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b3dc32617f91f5b/Documentos/mestrandos/lucas/"/>
    </mc:Choice>
  </mc:AlternateContent>
  <xr:revisionPtr revIDLastSave="1" documentId="11_2CF219B5A8B29180AA613643EC7793C592BA39CE" xr6:coauthVersionLast="47" xr6:coauthVersionMax="47" xr10:uidLastSave="{D0F2F931-A126-43BB-A718-FD43985583C1}"/>
  <bookViews>
    <workbookView xWindow="29040" yWindow="2340" windowWidth="17280" windowHeight="8880" activeTab="5" xr2:uid="{00000000-000D-0000-FFFF-FFFF00000000}"/>
  </bookViews>
  <sheets>
    <sheet name="variaveis" sheetId="6" r:id="rId1"/>
    <sheet name="dados" sheetId="1" state="hidden" r:id="rId2"/>
    <sheet name="deflacionado" sheetId="16" state="hidden" r:id="rId3"/>
    <sheet name="ajuste_SA" sheetId="17" r:id="rId4"/>
    <sheet name="IV" sheetId="11" r:id="rId5"/>
    <sheet name="Indice" sheetId="20" r:id="rId6"/>
    <sheet name="Indice_z" sheetId="21" r:id="rId7"/>
    <sheet name="comparação" sheetId="13" r:id="rId8"/>
    <sheet name="comparação (2)" sheetId="15" r:id="rId9"/>
    <sheet name="fci - bacen(projetado)" sheetId="14" r:id="rId10"/>
  </sheets>
  <definedNames>
    <definedName name="_xlnm._FilterDatabase" localSheetId="3" hidden="1">ajuste_SA!$A$1:$W$138</definedName>
    <definedName name="_xlnm._FilterDatabase" localSheetId="1" hidden="1">dados!$A$1:$W$138</definedName>
    <definedName name="_xlnm._FilterDatabase" localSheetId="2" hidden="1">deflacionado!$A$1:$W$138</definedName>
    <definedName name="_xlnm._FilterDatabase" localSheetId="5" hidden="1">Indice!$A$1:$W$138</definedName>
    <definedName name="_xlnm._FilterDatabase" localSheetId="6" hidden="1">Indice_z!$A$1:$W$138</definedName>
    <definedName name="_xlnm._FilterDatabase" localSheetId="0" hidden="1">variaveis!$A$1:$G$24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3" l="1"/>
  <c r="P21" i="14"/>
  <c r="P42" i="13" l="1"/>
  <c r="P41" i="13"/>
  <c r="P40" i="13"/>
  <c r="D3" i="15" l="1"/>
  <c r="E3" i="15"/>
  <c r="F3" i="15"/>
  <c r="G3" i="15"/>
  <c r="D4" i="15"/>
  <c r="E4" i="15"/>
  <c r="F4" i="15"/>
  <c r="G4" i="15"/>
  <c r="D5" i="15"/>
  <c r="E5" i="15"/>
  <c r="F5" i="15"/>
  <c r="G5" i="15"/>
  <c r="D6" i="15"/>
  <c r="E6" i="15"/>
  <c r="F6" i="15"/>
  <c r="G6" i="15"/>
  <c r="D7" i="15"/>
  <c r="E7" i="15"/>
  <c r="F7" i="15"/>
  <c r="G7" i="15"/>
  <c r="D8" i="15"/>
  <c r="E8" i="15"/>
  <c r="F8" i="15"/>
  <c r="G8" i="15"/>
  <c r="D9" i="15"/>
  <c r="E9" i="15"/>
  <c r="F9" i="15"/>
  <c r="G9" i="15"/>
  <c r="D10" i="15"/>
  <c r="E10" i="15"/>
  <c r="F10" i="15"/>
  <c r="G10" i="15"/>
  <c r="D11" i="15"/>
  <c r="E11" i="15"/>
  <c r="F11" i="15"/>
  <c r="G11" i="15"/>
  <c r="D12" i="15"/>
  <c r="E12" i="15"/>
  <c r="F12" i="15"/>
  <c r="G12" i="15"/>
  <c r="D13" i="15"/>
  <c r="E13" i="15"/>
  <c r="F13" i="15"/>
  <c r="G13" i="15"/>
  <c r="D14" i="15"/>
  <c r="E14" i="15"/>
  <c r="F14" i="15"/>
  <c r="G14" i="15"/>
  <c r="D15" i="15"/>
  <c r="E15" i="15"/>
  <c r="F15" i="15"/>
  <c r="G15" i="15"/>
  <c r="D16" i="15"/>
  <c r="E16" i="15"/>
  <c r="F16" i="15"/>
  <c r="G16" i="15"/>
  <c r="D17" i="15"/>
  <c r="E17" i="15"/>
  <c r="F17" i="15"/>
  <c r="G17" i="15"/>
  <c r="D18" i="15"/>
  <c r="E18" i="15"/>
  <c r="F18" i="15"/>
  <c r="G18" i="15"/>
  <c r="D19" i="15"/>
  <c r="E19" i="15"/>
  <c r="F19" i="15"/>
  <c r="G19" i="15"/>
  <c r="D20" i="15"/>
  <c r="E20" i="15"/>
  <c r="F20" i="15"/>
  <c r="G20" i="15"/>
  <c r="D21" i="15"/>
  <c r="E21" i="15"/>
  <c r="F21" i="15"/>
  <c r="G21" i="15"/>
  <c r="D22" i="15"/>
  <c r="E22" i="15"/>
  <c r="F22" i="15"/>
  <c r="G22" i="15"/>
  <c r="D23" i="15"/>
  <c r="E23" i="15"/>
  <c r="F23" i="15"/>
  <c r="G23" i="15"/>
  <c r="D24" i="15"/>
  <c r="E24" i="15"/>
  <c r="F24" i="15"/>
  <c r="G24" i="15"/>
  <c r="D25" i="15"/>
  <c r="E25" i="15"/>
  <c r="F25" i="15"/>
  <c r="G25" i="15"/>
  <c r="D26" i="15"/>
  <c r="E26" i="15"/>
  <c r="F26" i="15"/>
  <c r="G26" i="15"/>
  <c r="D27" i="15"/>
  <c r="E27" i="15"/>
  <c r="F27" i="15"/>
  <c r="G27" i="15"/>
  <c r="D28" i="15"/>
  <c r="E28" i="15"/>
  <c r="F28" i="15"/>
  <c r="G28" i="15"/>
  <c r="D29" i="15"/>
  <c r="E29" i="15"/>
  <c r="F29" i="15"/>
  <c r="G29" i="15"/>
  <c r="D30" i="15"/>
  <c r="E30" i="15"/>
  <c r="F30" i="15"/>
  <c r="G30" i="15"/>
  <c r="D31" i="15"/>
  <c r="E31" i="15"/>
  <c r="F31" i="15"/>
  <c r="G31" i="15"/>
  <c r="D32" i="15"/>
  <c r="E32" i="15"/>
  <c r="F32" i="15"/>
  <c r="G32" i="15"/>
  <c r="D33" i="15"/>
  <c r="E33" i="15"/>
  <c r="F33" i="15"/>
  <c r="G33" i="15"/>
  <c r="D34" i="15"/>
  <c r="E34" i="15"/>
  <c r="F34" i="15"/>
  <c r="G34" i="15"/>
  <c r="D35" i="15"/>
  <c r="E35" i="15"/>
  <c r="F35" i="15"/>
  <c r="G35" i="15"/>
  <c r="D36" i="15"/>
  <c r="E36" i="15"/>
  <c r="F36" i="15"/>
  <c r="G36" i="15"/>
  <c r="D37" i="15"/>
  <c r="E37" i="15"/>
  <c r="F37" i="15"/>
  <c r="G37" i="15"/>
  <c r="D38" i="15"/>
  <c r="E38" i="15"/>
  <c r="F38" i="15"/>
  <c r="G38" i="15"/>
  <c r="D39" i="15"/>
  <c r="E39" i="15"/>
  <c r="F39" i="15"/>
  <c r="G39" i="15"/>
  <c r="D40" i="15"/>
  <c r="E40" i="15"/>
  <c r="F40" i="15"/>
  <c r="G40" i="15"/>
  <c r="D41" i="15"/>
  <c r="E41" i="15"/>
  <c r="F41" i="15"/>
  <c r="G41" i="15"/>
  <c r="D42" i="15"/>
  <c r="E42" i="15"/>
  <c r="F42" i="15"/>
  <c r="G42" i="15"/>
  <c r="D43" i="15"/>
  <c r="E43" i="15"/>
  <c r="F43" i="15"/>
  <c r="G43" i="15"/>
  <c r="D44" i="15"/>
  <c r="E44" i="15"/>
  <c r="F44" i="15"/>
  <c r="G44" i="15"/>
  <c r="D45" i="15"/>
  <c r="E45" i="15"/>
  <c r="F45" i="15"/>
  <c r="G45" i="15"/>
  <c r="D46" i="15"/>
  <c r="E46" i="15"/>
  <c r="F46" i="15"/>
  <c r="G46" i="15"/>
  <c r="D47" i="15"/>
  <c r="E47" i="15"/>
  <c r="F47" i="15"/>
  <c r="G47" i="15"/>
  <c r="D48" i="15"/>
  <c r="E48" i="15"/>
  <c r="F48" i="15"/>
  <c r="G48" i="15"/>
  <c r="D49" i="15"/>
  <c r="E49" i="15"/>
  <c r="F49" i="15"/>
  <c r="G49" i="15"/>
  <c r="D50" i="15"/>
  <c r="E50" i="15"/>
  <c r="F50" i="15"/>
  <c r="G50" i="15"/>
  <c r="D51" i="15"/>
  <c r="E51" i="15"/>
  <c r="F51" i="15"/>
  <c r="G51" i="15"/>
  <c r="D52" i="15"/>
  <c r="E52" i="15"/>
  <c r="F52" i="15"/>
  <c r="G52" i="15"/>
  <c r="D53" i="15"/>
  <c r="E53" i="15"/>
  <c r="F53" i="15"/>
  <c r="G53" i="15"/>
  <c r="D54" i="15"/>
  <c r="E54" i="15"/>
  <c r="F54" i="15"/>
  <c r="G54" i="15"/>
  <c r="D55" i="15"/>
  <c r="E55" i="15"/>
  <c r="F55" i="15"/>
  <c r="G55" i="15"/>
  <c r="D56" i="15"/>
  <c r="E56" i="15"/>
  <c r="F56" i="15"/>
  <c r="G56" i="15"/>
  <c r="D57" i="15"/>
  <c r="E57" i="15"/>
  <c r="F57" i="15"/>
  <c r="G57" i="15"/>
  <c r="D58" i="15"/>
  <c r="E58" i="15"/>
  <c r="F58" i="15"/>
  <c r="G58" i="15"/>
  <c r="D59" i="15"/>
  <c r="E59" i="15"/>
  <c r="F59" i="15"/>
  <c r="G59" i="15"/>
  <c r="D60" i="15"/>
  <c r="E60" i="15"/>
  <c r="F60" i="15"/>
  <c r="G60" i="15"/>
  <c r="D61" i="15"/>
  <c r="E61" i="15"/>
  <c r="F61" i="15"/>
  <c r="G61" i="15"/>
  <c r="D62" i="15"/>
  <c r="E62" i="15"/>
  <c r="F62" i="15"/>
  <c r="G62" i="15"/>
  <c r="D63" i="15"/>
  <c r="E63" i="15"/>
  <c r="F63" i="15"/>
  <c r="G63" i="15"/>
  <c r="D64" i="15"/>
  <c r="E64" i="15"/>
  <c r="F64" i="15"/>
  <c r="G64" i="15"/>
  <c r="D65" i="15"/>
  <c r="E65" i="15"/>
  <c r="F65" i="15"/>
  <c r="G65" i="15"/>
  <c r="D66" i="15"/>
  <c r="E66" i="15"/>
  <c r="F66" i="15"/>
  <c r="G66" i="15"/>
  <c r="D67" i="15"/>
  <c r="E67" i="15"/>
  <c r="F67" i="15"/>
  <c r="G67" i="15"/>
  <c r="D68" i="15"/>
  <c r="E68" i="15"/>
  <c r="F68" i="15"/>
  <c r="G68" i="15"/>
  <c r="D69" i="15"/>
  <c r="E69" i="15"/>
  <c r="F69" i="15"/>
  <c r="G69" i="15"/>
  <c r="D70" i="15"/>
  <c r="E70" i="15"/>
  <c r="F70" i="15"/>
  <c r="G70" i="15"/>
  <c r="D71" i="15"/>
  <c r="E71" i="15"/>
  <c r="F71" i="15"/>
  <c r="G71" i="15"/>
  <c r="D72" i="15"/>
  <c r="E72" i="15"/>
  <c r="F72" i="15"/>
  <c r="G72" i="15"/>
  <c r="D73" i="15"/>
  <c r="E73" i="15"/>
  <c r="F73" i="15"/>
  <c r="G73" i="15"/>
  <c r="D74" i="15"/>
  <c r="E74" i="15"/>
  <c r="F74" i="15"/>
  <c r="G74" i="15"/>
  <c r="D75" i="15"/>
  <c r="E75" i="15"/>
  <c r="F75" i="15"/>
  <c r="G75" i="15"/>
  <c r="D76" i="15"/>
  <c r="E76" i="15"/>
  <c r="F76" i="15"/>
  <c r="G76" i="15"/>
  <c r="D77" i="15"/>
  <c r="E77" i="15"/>
  <c r="F77" i="15"/>
  <c r="G77" i="15"/>
  <c r="D78" i="15"/>
  <c r="E78" i="15"/>
  <c r="F78" i="15"/>
  <c r="G78" i="15"/>
  <c r="D79" i="15"/>
  <c r="E79" i="15"/>
  <c r="F79" i="15"/>
  <c r="G79" i="15"/>
  <c r="D80" i="15"/>
  <c r="E80" i="15"/>
  <c r="F80" i="15"/>
  <c r="G80" i="15"/>
  <c r="D81" i="15"/>
  <c r="E81" i="15"/>
  <c r="F81" i="15"/>
  <c r="G81" i="15"/>
  <c r="D82" i="15"/>
  <c r="E82" i="15"/>
  <c r="F82" i="15"/>
  <c r="G82" i="15"/>
  <c r="D83" i="15"/>
  <c r="E83" i="15"/>
  <c r="F83" i="15"/>
  <c r="G83" i="15"/>
  <c r="D84" i="15"/>
  <c r="E84" i="15"/>
  <c r="F84" i="15"/>
  <c r="G84" i="15"/>
  <c r="D85" i="15"/>
  <c r="E85" i="15"/>
  <c r="F85" i="15"/>
  <c r="G85" i="15"/>
  <c r="D86" i="15"/>
  <c r="E86" i="15"/>
  <c r="F86" i="15"/>
  <c r="G86" i="15"/>
  <c r="D87" i="15"/>
  <c r="E87" i="15"/>
  <c r="F87" i="15"/>
  <c r="G87" i="15"/>
  <c r="D88" i="15"/>
  <c r="E88" i="15"/>
  <c r="F88" i="15"/>
  <c r="G88" i="15"/>
  <c r="D89" i="15"/>
  <c r="E89" i="15"/>
  <c r="F89" i="15"/>
  <c r="G89" i="15"/>
  <c r="D90" i="15"/>
  <c r="E90" i="15"/>
  <c r="F90" i="15"/>
  <c r="G90" i="15"/>
  <c r="D91" i="15"/>
  <c r="E91" i="15"/>
  <c r="F91" i="15"/>
  <c r="G91" i="15"/>
  <c r="D92" i="15"/>
  <c r="E92" i="15"/>
  <c r="F92" i="15"/>
  <c r="G92" i="15"/>
  <c r="D93" i="15"/>
  <c r="E93" i="15"/>
  <c r="F93" i="15"/>
  <c r="G93" i="15"/>
  <c r="D2" i="15"/>
  <c r="E2" i="15"/>
  <c r="F2" i="15"/>
  <c r="G2" i="15"/>
  <c r="D1" i="15"/>
  <c r="E1" i="15"/>
  <c r="F1" i="15"/>
  <c r="G1" i="15"/>
  <c r="H1" i="15"/>
  <c r="D1" i="13"/>
  <c r="C1" i="15" s="1"/>
  <c r="C1" i="13"/>
  <c r="O8" i="13" s="1"/>
  <c r="N15" i="2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D4" i="21"/>
  <c r="E4" i="21"/>
  <c r="F4" i="2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D9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D15" i="21"/>
  <c r="E15" i="21"/>
  <c r="F15" i="21"/>
  <c r="G15" i="21"/>
  <c r="H15" i="21"/>
  <c r="I15" i="21"/>
  <c r="J15" i="21"/>
  <c r="K15" i="21"/>
  <c r="L15" i="21"/>
  <c r="M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D50" i="21"/>
  <c r="E50" i="21"/>
  <c r="F50" i="21"/>
  <c r="G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D52" i="21"/>
  <c r="E52" i="21"/>
  <c r="F52" i="21"/>
  <c r="G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D53" i="21"/>
  <c r="E53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D57" i="21"/>
  <c r="E57" i="21"/>
  <c r="F57" i="21"/>
  <c r="G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D58" i="21"/>
  <c r="E58" i="21"/>
  <c r="F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D62" i="21"/>
  <c r="E62" i="21"/>
  <c r="F62" i="21"/>
  <c r="G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D63" i="21"/>
  <c r="E63" i="21"/>
  <c r="F63" i="21"/>
  <c r="G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D67" i="21"/>
  <c r="E67" i="21"/>
  <c r="F67" i="21"/>
  <c r="G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D68" i="21"/>
  <c r="E68" i="21"/>
  <c r="F68" i="21"/>
  <c r="G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D69" i="21"/>
  <c r="E69" i="21"/>
  <c r="F69" i="21"/>
  <c r="G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D70" i="21"/>
  <c r="E70" i="21"/>
  <c r="F70" i="21"/>
  <c r="G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D83" i="21"/>
  <c r="E83" i="21"/>
  <c r="F83" i="21"/>
  <c r="G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D84" i="21"/>
  <c r="E84" i="21"/>
  <c r="F84" i="21"/>
  <c r="G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D85" i="21"/>
  <c r="E85" i="21"/>
  <c r="F85" i="21"/>
  <c r="G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D86" i="21"/>
  <c r="E86" i="21"/>
  <c r="F86" i="21"/>
  <c r="G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D87" i="21"/>
  <c r="E87" i="21"/>
  <c r="F87" i="21"/>
  <c r="G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D88" i="21"/>
  <c r="E88" i="21"/>
  <c r="F88" i="21"/>
  <c r="G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D90" i="21"/>
  <c r="E90" i="21"/>
  <c r="F90" i="21"/>
  <c r="G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D92" i="21"/>
  <c r="E92" i="21"/>
  <c r="F92" i="21"/>
  <c r="G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D93" i="21"/>
  <c r="E93" i="21"/>
  <c r="F93" i="21"/>
  <c r="G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D94" i="21"/>
  <c r="E94" i="21"/>
  <c r="F94" i="21"/>
  <c r="G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D95" i="21"/>
  <c r="E95" i="21"/>
  <c r="F95" i="21"/>
  <c r="G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D96" i="21"/>
  <c r="E96" i="21"/>
  <c r="F96" i="21"/>
  <c r="G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D97" i="21"/>
  <c r="E97" i="21"/>
  <c r="F97" i="21"/>
  <c r="G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D98" i="21"/>
  <c r="E98" i="21"/>
  <c r="F98" i="21"/>
  <c r="G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D99" i="21"/>
  <c r="E99" i="21"/>
  <c r="F99" i="21"/>
  <c r="G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D100" i="21"/>
  <c r="E100" i="21"/>
  <c r="F100" i="21"/>
  <c r="G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D101" i="21"/>
  <c r="E101" i="21"/>
  <c r="F101" i="21"/>
  <c r="G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D102" i="21"/>
  <c r="E102" i="21"/>
  <c r="F102" i="21"/>
  <c r="G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D103" i="21"/>
  <c r="E103" i="21"/>
  <c r="F103" i="21"/>
  <c r="G103" i="21"/>
  <c r="H103" i="21"/>
  <c r="I103" i="21"/>
  <c r="J103" i="21"/>
  <c r="K103" i="21"/>
  <c r="L103" i="21"/>
  <c r="M103" i="21"/>
  <c r="N103" i="21"/>
  <c r="O103" i="21"/>
  <c r="P103" i="21"/>
  <c r="Q103" i="21"/>
  <c r="R103" i="21"/>
  <c r="S103" i="21"/>
  <c r="T103" i="21"/>
  <c r="U103" i="21"/>
  <c r="V103" i="21"/>
  <c r="W103" i="21"/>
  <c r="X103" i="21"/>
  <c r="Y103" i="21"/>
  <c r="Z103" i="21"/>
  <c r="AA103" i="21"/>
  <c r="D104" i="21"/>
  <c r="E104" i="21"/>
  <c r="F104" i="21"/>
  <c r="G104" i="21"/>
  <c r="H104" i="21"/>
  <c r="I104" i="21"/>
  <c r="J104" i="21"/>
  <c r="K104" i="21"/>
  <c r="L104" i="21"/>
  <c r="M104" i="21"/>
  <c r="N104" i="21"/>
  <c r="O104" i="21"/>
  <c r="P104" i="21"/>
  <c r="Q104" i="21"/>
  <c r="R104" i="21"/>
  <c r="S104" i="21"/>
  <c r="T104" i="21"/>
  <c r="U104" i="21"/>
  <c r="V104" i="21"/>
  <c r="W104" i="21"/>
  <c r="X104" i="21"/>
  <c r="Y104" i="21"/>
  <c r="Z104" i="21"/>
  <c r="AA104" i="21"/>
  <c r="D105" i="21"/>
  <c r="E105" i="21"/>
  <c r="F105" i="21"/>
  <c r="G105" i="21"/>
  <c r="H105" i="21"/>
  <c r="I105" i="21"/>
  <c r="J105" i="21"/>
  <c r="K105" i="21"/>
  <c r="L105" i="21"/>
  <c r="M105" i="21"/>
  <c r="N105" i="21"/>
  <c r="O105" i="21"/>
  <c r="P105" i="21"/>
  <c r="Q105" i="21"/>
  <c r="R105" i="21"/>
  <c r="S105" i="21"/>
  <c r="T105" i="21"/>
  <c r="U105" i="21"/>
  <c r="V105" i="21"/>
  <c r="W105" i="21"/>
  <c r="X105" i="21"/>
  <c r="Y105" i="21"/>
  <c r="Z105" i="21"/>
  <c r="AA105" i="21"/>
  <c r="D106" i="21"/>
  <c r="E106" i="21"/>
  <c r="F106" i="21"/>
  <c r="G106" i="21"/>
  <c r="H106" i="21"/>
  <c r="I106" i="21"/>
  <c r="J106" i="21"/>
  <c r="K106" i="21"/>
  <c r="L106" i="21"/>
  <c r="M106" i="21"/>
  <c r="N106" i="21"/>
  <c r="O106" i="21"/>
  <c r="P106" i="21"/>
  <c r="Q106" i="21"/>
  <c r="R106" i="21"/>
  <c r="S106" i="21"/>
  <c r="T106" i="21"/>
  <c r="U106" i="21"/>
  <c r="V106" i="21"/>
  <c r="W106" i="21"/>
  <c r="X106" i="21"/>
  <c r="Y106" i="21"/>
  <c r="Z106" i="21"/>
  <c r="AA106" i="21"/>
  <c r="D107" i="21"/>
  <c r="E107" i="21"/>
  <c r="F107" i="21"/>
  <c r="G107" i="21"/>
  <c r="H107" i="21"/>
  <c r="I107" i="21"/>
  <c r="J107" i="21"/>
  <c r="K107" i="21"/>
  <c r="L107" i="21"/>
  <c r="M107" i="21"/>
  <c r="N107" i="21"/>
  <c r="O107" i="21"/>
  <c r="P107" i="21"/>
  <c r="Q107" i="21"/>
  <c r="R107" i="21"/>
  <c r="S107" i="21"/>
  <c r="T107" i="21"/>
  <c r="U107" i="21"/>
  <c r="V107" i="21"/>
  <c r="W107" i="21"/>
  <c r="X107" i="21"/>
  <c r="Y107" i="21"/>
  <c r="Z107" i="21"/>
  <c r="AA107" i="21"/>
  <c r="D108" i="21"/>
  <c r="E108" i="21"/>
  <c r="F108" i="21"/>
  <c r="G108" i="21"/>
  <c r="H108" i="21"/>
  <c r="I108" i="21"/>
  <c r="J108" i="21"/>
  <c r="K108" i="21"/>
  <c r="L108" i="21"/>
  <c r="M108" i="21"/>
  <c r="N108" i="21"/>
  <c r="O108" i="21"/>
  <c r="P108" i="21"/>
  <c r="Q108" i="21"/>
  <c r="R108" i="21"/>
  <c r="S108" i="21"/>
  <c r="T108" i="21"/>
  <c r="U108" i="21"/>
  <c r="V108" i="21"/>
  <c r="W108" i="21"/>
  <c r="X108" i="21"/>
  <c r="Y108" i="21"/>
  <c r="Z108" i="21"/>
  <c r="AA108" i="21"/>
  <c r="D109" i="21"/>
  <c r="E109" i="21"/>
  <c r="F109" i="21"/>
  <c r="G109" i="21"/>
  <c r="H109" i="21"/>
  <c r="I109" i="21"/>
  <c r="J109" i="21"/>
  <c r="K109" i="21"/>
  <c r="L109" i="21"/>
  <c r="M109" i="21"/>
  <c r="N109" i="21"/>
  <c r="O109" i="21"/>
  <c r="P109" i="21"/>
  <c r="Q109" i="21"/>
  <c r="R109" i="21"/>
  <c r="S109" i="21"/>
  <c r="T109" i="21"/>
  <c r="U109" i="21"/>
  <c r="V109" i="21"/>
  <c r="W109" i="21"/>
  <c r="X109" i="21"/>
  <c r="Y109" i="21"/>
  <c r="Z109" i="21"/>
  <c r="AA109" i="21"/>
  <c r="D110" i="21"/>
  <c r="E110" i="21"/>
  <c r="F110" i="21"/>
  <c r="G110" i="21"/>
  <c r="H110" i="21"/>
  <c r="I110" i="21"/>
  <c r="J110" i="21"/>
  <c r="K110" i="21"/>
  <c r="L110" i="21"/>
  <c r="M110" i="21"/>
  <c r="N110" i="21"/>
  <c r="O110" i="21"/>
  <c r="P110" i="21"/>
  <c r="Q110" i="21"/>
  <c r="R110" i="21"/>
  <c r="S110" i="21"/>
  <c r="T110" i="21"/>
  <c r="U110" i="21"/>
  <c r="V110" i="21"/>
  <c r="W110" i="21"/>
  <c r="X110" i="21"/>
  <c r="Y110" i="21"/>
  <c r="Z110" i="21"/>
  <c r="AA110" i="21"/>
  <c r="D111" i="21"/>
  <c r="E111" i="21"/>
  <c r="F111" i="21"/>
  <c r="G111" i="21"/>
  <c r="H111" i="21"/>
  <c r="I111" i="21"/>
  <c r="J111" i="21"/>
  <c r="K111" i="21"/>
  <c r="L111" i="21"/>
  <c r="M111" i="21"/>
  <c r="N111" i="21"/>
  <c r="O111" i="21"/>
  <c r="P111" i="21"/>
  <c r="Q111" i="21"/>
  <c r="R111" i="21"/>
  <c r="S111" i="21"/>
  <c r="T111" i="21"/>
  <c r="U111" i="21"/>
  <c r="V111" i="21"/>
  <c r="W111" i="21"/>
  <c r="X111" i="21"/>
  <c r="Y111" i="21"/>
  <c r="Z111" i="21"/>
  <c r="AA111" i="21"/>
  <c r="D112" i="21"/>
  <c r="E112" i="21"/>
  <c r="F112" i="21"/>
  <c r="G112" i="21"/>
  <c r="H112" i="21"/>
  <c r="I112" i="21"/>
  <c r="J112" i="21"/>
  <c r="K112" i="21"/>
  <c r="L112" i="21"/>
  <c r="M112" i="21"/>
  <c r="N112" i="21"/>
  <c r="O112" i="21"/>
  <c r="P112" i="21"/>
  <c r="Q112" i="21"/>
  <c r="R112" i="21"/>
  <c r="S112" i="21"/>
  <c r="T112" i="21"/>
  <c r="U112" i="21"/>
  <c r="V112" i="21"/>
  <c r="W112" i="21"/>
  <c r="X112" i="21"/>
  <c r="Y112" i="21"/>
  <c r="Z112" i="21"/>
  <c r="AA112" i="21"/>
  <c r="D113" i="21"/>
  <c r="E113" i="21"/>
  <c r="F113" i="21"/>
  <c r="G113" i="21"/>
  <c r="H113" i="21"/>
  <c r="I113" i="21"/>
  <c r="J113" i="21"/>
  <c r="K113" i="21"/>
  <c r="L113" i="21"/>
  <c r="M113" i="21"/>
  <c r="N113" i="21"/>
  <c r="O113" i="21"/>
  <c r="P113" i="21"/>
  <c r="Q113" i="21"/>
  <c r="R113" i="21"/>
  <c r="S113" i="21"/>
  <c r="T113" i="21"/>
  <c r="U113" i="21"/>
  <c r="V113" i="21"/>
  <c r="W113" i="21"/>
  <c r="X113" i="21"/>
  <c r="Y113" i="21"/>
  <c r="Z113" i="21"/>
  <c r="AA113" i="21"/>
  <c r="D114" i="21"/>
  <c r="E114" i="21"/>
  <c r="F114" i="21"/>
  <c r="G114" i="21"/>
  <c r="H114" i="21"/>
  <c r="I114" i="21"/>
  <c r="J114" i="21"/>
  <c r="K114" i="21"/>
  <c r="L114" i="21"/>
  <c r="M114" i="21"/>
  <c r="N114" i="21"/>
  <c r="O114" i="21"/>
  <c r="P114" i="21"/>
  <c r="Q114" i="21"/>
  <c r="R114" i="21"/>
  <c r="S114" i="21"/>
  <c r="T114" i="21"/>
  <c r="U114" i="21"/>
  <c r="V114" i="21"/>
  <c r="W114" i="21"/>
  <c r="X114" i="21"/>
  <c r="Y114" i="21"/>
  <c r="Z114" i="21"/>
  <c r="AA114" i="21"/>
  <c r="D115" i="21"/>
  <c r="E115" i="21"/>
  <c r="F115" i="21"/>
  <c r="G115" i="21"/>
  <c r="H115" i="21"/>
  <c r="I115" i="21"/>
  <c r="J115" i="21"/>
  <c r="K115" i="21"/>
  <c r="L115" i="21"/>
  <c r="M115" i="21"/>
  <c r="N115" i="21"/>
  <c r="O115" i="21"/>
  <c r="P115" i="21"/>
  <c r="Q115" i="21"/>
  <c r="R115" i="21"/>
  <c r="S115" i="21"/>
  <c r="T115" i="21"/>
  <c r="U115" i="21"/>
  <c r="V115" i="21"/>
  <c r="W115" i="21"/>
  <c r="X115" i="21"/>
  <c r="Y115" i="21"/>
  <c r="Z115" i="21"/>
  <c r="AA115" i="21"/>
  <c r="D116" i="21"/>
  <c r="E116" i="21"/>
  <c r="F116" i="21"/>
  <c r="G116" i="21"/>
  <c r="H116" i="21"/>
  <c r="I116" i="21"/>
  <c r="J116" i="21"/>
  <c r="K116" i="21"/>
  <c r="L116" i="21"/>
  <c r="M116" i="21"/>
  <c r="N116" i="21"/>
  <c r="O116" i="21"/>
  <c r="P116" i="21"/>
  <c r="Q116" i="21"/>
  <c r="R116" i="21"/>
  <c r="S116" i="21"/>
  <c r="T116" i="21"/>
  <c r="U116" i="21"/>
  <c r="V116" i="21"/>
  <c r="W116" i="21"/>
  <c r="X116" i="21"/>
  <c r="Y116" i="21"/>
  <c r="Z116" i="21"/>
  <c r="AA116" i="21"/>
  <c r="D117" i="21"/>
  <c r="E117" i="21"/>
  <c r="F117" i="21"/>
  <c r="G117" i="21"/>
  <c r="H117" i="21"/>
  <c r="I117" i="21"/>
  <c r="J117" i="21"/>
  <c r="K117" i="21"/>
  <c r="L117" i="21"/>
  <c r="M117" i="21"/>
  <c r="N117" i="21"/>
  <c r="O117" i="21"/>
  <c r="P117" i="21"/>
  <c r="Q117" i="21"/>
  <c r="R117" i="21"/>
  <c r="S117" i="21"/>
  <c r="T117" i="21"/>
  <c r="U117" i="21"/>
  <c r="V117" i="21"/>
  <c r="W117" i="21"/>
  <c r="X117" i="21"/>
  <c r="Y117" i="21"/>
  <c r="Z117" i="21"/>
  <c r="AA117" i="21"/>
  <c r="D118" i="21"/>
  <c r="E118" i="21"/>
  <c r="F118" i="21"/>
  <c r="G118" i="21"/>
  <c r="H118" i="21"/>
  <c r="I118" i="21"/>
  <c r="J118" i="21"/>
  <c r="K118" i="21"/>
  <c r="L118" i="21"/>
  <c r="M118" i="21"/>
  <c r="N118" i="21"/>
  <c r="O118" i="21"/>
  <c r="P118" i="21"/>
  <c r="Q118" i="21"/>
  <c r="R118" i="21"/>
  <c r="S118" i="21"/>
  <c r="T118" i="21"/>
  <c r="U118" i="21"/>
  <c r="V118" i="21"/>
  <c r="W118" i="21"/>
  <c r="X118" i="21"/>
  <c r="Y118" i="21"/>
  <c r="Z118" i="21"/>
  <c r="AA118" i="21"/>
  <c r="D119" i="21"/>
  <c r="E119" i="21"/>
  <c r="F119" i="21"/>
  <c r="G119" i="21"/>
  <c r="H119" i="21"/>
  <c r="I119" i="21"/>
  <c r="J119" i="21"/>
  <c r="K119" i="21"/>
  <c r="L119" i="21"/>
  <c r="M119" i="21"/>
  <c r="N119" i="21"/>
  <c r="O119" i="21"/>
  <c r="P119" i="21"/>
  <c r="Q119" i="21"/>
  <c r="R119" i="21"/>
  <c r="S119" i="21"/>
  <c r="T119" i="21"/>
  <c r="U119" i="21"/>
  <c r="V119" i="21"/>
  <c r="W119" i="21"/>
  <c r="X119" i="21"/>
  <c r="Y119" i="21"/>
  <c r="Z119" i="21"/>
  <c r="AA119" i="21"/>
  <c r="D120" i="21"/>
  <c r="E120" i="21"/>
  <c r="F120" i="21"/>
  <c r="G120" i="21"/>
  <c r="H120" i="21"/>
  <c r="I120" i="21"/>
  <c r="J120" i="21"/>
  <c r="K120" i="21"/>
  <c r="L120" i="21"/>
  <c r="M120" i="21"/>
  <c r="N120" i="21"/>
  <c r="O120" i="21"/>
  <c r="P120" i="21"/>
  <c r="Q120" i="21"/>
  <c r="R120" i="21"/>
  <c r="S120" i="21"/>
  <c r="T120" i="21"/>
  <c r="U120" i="21"/>
  <c r="V120" i="21"/>
  <c r="W120" i="21"/>
  <c r="X120" i="21"/>
  <c r="Y120" i="21"/>
  <c r="Z120" i="21"/>
  <c r="AA120" i="21"/>
  <c r="D121" i="21"/>
  <c r="E121" i="21"/>
  <c r="F121" i="21"/>
  <c r="G121" i="21"/>
  <c r="H121" i="21"/>
  <c r="I121" i="21"/>
  <c r="J121" i="21"/>
  <c r="K121" i="21"/>
  <c r="L121" i="21"/>
  <c r="M121" i="21"/>
  <c r="N121" i="21"/>
  <c r="O121" i="21"/>
  <c r="P121" i="21"/>
  <c r="Q121" i="21"/>
  <c r="R121" i="21"/>
  <c r="S121" i="21"/>
  <c r="T121" i="21"/>
  <c r="U121" i="21"/>
  <c r="V121" i="21"/>
  <c r="W121" i="21"/>
  <c r="X121" i="21"/>
  <c r="Y121" i="21"/>
  <c r="Z121" i="21"/>
  <c r="AA121" i="21"/>
  <c r="D122" i="21"/>
  <c r="E122" i="21"/>
  <c r="F122" i="21"/>
  <c r="G122" i="21"/>
  <c r="H122" i="21"/>
  <c r="I122" i="21"/>
  <c r="J122" i="21"/>
  <c r="K122" i="21"/>
  <c r="L122" i="21"/>
  <c r="M122" i="21"/>
  <c r="N122" i="21"/>
  <c r="O122" i="21"/>
  <c r="P122" i="21"/>
  <c r="Q122" i="21"/>
  <c r="R122" i="21"/>
  <c r="S122" i="21"/>
  <c r="T122" i="21"/>
  <c r="U122" i="21"/>
  <c r="V122" i="21"/>
  <c r="W122" i="21"/>
  <c r="X122" i="21"/>
  <c r="Y122" i="21"/>
  <c r="Z122" i="21"/>
  <c r="AA122" i="21"/>
  <c r="D123" i="21"/>
  <c r="E123" i="21"/>
  <c r="F123" i="21"/>
  <c r="G123" i="21"/>
  <c r="H123" i="21"/>
  <c r="I123" i="21"/>
  <c r="J123" i="21"/>
  <c r="K123" i="21"/>
  <c r="L123" i="21"/>
  <c r="M123" i="21"/>
  <c r="N123" i="21"/>
  <c r="O123" i="21"/>
  <c r="P123" i="21"/>
  <c r="Q123" i="21"/>
  <c r="R123" i="21"/>
  <c r="S123" i="21"/>
  <c r="T123" i="21"/>
  <c r="U123" i="21"/>
  <c r="V123" i="21"/>
  <c r="W123" i="21"/>
  <c r="X123" i="21"/>
  <c r="Y123" i="21"/>
  <c r="Z123" i="21"/>
  <c r="AA123" i="21"/>
  <c r="D124" i="21"/>
  <c r="E124" i="21"/>
  <c r="F124" i="21"/>
  <c r="G124" i="21"/>
  <c r="H124" i="21"/>
  <c r="I124" i="21"/>
  <c r="J124" i="21"/>
  <c r="K124" i="21"/>
  <c r="L124" i="21"/>
  <c r="M124" i="21"/>
  <c r="N124" i="21"/>
  <c r="O124" i="21"/>
  <c r="P124" i="21"/>
  <c r="Q124" i="21"/>
  <c r="R124" i="21"/>
  <c r="S124" i="21"/>
  <c r="T124" i="21"/>
  <c r="U124" i="21"/>
  <c r="V124" i="21"/>
  <c r="W124" i="21"/>
  <c r="X124" i="21"/>
  <c r="Y124" i="21"/>
  <c r="Z124" i="21"/>
  <c r="AA124" i="21"/>
  <c r="D125" i="21"/>
  <c r="E125" i="21"/>
  <c r="F125" i="21"/>
  <c r="G125" i="21"/>
  <c r="H125" i="21"/>
  <c r="I125" i="21"/>
  <c r="J125" i="21"/>
  <c r="K125" i="21"/>
  <c r="L125" i="21"/>
  <c r="M125" i="21"/>
  <c r="N125" i="21"/>
  <c r="O125" i="21"/>
  <c r="P125" i="21"/>
  <c r="Q125" i="21"/>
  <c r="R125" i="21"/>
  <c r="S125" i="21"/>
  <c r="T125" i="21"/>
  <c r="U125" i="21"/>
  <c r="V125" i="21"/>
  <c r="W125" i="21"/>
  <c r="X125" i="21"/>
  <c r="Y125" i="21"/>
  <c r="Z125" i="21"/>
  <c r="AA125" i="21"/>
  <c r="D126" i="21"/>
  <c r="E126" i="21"/>
  <c r="F126" i="21"/>
  <c r="G126" i="21"/>
  <c r="H126" i="21"/>
  <c r="I126" i="21"/>
  <c r="J126" i="21"/>
  <c r="K126" i="21"/>
  <c r="L126" i="21"/>
  <c r="M126" i="21"/>
  <c r="N126" i="21"/>
  <c r="O126" i="21"/>
  <c r="P126" i="21"/>
  <c r="Q126" i="21"/>
  <c r="R126" i="21"/>
  <c r="S126" i="21"/>
  <c r="T126" i="21"/>
  <c r="U126" i="21"/>
  <c r="V126" i="21"/>
  <c r="W126" i="21"/>
  <c r="X126" i="21"/>
  <c r="Y126" i="21"/>
  <c r="Z126" i="21"/>
  <c r="AA126" i="21"/>
  <c r="D127" i="21"/>
  <c r="E127" i="21"/>
  <c r="F127" i="21"/>
  <c r="G127" i="21"/>
  <c r="H127" i="21"/>
  <c r="I127" i="21"/>
  <c r="J127" i="21"/>
  <c r="K127" i="21"/>
  <c r="L127" i="21"/>
  <c r="M127" i="21"/>
  <c r="N127" i="21"/>
  <c r="O127" i="21"/>
  <c r="P127" i="21"/>
  <c r="Q127" i="21"/>
  <c r="R127" i="21"/>
  <c r="S127" i="21"/>
  <c r="T127" i="21"/>
  <c r="U127" i="21"/>
  <c r="V127" i="21"/>
  <c r="W127" i="21"/>
  <c r="X127" i="21"/>
  <c r="Y127" i="21"/>
  <c r="Z127" i="21"/>
  <c r="AA127" i="21"/>
  <c r="D128" i="21"/>
  <c r="E128" i="21"/>
  <c r="F128" i="21"/>
  <c r="G128" i="21"/>
  <c r="H128" i="21"/>
  <c r="I128" i="21"/>
  <c r="J128" i="21"/>
  <c r="K128" i="21"/>
  <c r="L128" i="21"/>
  <c r="M128" i="21"/>
  <c r="N128" i="21"/>
  <c r="O128" i="21"/>
  <c r="P128" i="21"/>
  <c r="Q128" i="21"/>
  <c r="R128" i="21"/>
  <c r="S128" i="21"/>
  <c r="T128" i="21"/>
  <c r="U128" i="21"/>
  <c r="V128" i="21"/>
  <c r="W128" i="21"/>
  <c r="X128" i="21"/>
  <c r="Y128" i="21"/>
  <c r="Z128" i="21"/>
  <c r="AA128" i="21"/>
  <c r="D129" i="21"/>
  <c r="E129" i="21"/>
  <c r="F129" i="21"/>
  <c r="G129" i="21"/>
  <c r="H129" i="21"/>
  <c r="I129" i="21"/>
  <c r="J129" i="21"/>
  <c r="K129" i="21"/>
  <c r="L129" i="21"/>
  <c r="M129" i="21"/>
  <c r="N129" i="21"/>
  <c r="O129" i="21"/>
  <c r="P129" i="21"/>
  <c r="Q129" i="21"/>
  <c r="R129" i="21"/>
  <c r="S129" i="21"/>
  <c r="T129" i="21"/>
  <c r="U129" i="21"/>
  <c r="V129" i="21"/>
  <c r="W129" i="21"/>
  <c r="X129" i="21"/>
  <c r="Y129" i="21"/>
  <c r="Z129" i="21"/>
  <c r="AA129" i="21"/>
  <c r="D130" i="21"/>
  <c r="E130" i="21"/>
  <c r="F130" i="21"/>
  <c r="G130" i="21"/>
  <c r="H130" i="21"/>
  <c r="I130" i="21"/>
  <c r="J130" i="21"/>
  <c r="K130" i="21"/>
  <c r="L130" i="21"/>
  <c r="M130" i="21"/>
  <c r="N130" i="21"/>
  <c r="O130" i="21"/>
  <c r="P130" i="21"/>
  <c r="Q130" i="21"/>
  <c r="R130" i="21"/>
  <c r="S130" i="21"/>
  <c r="T130" i="21"/>
  <c r="U130" i="21"/>
  <c r="V130" i="21"/>
  <c r="W130" i="21"/>
  <c r="X130" i="21"/>
  <c r="Y130" i="21"/>
  <c r="Z130" i="21"/>
  <c r="AA130" i="21"/>
  <c r="D131" i="21"/>
  <c r="E131" i="21"/>
  <c r="F131" i="21"/>
  <c r="G131" i="21"/>
  <c r="H131" i="21"/>
  <c r="I131" i="21"/>
  <c r="J131" i="21"/>
  <c r="K131" i="21"/>
  <c r="L131" i="21"/>
  <c r="M131" i="21"/>
  <c r="N131" i="21"/>
  <c r="O131" i="21"/>
  <c r="P131" i="21"/>
  <c r="Q131" i="21"/>
  <c r="R131" i="21"/>
  <c r="S131" i="21"/>
  <c r="T131" i="21"/>
  <c r="U131" i="21"/>
  <c r="V131" i="21"/>
  <c r="W131" i="21"/>
  <c r="X131" i="21"/>
  <c r="Y131" i="21"/>
  <c r="Z131" i="21"/>
  <c r="AA131" i="21"/>
  <c r="D132" i="21"/>
  <c r="E132" i="21"/>
  <c r="F132" i="21"/>
  <c r="G132" i="21"/>
  <c r="H132" i="21"/>
  <c r="I132" i="21"/>
  <c r="J132" i="21"/>
  <c r="K132" i="21"/>
  <c r="L132" i="21"/>
  <c r="M132" i="21"/>
  <c r="N132" i="21"/>
  <c r="O132" i="21"/>
  <c r="P132" i="21"/>
  <c r="Q132" i="21"/>
  <c r="R132" i="21"/>
  <c r="S132" i="21"/>
  <c r="T132" i="21"/>
  <c r="U132" i="21"/>
  <c r="V132" i="21"/>
  <c r="W132" i="21"/>
  <c r="X132" i="21"/>
  <c r="Y132" i="21"/>
  <c r="Z132" i="21"/>
  <c r="AA132" i="21"/>
  <c r="D133" i="21"/>
  <c r="E133" i="21"/>
  <c r="F133" i="21"/>
  <c r="G133" i="21"/>
  <c r="H133" i="21"/>
  <c r="I133" i="21"/>
  <c r="J133" i="21"/>
  <c r="K133" i="21"/>
  <c r="L133" i="21"/>
  <c r="M133" i="21"/>
  <c r="N133" i="21"/>
  <c r="O133" i="21"/>
  <c r="P133" i="21"/>
  <c r="Q133" i="21"/>
  <c r="R133" i="21"/>
  <c r="S133" i="21"/>
  <c r="T133" i="21"/>
  <c r="U133" i="21"/>
  <c r="V133" i="21"/>
  <c r="W133" i="21"/>
  <c r="X133" i="21"/>
  <c r="Y133" i="21"/>
  <c r="Z133" i="21"/>
  <c r="AA133" i="21"/>
  <c r="D134" i="21"/>
  <c r="E134" i="21"/>
  <c r="F134" i="21"/>
  <c r="G134" i="21"/>
  <c r="H134" i="21"/>
  <c r="I134" i="21"/>
  <c r="J134" i="21"/>
  <c r="K134" i="21"/>
  <c r="L134" i="21"/>
  <c r="M134" i="21"/>
  <c r="N134" i="21"/>
  <c r="O134" i="21"/>
  <c r="P134" i="21"/>
  <c r="Q134" i="21"/>
  <c r="R134" i="21"/>
  <c r="S134" i="21"/>
  <c r="T134" i="21"/>
  <c r="U134" i="21"/>
  <c r="V134" i="21"/>
  <c r="W134" i="21"/>
  <c r="X134" i="21"/>
  <c r="Y134" i="21"/>
  <c r="Z134" i="21"/>
  <c r="AA134" i="21"/>
  <c r="D135" i="21"/>
  <c r="E135" i="21"/>
  <c r="F135" i="21"/>
  <c r="G135" i="21"/>
  <c r="H135" i="21"/>
  <c r="I135" i="21"/>
  <c r="J135" i="21"/>
  <c r="K135" i="21"/>
  <c r="L135" i="21"/>
  <c r="M135" i="21"/>
  <c r="N135" i="21"/>
  <c r="O135" i="21"/>
  <c r="P135" i="21"/>
  <c r="Q135" i="21"/>
  <c r="R135" i="21"/>
  <c r="S135" i="21"/>
  <c r="T135" i="21"/>
  <c r="U135" i="21"/>
  <c r="V135" i="21"/>
  <c r="W135" i="21"/>
  <c r="X135" i="21"/>
  <c r="Y135" i="21"/>
  <c r="Z135" i="21"/>
  <c r="AA135" i="21"/>
  <c r="D136" i="21"/>
  <c r="E136" i="21"/>
  <c r="F136" i="21"/>
  <c r="G136" i="21"/>
  <c r="H136" i="21"/>
  <c r="I136" i="21"/>
  <c r="J136" i="21"/>
  <c r="K136" i="21"/>
  <c r="L136" i="21"/>
  <c r="M136" i="21"/>
  <c r="N136" i="21"/>
  <c r="O136" i="21"/>
  <c r="P136" i="21"/>
  <c r="Q136" i="21"/>
  <c r="R136" i="21"/>
  <c r="S136" i="21"/>
  <c r="T136" i="21"/>
  <c r="U136" i="21"/>
  <c r="V136" i="21"/>
  <c r="W136" i="21"/>
  <c r="X136" i="21"/>
  <c r="Y136" i="21"/>
  <c r="Z136" i="21"/>
  <c r="AA136" i="21"/>
  <c r="D137" i="21"/>
  <c r="E137" i="21"/>
  <c r="F137" i="21"/>
  <c r="G137" i="21"/>
  <c r="H137" i="21"/>
  <c r="I137" i="21"/>
  <c r="J137" i="21"/>
  <c r="K137" i="21"/>
  <c r="L137" i="21"/>
  <c r="M137" i="21"/>
  <c r="N137" i="21"/>
  <c r="O137" i="21"/>
  <c r="P137" i="21"/>
  <c r="Q137" i="21"/>
  <c r="R137" i="21"/>
  <c r="S137" i="21"/>
  <c r="T137" i="21"/>
  <c r="U137" i="21"/>
  <c r="V137" i="21"/>
  <c r="W137" i="21"/>
  <c r="X137" i="21"/>
  <c r="Y137" i="21"/>
  <c r="Z137" i="21"/>
  <c r="AA137" i="21"/>
  <c r="D138" i="21"/>
  <c r="E138" i="21"/>
  <c r="F138" i="21"/>
  <c r="G138" i="21"/>
  <c r="H138" i="21"/>
  <c r="I138" i="21"/>
  <c r="J138" i="21"/>
  <c r="K138" i="21"/>
  <c r="L138" i="21"/>
  <c r="M138" i="21"/>
  <c r="N138" i="21"/>
  <c r="O138" i="21"/>
  <c r="P138" i="21"/>
  <c r="Q138" i="21"/>
  <c r="R138" i="21"/>
  <c r="S138" i="21"/>
  <c r="T138" i="21"/>
  <c r="U138" i="21"/>
  <c r="V138" i="21"/>
  <c r="W138" i="21"/>
  <c r="X138" i="21"/>
  <c r="Y138" i="21"/>
  <c r="Z138" i="21"/>
  <c r="AA138" i="21"/>
  <c r="E2" i="21"/>
  <c r="F2" i="21"/>
  <c r="G2" i="21"/>
  <c r="H2" i="21"/>
  <c r="I2" i="21"/>
  <c r="J2" i="21"/>
  <c r="K2" i="21"/>
  <c r="L2" i="21"/>
  <c r="M2" i="21"/>
  <c r="N2" i="21"/>
  <c r="O2" i="21"/>
  <c r="P2" i="21"/>
  <c r="Q2" i="21"/>
  <c r="R2" i="21"/>
  <c r="S2" i="21"/>
  <c r="T2" i="21"/>
  <c r="U2" i="21"/>
  <c r="V2" i="21"/>
  <c r="W2" i="21"/>
  <c r="X2" i="21"/>
  <c r="Y2" i="21"/>
  <c r="Z2" i="21"/>
  <c r="AA2" i="21"/>
  <c r="D2" i="21"/>
  <c r="AC138" i="21"/>
  <c r="AB138" i="21"/>
  <c r="C138" i="21"/>
  <c r="B138" i="21"/>
  <c r="AC137" i="21"/>
  <c r="AB137" i="21"/>
  <c r="C137" i="21"/>
  <c r="B137" i="21"/>
  <c r="AC136" i="21"/>
  <c r="AB136" i="21"/>
  <c r="C136" i="21"/>
  <c r="B136" i="21"/>
  <c r="AC135" i="21"/>
  <c r="AB135" i="21"/>
  <c r="C135" i="21"/>
  <c r="B135" i="21"/>
  <c r="AC134" i="21"/>
  <c r="AB134" i="21"/>
  <c r="C134" i="21"/>
  <c r="B134" i="21"/>
  <c r="AC133" i="21"/>
  <c r="AB133" i="21"/>
  <c r="C133" i="21"/>
  <c r="B133" i="21"/>
  <c r="AC132" i="21"/>
  <c r="AB132" i="21"/>
  <c r="C132" i="21"/>
  <c r="B132" i="21"/>
  <c r="AC131" i="21"/>
  <c r="AB131" i="21"/>
  <c r="C131" i="21"/>
  <c r="B131" i="21"/>
  <c r="AC130" i="21"/>
  <c r="AB130" i="21"/>
  <c r="C130" i="21"/>
  <c r="B130" i="21"/>
  <c r="AC129" i="21"/>
  <c r="AB129" i="21"/>
  <c r="C129" i="21"/>
  <c r="B129" i="21"/>
  <c r="AC128" i="21"/>
  <c r="AB128" i="21"/>
  <c r="C128" i="21"/>
  <c r="B128" i="21"/>
  <c r="AC127" i="21"/>
  <c r="AB127" i="21"/>
  <c r="C127" i="21"/>
  <c r="B127" i="21"/>
  <c r="AC126" i="21"/>
  <c r="AB126" i="21"/>
  <c r="C126" i="21"/>
  <c r="B126" i="21"/>
  <c r="AC125" i="21"/>
  <c r="AB125" i="21"/>
  <c r="C125" i="21"/>
  <c r="B125" i="21"/>
  <c r="AC124" i="21"/>
  <c r="AB124" i="21"/>
  <c r="C124" i="21"/>
  <c r="B124" i="21"/>
  <c r="AC123" i="21"/>
  <c r="AB123" i="21"/>
  <c r="C123" i="21"/>
  <c r="B123" i="21"/>
  <c r="AC122" i="21"/>
  <c r="AB122" i="21"/>
  <c r="C122" i="21"/>
  <c r="B122" i="21"/>
  <c r="AC121" i="21"/>
  <c r="AB121" i="21"/>
  <c r="C121" i="21"/>
  <c r="B121" i="21"/>
  <c r="AC120" i="21"/>
  <c r="AB120" i="21"/>
  <c r="C120" i="21"/>
  <c r="B120" i="21"/>
  <c r="AC119" i="21"/>
  <c r="AB119" i="21"/>
  <c r="C119" i="21"/>
  <c r="B119" i="21"/>
  <c r="AC118" i="21"/>
  <c r="AB118" i="21"/>
  <c r="C118" i="21"/>
  <c r="B118" i="21"/>
  <c r="AC117" i="21"/>
  <c r="AB117" i="21"/>
  <c r="C117" i="21"/>
  <c r="B117" i="21"/>
  <c r="AC116" i="21"/>
  <c r="AB116" i="21"/>
  <c r="C116" i="21"/>
  <c r="B116" i="21"/>
  <c r="AC115" i="21"/>
  <c r="AB115" i="21"/>
  <c r="C115" i="21"/>
  <c r="B115" i="21"/>
  <c r="AC114" i="21"/>
  <c r="AB114" i="21"/>
  <c r="C114" i="21"/>
  <c r="B114" i="21"/>
  <c r="AC113" i="21"/>
  <c r="AB113" i="21"/>
  <c r="C113" i="21"/>
  <c r="B113" i="21"/>
  <c r="AC112" i="21"/>
  <c r="AB112" i="21"/>
  <c r="C112" i="21"/>
  <c r="B112" i="21"/>
  <c r="AC111" i="21"/>
  <c r="AB111" i="21"/>
  <c r="C111" i="21"/>
  <c r="B111" i="21"/>
  <c r="AC110" i="21"/>
  <c r="AB110" i="21"/>
  <c r="C110" i="21"/>
  <c r="B110" i="21"/>
  <c r="AC109" i="21"/>
  <c r="AB109" i="21"/>
  <c r="C109" i="21"/>
  <c r="B109" i="21"/>
  <c r="AC108" i="21"/>
  <c r="AB108" i="21"/>
  <c r="C108" i="21"/>
  <c r="B108" i="21"/>
  <c r="AC107" i="21"/>
  <c r="AB107" i="21"/>
  <c r="C107" i="21"/>
  <c r="B107" i="21"/>
  <c r="AC106" i="21"/>
  <c r="AB106" i="21"/>
  <c r="C106" i="21"/>
  <c r="B106" i="21"/>
  <c r="AC105" i="21"/>
  <c r="AB105" i="21"/>
  <c r="C105" i="21"/>
  <c r="B105" i="21"/>
  <c r="AC104" i="21"/>
  <c r="AB104" i="21"/>
  <c r="C104" i="21"/>
  <c r="B104" i="21"/>
  <c r="AC103" i="21"/>
  <c r="AB103" i="21"/>
  <c r="C103" i="21"/>
  <c r="B103" i="21"/>
  <c r="AC102" i="21"/>
  <c r="AB102" i="21"/>
  <c r="C102" i="21"/>
  <c r="B102" i="21"/>
  <c r="AC101" i="21"/>
  <c r="AB101" i="21"/>
  <c r="C101" i="21"/>
  <c r="B101" i="21"/>
  <c r="AC100" i="21"/>
  <c r="AB100" i="21"/>
  <c r="C100" i="21"/>
  <c r="B100" i="21"/>
  <c r="AC99" i="21"/>
  <c r="AB99" i="21"/>
  <c r="C99" i="21"/>
  <c r="B99" i="21"/>
  <c r="AC98" i="21"/>
  <c r="AB98" i="21"/>
  <c r="C98" i="21"/>
  <c r="B98" i="21"/>
  <c r="AC97" i="21"/>
  <c r="AB97" i="21"/>
  <c r="C97" i="21"/>
  <c r="B97" i="21"/>
  <c r="AC96" i="21"/>
  <c r="AB96" i="21"/>
  <c r="C96" i="21"/>
  <c r="B96" i="21"/>
  <c r="AC95" i="21"/>
  <c r="AB95" i="21"/>
  <c r="C95" i="21"/>
  <c r="B95" i="21"/>
  <c r="AC94" i="21"/>
  <c r="AB94" i="21"/>
  <c r="C94" i="21"/>
  <c r="B94" i="21"/>
  <c r="AC93" i="21"/>
  <c r="AB93" i="21"/>
  <c r="C93" i="21"/>
  <c r="B93" i="21"/>
  <c r="AC92" i="21"/>
  <c r="AB92" i="21"/>
  <c r="C92" i="21"/>
  <c r="B92" i="21"/>
  <c r="AC91" i="21"/>
  <c r="AB91" i="21"/>
  <c r="C91" i="21"/>
  <c r="B91" i="21"/>
  <c r="AC90" i="21"/>
  <c r="AB90" i="21"/>
  <c r="C90" i="21"/>
  <c r="B90" i="21"/>
  <c r="AC89" i="21"/>
  <c r="AB89" i="21"/>
  <c r="C89" i="21"/>
  <c r="B89" i="21"/>
  <c r="AC88" i="21"/>
  <c r="AB88" i="21"/>
  <c r="C88" i="21"/>
  <c r="B88" i="21"/>
  <c r="AC87" i="21"/>
  <c r="AB87" i="21"/>
  <c r="C87" i="21"/>
  <c r="B87" i="21"/>
  <c r="AC86" i="21"/>
  <c r="AB86" i="21"/>
  <c r="C86" i="21"/>
  <c r="B86" i="21"/>
  <c r="AC85" i="21"/>
  <c r="AB85" i="21"/>
  <c r="C85" i="21"/>
  <c r="B85" i="21"/>
  <c r="AC84" i="21"/>
  <c r="AB84" i="21"/>
  <c r="C84" i="21"/>
  <c r="B84" i="21"/>
  <c r="AC83" i="21"/>
  <c r="AB83" i="21"/>
  <c r="C83" i="21"/>
  <c r="B83" i="21"/>
  <c r="AC82" i="21"/>
  <c r="AB82" i="21"/>
  <c r="C82" i="21"/>
  <c r="B82" i="21"/>
  <c r="AC81" i="21"/>
  <c r="AB81" i="21"/>
  <c r="C81" i="21"/>
  <c r="B81" i="21"/>
  <c r="AC80" i="21"/>
  <c r="AB80" i="21"/>
  <c r="C80" i="21"/>
  <c r="B80" i="21"/>
  <c r="AC79" i="21"/>
  <c r="AB79" i="21"/>
  <c r="C79" i="21"/>
  <c r="B79" i="21"/>
  <c r="AC78" i="21"/>
  <c r="AB78" i="21"/>
  <c r="C78" i="21"/>
  <c r="B78" i="21"/>
  <c r="AC77" i="21"/>
  <c r="AB77" i="21"/>
  <c r="C77" i="21"/>
  <c r="B77" i="21"/>
  <c r="AC76" i="21"/>
  <c r="AB76" i="21"/>
  <c r="C76" i="21"/>
  <c r="B76" i="21"/>
  <c r="AC75" i="21"/>
  <c r="AB75" i="21"/>
  <c r="C75" i="21"/>
  <c r="B75" i="21"/>
  <c r="AC74" i="21"/>
  <c r="AB74" i="21"/>
  <c r="C74" i="21"/>
  <c r="B74" i="21"/>
  <c r="AC73" i="21"/>
  <c r="AB73" i="21"/>
  <c r="C73" i="21"/>
  <c r="B73" i="21"/>
  <c r="AC72" i="21"/>
  <c r="AB72" i="21"/>
  <c r="C72" i="21"/>
  <c r="B72" i="21"/>
  <c r="AC71" i="21"/>
  <c r="AB71" i="21"/>
  <c r="C71" i="21"/>
  <c r="B71" i="21"/>
  <c r="AC70" i="21"/>
  <c r="AB70" i="21"/>
  <c r="C70" i="21"/>
  <c r="B70" i="21"/>
  <c r="AC69" i="21"/>
  <c r="AB69" i="21"/>
  <c r="C69" i="21"/>
  <c r="B69" i="21"/>
  <c r="AC68" i="21"/>
  <c r="AB68" i="21"/>
  <c r="C68" i="21"/>
  <c r="B68" i="21"/>
  <c r="AC67" i="21"/>
  <c r="AB67" i="21"/>
  <c r="C67" i="21"/>
  <c r="B67" i="21"/>
  <c r="AC66" i="21"/>
  <c r="AB66" i="21"/>
  <c r="C66" i="21"/>
  <c r="B66" i="21"/>
  <c r="AC65" i="21"/>
  <c r="AB65" i="21"/>
  <c r="C65" i="21"/>
  <c r="B65" i="21"/>
  <c r="AC64" i="21"/>
  <c r="AB64" i="21"/>
  <c r="C64" i="21"/>
  <c r="B64" i="21"/>
  <c r="AC63" i="21"/>
  <c r="AB63" i="21"/>
  <c r="C63" i="21"/>
  <c r="B63" i="21"/>
  <c r="AC62" i="21"/>
  <c r="AB62" i="21"/>
  <c r="C62" i="21"/>
  <c r="B62" i="21"/>
  <c r="AC61" i="21"/>
  <c r="AB61" i="21"/>
  <c r="C61" i="21"/>
  <c r="B61" i="21"/>
  <c r="AC60" i="21"/>
  <c r="AB60" i="21"/>
  <c r="C60" i="21"/>
  <c r="B60" i="21"/>
  <c r="AC59" i="21"/>
  <c r="AB59" i="21"/>
  <c r="C59" i="21"/>
  <c r="B59" i="21"/>
  <c r="AC58" i="21"/>
  <c r="AB58" i="21"/>
  <c r="C58" i="21"/>
  <c r="B58" i="21"/>
  <c r="AC57" i="21"/>
  <c r="AB57" i="21"/>
  <c r="C57" i="21"/>
  <c r="B57" i="21"/>
  <c r="AC56" i="21"/>
  <c r="AB56" i="21"/>
  <c r="C56" i="21"/>
  <c r="B56" i="21"/>
  <c r="AC55" i="21"/>
  <c r="AB55" i="21"/>
  <c r="C55" i="21"/>
  <c r="B55" i="21"/>
  <c r="AC54" i="21"/>
  <c r="AB54" i="21"/>
  <c r="C54" i="21"/>
  <c r="B54" i="21"/>
  <c r="AC53" i="21"/>
  <c r="AB53" i="21"/>
  <c r="C53" i="21"/>
  <c r="B53" i="21"/>
  <c r="AC52" i="21"/>
  <c r="AB52" i="21"/>
  <c r="C52" i="21"/>
  <c r="B52" i="21"/>
  <c r="AC51" i="21"/>
  <c r="AB51" i="21"/>
  <c r="C51" i="21"/>
  <c r="B51" i="21"/>
  <c r="AC50" i="21"/>
  <c r="AB50" i="21"/>
  <c r="C50" i="21"/>
  <c r="B50" i="21"/>
  <c r="AC49" i="21"/>
  <c r="AB49" i="21"/>
  <c r="C49" i="21"/>
  <c r="B49" i="21"/>
  <c r="AC48" i="21"/>
  <c r="AB48" i="21"/>
  <c r="C48" i="21"/>
  <c r="B48" i="21"/>
  <c r="AC47" i="21"/>
  <c r="AB47" i="21"/>
  <c r="C47" i="21"/>
  <c r="B47" i="21"/>
  <c r="AC46" i="21"/>
  <c r="AB46" i="21"/>
  <c r="C46" i="21"/>
  <c r="B46" i="21"/>
  <c r="AC45" i="21"/>
  <c r="AB45" i="21"/>
  <c r="C45" i="21"/>
  <c r="B45" i="21"/>
  <c r="AC44" i="21"/>
  <c r="AB44" i="21"/>
  <c r="C44" i="21"/>
  <c r="B44" i="21"/>
  <c r="AC43" i="21"/>
  <c r="AB43" i="21"/>
  <c r="C43" i="21"/>
  <c r="B43" i="21"/>
  <c r="AC42" i="21"/>
  <c r="AB42" i="21"/>
  <c r="C42" i="21"/>
  <c r="B42" i="21"/>
  <c r="AC41" i="21"/>
  <c r="AB41" i="21"/>
  <c r="C41" i="21"/>
  <c r="B41" i="21"/>
  <c r="AC40" i="21"/>
  <c r="AB40" i="21"/>
  <c r="C40" i="21"/>
  <c r="B40" i="21"/>
  <c r="AC39" i="21"/>
  <c r="AB39" i="21"/>
  <c r="C39" i="21"/>
  <c r="B39" i="21"/>
  <c r="AC38" i="21"/>
  <c r="AB38" i="21"/>
  <c r="C38" i="21"/>
  <c r="B38" i="21"/>
  <c r="AC37" i="21"/>
  <c r="AB37" i="21"/>
  <c r="C37" i="21"/>
  <c r="B37" i="21"/>
  <c r="AC36" i="21"/>
  <c r="AB36" i="21"/>
  <c r="C36" i="21"/>
  <c r="B36" i="21"/>
  <c r="AC35" i="21"/>
  <c r="AB35" i="21"/>
  <c r="C35" i="21"/>
  <c r="B35" i="21"/>
  <c r="AI34" i="21"/>
  <c r="AC34" i="21"/>
  <c r="AB34" i="21"/>
  <c r="C34" i="21"/>
  <c r="B34" i="21"/>
  <c r="AI33" i="21"/>
  <c r="AC33" i="21"/>
  <c r="AB33" i="21"/>
  <c r="C33" i="21"/>
  <c r="B33" i="21"/>
  <c r="AI32" i="21"/>
  <c r="AC32" i="21"/>
  <c r="AB32" i="21"/>
  <c r="C32" i="21"/>
  <c r="B32" i="21"/>
  <c r="AI31" i="21"/>
  <c r="AC31" i="21"/>
  <c r="AB31" i="21"/>
  <c r="C31" i="21"/>
  <c r="B31" i="21"/>
  <c r="AI30" i="21"/>
  <c r="AC30" i="21"/>
  <c r="AB30" i="21"/>
  <c r="C30" i="21"/>
  <c r="B30" i="21"/>
  <c r="AI29" i="21"/>
  <c r="AC29" i="21"/>
  <c r="AB29" i="21"/>
  <c r="C29" i="21"/>
  <c r="B29" i="21"/>
  <c r="AI28" i="21"/>
  <c r="AC28" i="21"/>
  <c r="AB28" i="21"/>
  <c r="C28" i="21"/>
  <c r="B28" i="21"/>
  <c r="AI27" i="21"/>
  <c r="AC27" i="21"/>
  <c r="AB27" i="21"/>
  <c r="C27" i="21"/>
  <c r="B27" i="21"/>
  <c r="AI26" i="21"/>
  <c r="AC26" i="21"/>
  <c r="AB26" i="21"/>
  <c r="C26" i="21"/>
  <c r="B26" i="21"/>
  <c r="AI25" i="21"/>
  <c r="AC25" i="21"/>
  <c r="AB25" i="21"/>
  <c r="C25" i="21"/>
  <c r="B25" i="21"/>
  <c r="AI24" i="21"/>
  <c r="AC24" i="21"/>
  <c r="AB24" i="21"/>
  <c r="C24" i="21"/>
  <c r="B24" i="21"/>
  <c r="AI23" i="21"/>
  <c r="AC23" i="21"/>
  <c r="AB23" i="21"/>
  <c r="C23" i="21"/>
  <c r="B23" i="21"/>
  <c r="AI22" i="21"/>
  <c r="AC22" i="21"/>
  <c r="AB22" i="21"/>
  <c r="C22" i="21"/>
  <c r="B22" i="21"/>
  <c r="AI21" i="21"/>
  <c r="AC21" i="21"/>
  <c r="AB21" i="21"/>
  <c r="C21" i="21"/>
  <c r="B21" i="21"/>
  <c r="AI20" i="21"/>
  <c r="AC20" i="21"/>
  <c r="AB20" i="21"/>
  <c r="C20" i="21"/>
  <c r="B20" i="21"/>
  <c r="AI19" i="21"/>
  <c r="AC19" i="21"/>
  <c r="AB19" i="21"/>
  <c r="C19" i="21"/>
  <c r="B19" i="21"/>
  <c r="AI18" i="21"/>
  <c r="AC18" i="21"/>
  <c r="AB18" i="21"/>
  <c r="C18" i="21"/>
  <c r="B18" i="21"/>
  <c r="AI17" i="21"/>
  <c r="AC17" i="21"/>
  <c r="AB17" i="21"/>
  <c r="C17" i="21"/>
  <c r="B17" i="21"/>
  <c r="AI16" i="21"/>
  <c r="AC16" i="21"/>
  <c r="AB16" i="21"/>
  <c r="C16" i="21"/>
  <c r="B16" i="21"/>
  <c r="AI15" i="21"/>
  <c r="AC15" i="21"/>
  <c r="AB15" i="21"/>
  <c r="C15" i="21"/>
  <c r="B15" i="21"/>
  <c r="AI14" i="21"/>
  <c r="AC14" i="21"/>
  <c r="AB14" i="21"/>
  <c r="C14" i="21"/>
  <c r="B14" i="21"/>
  <c r="AI13" i="21"/>
  <c r="AC13" i="21"/>
  <c r="AB13" i="21"/>
  <c r="C13" i="21"/>
  <c r="B13" i="21"/>
  <c r="AI12" i="21"/>
  <c r="AC12" i="21"/>
  <c r="AB12" i="21"/>
  <c r="C12" i="21"/>
  <c r="B12" i="21"/>
  <c r="AI11" i="21"/>
  <c r="AC11" i="21"/>
  <c r="AB11" i="21"/>
  <c r="C11" i="21"/>
  <c r="B11" i="21"/>
  <c r="AJ10" i="21"/>
  <c r="AI10" i="21"/>
  <c r="AC10" i="21"/>
  <c r="AB10" i="21"/>
  <c r="C10" i="21"/>
  <c r="B10" i="21"/>
  <c r="AJ9" i="21"/>
  <c r="AI9" i="21"/>
  <c r="AC9" i="21"/>
  <c r="AB9" i="21"/>
  <c r="C9" i="21"/>
  <c r="B9" i="21"/>
  <c r="AI8" i="21"/>
  <c r="AC8" i="21"/>
  <c r="AB8" i="21"/>
  <c r="C8" i="21"/>
  <c r="B8" i="21"/>
  <c r="AC7" i="21"/>
  <c r="AB7" i="21"/>
  <c r="C7" i="21"/>
  <c r="B7" i="21"/>
  <c r="AC6" i="21"/>
  <c r="AB6" i="21"/>
  <c r="C6" i="21"/>
  <c r="B6" i="21"/>
  <c r="AC5" i="21"/>
  <c r="AB5" i="21"/>
  <c r="C5" i="21"/>
  <c r="B5" i="21"/>
  <c r="AC4" i="21"/>
  <c r="AB4" i="21"/>
  <c r="C4" i="21"/>
  <c r="B4" i="21"/>
  <c r="AC3" i="21"/>
  <c r="AB3" i="21"/>
  <c r="C3" i="21"/>
  <c r="B3" i="21"/>
  <c r="AC2" i="21"/>
  <c r="AB2" i="21"/>
  <c r="C2" i="21"/>
  <c r="B2" i="21"/>
  <c r="AK10" i="20"/>
  <c r="AK14" i="20"/>
  <c r="AK9" i="20"/>
  <c r="AJ9" i="20"/>
  <c r="AJ10" i="20"/>
  <c r="AJ11" i="20"/>
  <c r="AJ12" i="20"/>
  <c r="AJ13" i="20"/>
  <c r="AJ14" i="20"/>
  <c r="AJ15" i="20"/>
  <c r="AJ16" i="20"/>
  <c r="AJ17" i="20"/>
  <c r="AJ18" i="20"/>
  <c r="AJ19" i="20"/>
  <c r="AJ20" i="20"/>
  <c r="AJ21" i="20"/>
  <c r="AJ22" i="20"/>
  <c r="AJ23" i="20"/>
  <c r="AJ24" i="20"/>
  <c r="AJ25" i="20"/>
  <c r="AJ26" i="20"/>
  <c r="AJ27" i="20"/>
  <c r="AJ28" i="20"/>
  <c r="AJ29" i="20"/>
  <c r="AJ30" i="20"/>
  <c r="AJ31" i="20"/>
  <c r="AJ32" i="20"/>
  <c r="AJ33" i="20"/>
  <c r="AJ34" i="20"/>
  <c r="AJ8" i="20"/>
  <c r="C3" i="20"/>
  <c r="B3" i="13" s="1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Z3" i="20"/>
  <c r="AA3" i="20"/>
  <c r="AB3" i="20"/>
  <c r="AC3" i="20"/>
  <c r="C4" i="20"/>
  <c r="B4" i="13" s="1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C5" i="20"/>
  <c r="B5" i="13" s="1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C6" i="20"/>
  <c r="B6" i="13" s="1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C7" i="20"/>
  <c r="B7" i="13" s="1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C8" i="20"/>
  <c r="B8" i="13" s="1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C9" i="20"/>
  <c r="B9" i="13" s="1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C10" i="20"/>
  <c r="B10" i="13" s="1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C11" i="20"/>
  <c r="B11" i="13" s="1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C12" i="20"/>
  <c r="B12" i="13" s="1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C13" i="20"/>
  <c r="B13" i="13" s="1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C14" i="20"/>
  <c r="B14" i="13" s="1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C15" i="20"/>
  <c r="B15" i="13" s="1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C16" i="20"/>
  <c r="B16" i="13" s="1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C17" i="20"/>
  <c r="B17" i="13" s="1"/>
  <c r="D17" i="20"/>
  <c r="E17" i="20"/>
  <c r="F17" i="20"/>
  <c r="G17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C18" i="20"/>
  <c r="B18" i="13" s="1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C19" i="20"/>
  <c r="B19" i="13" s="1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C20" i="20"/>
  <c r="B20" i="13" s="1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C21" i="20"/>
  <c r="B21" i="13" s="1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C22" i="20"/>
  <c r="B22" i="13" s="1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C23" i="20"/>
  <c r="B23" i="13" s="1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C24" i="20"/>
  <c r="B24" i="13" s="1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C25" i="20"/>
  <c r="B25" i="13" s="1"/>
  <c r="D25" i="20"/>
  <c r="E25" i="20"/>
  <c r="F25" i="20"/>
  <c r="G25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C26" i="20"/>
  <c r="B26" i="13" s="1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AC26" i="20"/>
  <c r="C27" i="20"/>
  <c r="B27" i="13" s="1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C28" i="20"/>
  <c r="B28" i="13" s="1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C29" i="20"/>
  <c r="B29" i="13" s="1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C30" i="20"/>
  <c r="B30" i="13" s="1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C31" i="20"/>
  <c r="B31" i="13" s="1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C32" i="20"/>
  <c r="B32" i="13" s="1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C33" i="20"/>
  <c r="B33" i="13" s="1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C34" i="20"/>
  <c r="B34" i="13" s="1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C35" i="20"/>
  <c r="B35" i="13" s="1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C36" i="20"/>
  <c r="B36" i="13" s="1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C37" i="20"/>
  <c r="B37" i="13" s="1"/>
  <c r="D37" i="20"/>
  <c r="E37" i="20"/>
  <c r="F37" i="20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V37" i="20"/>
  <c r="W37" i="20"/>
  <c r="X37" i="20"/>
  <c r="Y37" i="20"/>
  <c r="Z37" i="20"/>
  <c r="AA37" i="20"/>
  <c r="AB37" i="20"/>
  <c r="AC37" i="20"/>
  <c r="C38" i="20"/>
  <c r="B38" i="13" s="1"/>
  <c r="D38" i="20"/>
  <c r="E38" i="20"/>
  <c r="F38" i="20"/>
  <c r="G38" i="20"/>
  <c r="H38" i="20"/>
  <c r="I38" i="20"/>
  <c r="J38" i="20"/>
  <c r="K38" i="20"/>
  <c r="L38" i="20"/>
  <c r="M38" i="20"/>
  <c r="N38" i="20"/>
  <c r="O38" i="20"/>
  <c r="P38" i="20"/>
  <c r="Q38" i="20"/>
  <c r="R38" i="20"/>
  <c r="S38" i="20"/>
  <c r="T38" i="20"/>
  <c r="U38" i="20"/>
  <c r="V38" i="20"/>
  <c r="W38" i="20"/>
  <c r="X38" i="20"/>
  <c r="Y38" i="20"/>
  <c r="Z38" i="20"/>
  <c r="AA38" i="20"/>
  <c r="AB38" i="20"/>
  <c r="AC38" i="20"/>
  <c r="C39" i="20"/>
  <c r="B39" i="13" s="1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C40" i="20"/>
  <c r="B40" i="13" s="1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C41" i="20"/>
  <c r="B41" i="13" s="1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C42" i="20"/>
  <c r="B42" i="13" s="1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C43" i="20"/>
  <c r="B43" i="13" s="1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C44" i="20"/>
  <c r="B44" i="13" s="1"/>
  <c r="D44" i="20"/>
  <c r="E44" i="20"/>
  <c r="F44" i="20"/>
  <c r="G44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W44" i="20"/>
  <c r="X44" i="20"/>
  <c r="Y44" i="20"/>
  <c r="Z44" i="20"/>
  <c r="AA44" i="20"/>
  <c r="AB44" i="20"/>
  <c r="AC44" i="20"/>
  <c r="C45" i="20"/>
  <c r="B45" i="13" s="1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C46" i="20"/>
  <c r="B46" i="13" s="1"/>
  <c r="D46" i="20"/>
  <c r="E46" i="20"/>
  <c r="F46" i="20"/>
  <c r="G46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W46" i="20"/>
  <c r="X46" i="20"/>
  <c r="Y46" i="20"/>
  <c r="Z46" i="20"/>
  <c r="AA46" i="20"/>
  <c r="AB46" i="20"/>
  <c r="AC46" i="20"/>
  <c r="C47" i="20"/>
  <c r="B47" i="13" s="1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C48" i="20"/>
  <c r="B48" i="13" s="1"/>
  <c r="D48" i="20"/>
  <c r="E48" i="20"/>
  <c r="F48" i="20"/>
  <c r="G48" i="20"/>
  <c r="H48" i="20"/>
  <c r="I48" i="20"/>
  <c r="J48" i="20"/>
  <c r="K48" i="20"/>
  <c r="L48" i="20"/>
  <c r="M48" i="20"/>
  <c r="N48" i="20"/>
  <c r="O48" i="20"/>
  <c r="P48" i="20"/>
  <c r="Q48" i="20"/>
  <c r="R48" i="20"/>
  <c r="S48" i="20"/>
  <c r="T48" i="20"/>
  <c r="U48" i="20"/>
  <c r="V48" i="20"/>
  <c r="W48" i="20"/>
  <c r="X48" i="20"/>
  <c r="Y48" i="20"/>
  <c r="Z48" i="20"/>
  <c r="AA48" i="20"/>
  <c r="AB48" i="20"/>
  <c r="AC48" i="20"/>
  <c r="C49" i="20"/>
  <c r="B49" i="13" s="1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C50" i="20"/>
  <c r="B50" i="13" s="1"/>
  <c r="D50" i="20"/>
  <c r="E50" i="20"/>
  <c r="F50" i="20"/>
  <c r="G50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W50" i="20"/>
  <c r="X50" i="20"/>
  <c r="Y50" i="20"/>
  <c r="Z50" i="20"/>
  <c r="AA50" i="20"/>
  <c r="AB50" i="20"/>
  <c r="AC50" i="20"/>
  <c r="C51" i="20"/>
  <c r="B51" i="13" s="1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C52" i="20"/>
  <c r="B52" i="13" s="1"/>
  <c r="D52" i="20"/>
  <c r="E52" i="20"/>
  <c r="F52" i="20"/>
  <c r="G52" i="20"/>
  <c r="H52" i="20"/>
  <c r="I52" i="20"/>
  <c r="J52" i="20"/>
  <c r="K52" i="20"/>
  <c r="L52" i="20"/>
  <c r="M52" i="20"/>
  <c r="N52" i="20"/>
  <c r="O52" i="20"/>
  <c r="P52" i="20"/>
  <c r="Q52" i="20"/>
  <c r="R52" i="20"/>
  <c r="S52" i="20"/>
  <c r="T52" i="20"/>
  <c r="U52" i="20"/>
  <c r="V52" i="20"/>
  <c r="W52" i="20"/>
  <c r="X52" i="20"/>
  <c r="Y52" i="20"/>
  <c r="Z52" i="20"/>
  <c r="AA52" i="20"/>
  <c r="AB52" i="20"/>
  <c r="AC52" i="20"/>
  <c r="C53" i="20"/>
  <c r="B53" i="13" s="1"/>
  <c r="D53" i="20"/>
  <c r="E53" i="20"/>
  <c r="F53" i="20"/>
  <c r="G53" i="20"/>
  <c r="H53" i="20"/>
  <c r="I53" i="20"/>
  <c r="J53" i="20"/>
  <c r="K53" i="20"/>
  <c r="L53" i="20"/>
  <c r="M53" i="20"/>
  <c r="N53" i="20"/>
  <c r="O53" i="20"/>
  <c r="P53" i="20"/>
  <c r="Q53" i="20"/>
  <c r="R53" i="20"/>
  <c r="S53" i="20"/>
  <c r="T53" i="20"/>
  <c r="U53" i="20"/>
  <c r="V53" i="20"/>
  <c r="W53" i="20"/>
  <c r="X53" i="20"/>
  <c r="Y53" i="20"/>
  <c r="Z53" i="20"/>
  <c r="AA53" i="20"/>
  <c r="AB53" i="20"/>
  <c r="AC53" i="20"/>
  <c r="C54" i="20"/>
  <c r="B54" i="13" s="1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C55" i="20"/>
  <c r="B55" i="13" s="1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C56" i="20"/>
  <c r="B56" i="13" s="1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C57" i="20"/>
  <c r="B57" i="13" s="1"/>
  <c r="D57" i="20"/>
  <c r="E57" i="20"/>
  <c r="F57" i="20"/>
  <c r="G57" i="20"/>
  <c r="H57" i="20"/>
  <c r="I57" i="20"/>
  <c r="J57" i="20"/>
  <c r="K57" i="20"/>
  <c r="L57" i="20"/>
  <c r="M57" i="20"/>
  <c r="N57" i="20"/>
  <c r="O57" i="20"/>
  <c r="P57" i="20"/>
  <c r="Q57" i="20"/>
  <c r="R57" i="20"/>
  <c r="S57" i="20"/>
  <c r="T57" i="20"/>
  <c r="U57" i="20"/>
  <c r="V57" i="20"/>
  <c r="W57" i="20"/>
  <c r="X57" i="20"/>
  <c r="Y57" i="20"/>
  <c r="Z57" i="20"/>
  <c r="AA57" i="20"/>
  <c r="AB57" i="20"/>
  <c r="AC57" i="20"/>
  <c r="C58" i="20"/>
  <c r="B58" i="13" s="1"/>
  <c r="D58" i="20"/>
  <c r="E58" i="20"/>
  <c r="F58" i="20"/>
  <c r="G58" i="20"/>
  <c r="H58" i="20"/>
  <c r="I58" i="20"/>
  <c r="J58" i="20"/>
  <c r="K58" i="20"/>
  <c r="L58" i="20"/>
  <c r="M58" i="20"/>
  <c r="N58" i="20"/>
  <c r="O58" i="20"/>
  <c r="P58" i="20"/>
  <c r="Q58" i="20"/>
  <c r="R58" i="20"/>
  <c r="S58" i="20"/>
  <c r="T58" i="20"/>
  <c r="U58" i="20"/>
  <c r="V58" i="20"/>
  <c r="W58" i="20"/>
  <c r="X58" i="20"/>
  <c r="Y58" i="20"/>
  <c r="Z58" i="20"/>
  <c r="AA58" i="20"/>
  <c r="AB58" i="20"/>
  <c r="AC58" i="20"/>
  <c r="C59" i="20"/>
  <c r="B59" i="13" s="1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C60" i="20"/>
  <c r="B60" i="13" s="1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C61" i="20"/>
  <c r="B61" i="13" s="1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C62" i="20"/>
  <c r="B62" i="13" s="1"/>
  <c r="D62" i="20"/>
  <c r="E62" i="20"/>
  <c r="F62" i="20"/>
  <c r="G62" i="20"/>
  <c r="H62" i="20"/>
  <c r="I62" i="20"/>
  <c r="J62" i="20"/>
  <c r="K62" i="20"/>
  <c r="L62" i="20"/>
  <c r="M62" i="20"/>
  <c r="N62" i="20"/>
  <c r="O62" i="20"/>
  <c r="P62" i="20"/>
  <c r="Q62" i="20"/>
  <c r="R62" i="20"/>
  <c r="S62" i="20"/>
  <c r="T62" i="20"/>
  <c r="U62" i="20"/>
  <c r="V62" i="20"/>
  <c r="W62" i="20"/>
  <c r="X62" i="20"/>
  <c r="Y62" i="20"/>
  <c r="Z62" i="20"/>
  <c r="AA62" i="20"/>
  <c r="AB62" i="20"/>
  <c r="AC62" i="20"/>
  <c r="C63" i="20"/>
  <c r="B63" i="13" s="1"/>
  <c r="D63" i="20"/>
  <c r="E63" i="20"/>
  <c r="F63" i="20"/>
  <c r="G63" i="20"/>
  <c r="H63" i="20"/>
  <c r="I63" i="20"/>
  <c r="J63" i="20"/>
  <c r="K63" i="20"/>
  <c r="L63" i="20"/>
  <c r="M63" i="20"/>
  <c r="N63" i="20"/>
  <c r="O63" i="20"/>
  <c r="P63" i="20"/>
  <c r="Q63" i="20"/>
  <c r="R63" i="20"/>
  <c r="S63" i="20"/>
  <c r="T63" i="20"/>
  <c r="U63" i="20"/>
  <c r="V63" i="20"/>
  <c r="W63" i="20"/>
  <c r="X63" i="20"/>
  <c r="Y63" i="20"/>
  <c r="Z63" i="20"/>
  <c r="AA63" i="20"/>
  <c r="AB63" i="20"/>
  <c r="AC63" i="20"/>
  <c r="C64" i="20"/>
  <c r="B64" i="13" s="1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C65" i="20"/>
  <c r="B65" i="13" s="1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C66" i="20"/>
  <c r="B66" i="13" s="1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C67" i="20"/>
  <c r="B67" i="13" s="1"/>
  <c r="D67" i="20"/>
  <c r="E67" i="20"/>
  <c r="F67" i="20"/>
  <c r="G67" i="20"/>
  <c r="H67" i="20"/>
  <c r="I67" i="20"/>
  <c r="J67" i="20"/>
  <c r="K67" i="20"/>
  <c r="L67" i="20"/>
  <c r="M67" i="20"/>
  <c r="N67" i="20"/>
  <c r="O67" i="20"/>
  <c r="P67" i="20"/>
  <c r="Q67" i="20"/>
  <c r="R67" i="20"/>
  <c r="S67" i="20"/>
  <c r="T67" i="20"/>
  <c r="U67" i="20"/>
  <c r="V67" i="20"/>
  <c r="W67" i="20"/>
  <c r="X67" i="20"/>
  <c r="Y67" i="20"/>
  <c r="Z67" i="20"/>
  <c r="AA67" i="20"/>
  <c r="AB67" i="20"/>
  <c r="AC67" i="20"/>
  <c r="C68" i="20"/>
  <c r="B68" i="13" s="1"/>
  <c r="D68" i="20"/>
  <c r="E68" i="20"/>
  <c r="F68" i="20"/>
  <c r="G68" i="20"/>
  <c r="H68" i="20"/>
  <c r="I68" i="20"/>
  <c r="J68" i="20"/>
  <c r="K68" i="20"/>
  <c r="L68" i="20"/>
  <c r="M68" i="20"/>
  <c r="N68" i="20"/>
  <c r="O68" i="20"/>
  <c r="P68" i="20"/>
  <c r="Q68" i="20"/>
  <c r="R68" i="20"/>
  <c r="S68" i="20"/>
  <c r="T68" i="20"/>
  <c r="U68" i="20"/>
  <c r="V68" i="20"/>
  <c r="W68" i="20"/>
  <c r="X68" i="20"/>
  <c r="Y68" i="20"/>
  <c r="Z68" i="20"/>
  <c r="AA68" i="20"/>
  <c r="AB68" i="20"/>
  <c r="AC68" i="20"/>
  <c r="C69" i="20"/>
  <c r="B69" i="13" s="1"/>
  <c r="D69" i="20"/>
  <c r="E69" i="20"/>
  <c r="F69" i="20"/>
  <c r="G69" i="20"/>
  <c r="H69" i="20"/>
  <c r="I69" i="20"/>
  <c r="J69" i="20"/>
  <c r="K69" i="20"/>
  <c r="L69" i="20"/>
  <c r="M69" i="20"/>
  <c r="N69" i="20"/>
  <c r="O69" i="20"/>
  <c r="P69" i="20"/>
  <c r="Q69" i="20"/>
  <c r="R69" i="20"/>
  <c r="S69" i="20"/>
  <c r="T69" i="20"/>
  <c r="U69" i="20"/>
  <c r="V69" i="20"/>
  <c r="W69" i="20"/>
  <c r="X69" i="20"/>
  <c r="Y69" i="20"/>
  <c r="Z69" i="20"/>
  <c r="AA69" i="20"/>
  <c r="AB69" i="20"/>
  <c r="AC69" i="20"/>
  <c r="C70" i="20"/>
  <c r="B70" i="13" s="1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C71" i="20"/>
  <c r="B71" i="13" s="1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C72" i="20"/>
  <c r="B72" i="13" s="1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C73" i="20"/>
  <c r="B73" i="13" s="1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C74" i="20"/>
  <c r="B74" i="13" s="1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C75" i="20"/>
  <c r="B75" i="13" s="1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C76" i="20"/>
  <c r="B76" i="13" s="1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C77" i="20"/>
  <c r="B77" i="13" s="1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C78" i="20"/>
  <c r="B78" i="13" s="1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C79" i="20"/>
  <c r="B79" i="13" s="1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C80" i="20"/>
  <c r="B80" i="13" s="1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C81" i="20"/>
  <c r="B81" i="13" s="1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C82" i="20"/>
  <c r="B82" i="13" s="1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C83" i="20"/>
  <c r="B83" i="13" s="1"/>
  <c r="D83" i="20"/>
  <c r="E83" i="20"/>
  <c r="F83" i="20"/>
  <c r="G83" i="20"/>
  <c r="H83" i="20"/>
  <c r="I83" i="20"/>
  <c r="J83" i="20"/>
  <c r="K83" i="20"/>
  <c r="L83" i="20"/>
  <c r="M83" i="20"/>
  <c r="N83" i="20"/>
  <c r="O83" i="20"/>
  <c r="P83" i="20"/>
  <c r="Q83" i="20"/>
  <c r="R83" i="20"/>
  <c r="S83" i="20"/>
  <c r="T83" i="20"/>
  <c r="U83" i="20"/>
  <c r="V83" i="20"/>
  <c r="W83" i="20"/>
  <c r="X83" i="20"/>
  <c r="Y83" i="20"/>
  <c r="Z83" i="20"/>
  <c r="AA83" i="20"/>
  <c r="AB83" i="20"/>
  <c r="AC83" i="20"/>
  <c r="C84" i="20"/>
  <c r="B84" i="13" s="1"/>
  <c r="D84" i="20"/>
  <c r="E84" i="20"/>
  <c r="F84" i="20"/>
  <c r="G84" i="20"/>
  <c r="H84" i="20"/>
  <c r="I84" i="20"/>
  <c r="J84" i="20"/>
  <c r="K84" i="20"/>
  <c r="L84" i="20"/>
  <c r="M84" i="20"/>
  <c r="N84" i="20"/>
  <c r="O84" i="20"/>
  <c r="P84" i="20"/>
  <c r="Q84" i="20"/>
  <c r="R84" i="20"/>
  <c r="S84" i="20"/>
  <c r="T84" i="20"/>
  <c r="U84" i="20"/>
  <c r="V84" i="20"/>
  <c r="W84" i="20"/>
  <c r="X84" i="20"/>
  <c r="Y84" i="20"/>
  <c r="Z84" i="20"/>
  <c r="AA84" i="20"/>
  <c r="AB84" i="20"/>
  <c r="AC84" i="20"/>
  <c r="C85" i="20"/>
  <c r="B85" i="13" s="1"/>
  <c r="D85" i="20"/>
  <c r="E85" i="20"/>
  <c r="F85" i="20"/>
  <c r="G85" i="20"/>
  <c r="H85" i="20"/>
  <c r="I85" i="20"/>
  <c r="J85" i="20"/>
  <c r="K85" i="20"/>
  <c r="L85" i="20"/>
  <c r="M85" i="20"/>
  <c r="N85" i="20"/>
  <c r="O85" i="20"/>
  <c r="P85" i="20"/>
  <c r="Q85" i="20"/>
  <c r="R85" i="20"/>
  <c r="S85" i="20"/>
  <c r="T85" i="20"/>
  <c r="U85" i="20"/>
  <c r="V85" i="20"/>
  <c r="W85" i="20"/>
  <c r="X85" i="20"/>
  <c r="Y85" i="20"/>
  <c r="Z85" i="20"/>
  <c r="AA85" i="20"/>
  <c r="AB85" i="20"/>
  <c r="AC85" i="20"/>
  <c r="C86" i="20"/>
  <c r="B86" i="13" s="1"/>
  <c r="D86" i="20"/>
  <c r="E86" i="20"/>
  <c r="F86" i="20"/>
  <c r="G86" i="20"/>
  <c r="H86" i="20"/>
  <c r="I86" i="20"/>
  <c r="J86" i="20"/>
  <c r="K86" i="20"/>
  <c r="L86" i="20"/>
  <c r="M86" i="20"/>
  <c r="N86" i="20"/>
  <c r="O86" i="20"/>
  <c r="P86" i="20"/>
  <c r="Q86" i="20"/>
  <c r="R86" i="20"/>
  <c r="S86" i="20"/>
  <c r="T86" i="20"/>
  <c r="U86" i="20"/>
  <c r="V86" i="20"/>
  <c r="W86" i="20"/>
  <c r="X86" i="20"/>
  <c r="Y86" i="20"/>
  <c r="Z86" i="20"/>
  <c r="AA86" i="20"/>
  <c r="AB86" i="20"/>
  <c r="AC86" i="20"/>
  <c r="C87" i="20"/>
  <c r="B87" i="13" s="1"/>
  <c r="D87" i="20"/>
  <c r="E87" i="20"/>
  <c r="F87" i="20"/>
  <c r="G87" i="20"/>
  <c r="H87" i="20"/>
  <c r="I87" i="20"/>
  <c r="J87" i="20"/>
  <c r="K87" i="20"/>
  <c r="L87" i="20"/>
  <c r="M87" i="20"/>
  <c r="N87" i="20"/>
  <c r="O87" i="20"/>
  <c r="P87" i="20"/>
  <c r="Q87" i="20"/>
  <c r="R87" i="20"/>
  <c r="S87" i="20"/>
  <c r="T87" i="20"/>
  <c r="U87" i="20"/>
  <c r="V87" i="20"/>
  <c r="W87" i="20"/>
  <c r="X87" i="20"/>
  <c r="Y87" i="20"/>
  <c r="Z87" i="20"/>
  <c r="AA87" i="20"/>
  <c r="AB87" i="20"/>
  <c r="AC87" i="20"/>
  <c r="C88" i="20"/>
  <c r="B88" i="13" s="1"/>
  <c r="D88" i="20"/>
  <c r="E88" i="20"/>
  <c r="F88" i="20"/>
  <c r="G88" i="20"/>
  <c r="H88" i="20"/>
  <c r="I88" i="20"/>
  <c r="J88" i="20"/>
  <c r="K88" i="20"/>
  <c r="L88" i="20"/>
  <c r="M88" i="20"/>
  <c r="N88" i="20"/>
  <c r="O88" i="20"/>
  <c r="P88" i="20"/>
  <c r="Q88" i="20"/>
  <c r="R88" i="20"/>
  <c r="S88" i="20"/>
  <c r="T88" i="20"/>
  <c r="U88" i="20"/>
  <c r="V88" i="20"/>
  <c r="W88" i="20"/>
  <c r="X88" i="20"/>
  <c r="Y88" i="20"/>
  <c r="Z88" i="20"/>
  <c r="AA88" i="20"/>
  <c r="AB88" i="20"/>
  <c r="AC88" i="20"/>
  <c r="C89" i="20"/>
  <c r="B89" i="13" s="1"/>
  <c r="D89" i="20"/>
  <c r="E89" i="20"/>
  <c r="F89" i="20"/>
  <c r="G89" i="20"/>
  <c r="H89" i="20"/>
  <c r="I89" i="20"/>
  <c r="J89" i="20"/>
  <c r="K89" i="20"/>
  <c r="L89" i="20"/>
  <c r="M89" i="20"/>
  <c r="N89" i="20"/>
  <c r="O89" i="20"/>
  <c r="P89" i="20"/>
  <c r="Q89" i="20"/>
  <c r="R89" i="20"/>
  <c r="S89" i="20"/>
  <c r="T89" i="20"/>
  <c r="U89" i="20"/>
  <c r="V89" i="20"/>
  <c r="W89" i="20"/>
  <c r="X89" i="20"/>
  <c r="Y89" i="20"/>
  <c r="Z89" i="20"/>
  <c r="AA89" i="20"/>
  <c r="AB89" i="20"/>
  <c r="AC89" i="20"/>
  <c r="C90" i="20"/>
  <c r="B90" i="13" s="1"/>
  <c r="D90" i="20"/>
  <c r="E90" i="20"/>
  <c r="F90" i="20"/>
  <c r="G90" i="20"/>
  <c r="H90" i="20"/>
  <c r="I90" i="20"/>
  <c r="J90" i="20"/>
  <c r="K90" i="20"/>
  <c r="L90" i="20"/>
  <c r="M90" i="20"/>
  <c r="N90" i="20"/>
  <c r="O90" i="20"/>
  <c r="P90" i="20"/>
  <c r="Q90" i="20"/>
  <c r="R90" i="20"/>
  <c r="S90" i="20"/>
  <c r="T90" i="20"/>
  <c r="U90" i="20"/>
  <c r="V90" i="20"/>
  <c r="W90" i="20"/>
  <c r="X90" i="20"/>
  <c r="Y90" i="20"/>
  <c r="Z90" i="20"/>
  <c r="AA90" i="20"/>
  <c r="AB90" i="20"/>
  <c r="AC90" i="20"/>
  <c r="C91" i="20"/>
  <c r="B91" i="13" s="1"/>
  <c r="D91" i="20"/>
  <c r="E91" i="20"/>
  <c r="F91" i="20"/>
  <c r="G91" i="20"/>
  <c r="H91" i="20"/>
  <c r="I91" i="20"/>
  <c r="J91" i="20"/>
  <c r="K91" i="20"/>
  <c r="L91" i="20"/>
  <c r="M91" i="20"/>
  <c r="N91" i="20"/>
  <c r="O91" i="20"/>
  <c r="P91" i="20"/>
  <c r="Q91" i="20"/>
  <c r="R91" i="20"/>
  <c r="S91" i="20"/>
  <c r="T91" i="20"/>
  <c r="U91" i="20"/>
  <c r="V91" i="20"/>
  <c r="W91" i="20"/>
  <c r="X91" i="20"/>
  <c r="Y91" i="20"/>
  <c r="Z91" i="20"/>
  <c r="AA91" i="20"/>
  <c r="AB91" i="20"/>
  <c r="AC91" i="20"/>
  <c r="C92" i="20"/>
  <c r="B92" i="13" s="1"/>
  <c r="D92" i="20"/>
  <c r="E92" i="20"/>
  <c r="F92" i="20"/>
  <c r="G92" i="20"/>
  <c r="H92" i="20"/>
  <c r="I92" i="20"/>
  <c r="J92" i="20"/>
  <c r="K92" i="20"/>
  <c r="L92" i="20"/>
  <c r="M92" i="20"/>
  <c r="N92" i="20"/>
  <c r="O92" i="20"/>
  <c r="P92" i="20"/>
  <c r="Q92" i="20"/>
  <c r="R92" i="20"/>
  <c r="S92" i="20"/>
  <c r="T92" i="20"/>
  <c r="U92" i="20"/>
  <c r="V92" i="20"/>
  <c r="W92" i="20"/>
  <c r="X92" i="20"/>
  <c r="Y92" i="20"/>
  <c r="Z92" i="20"/>
  <c r="AA92" i="20"/>
  <c r="AB92" i="20"/>
  <c r="AC92" i="20"/>
  <c r="C93" i="20"/>
  <c r="B93" i="13" s="1"/>
  <c r="D93" i="20"/>
  <c r="E93" i="20"/>
  <c r="F93" i="20"/>
  <c r="G93" i="20"/>
  <c r="H93" i="20"/>
  <c r="I93" i="20"/>
  <c r="J93" i="20"/>
  <c r="K93" i="20"/>
  <c r="L93" i="20"/>
  <c r="M93" i="20"/>
  <c r="N93" i="20"/>
  <c r="O93" i="20"/>
  <c r="P93" i="20"/>
  <c r="Q93" i="20"/>
  <c r="R93" i="20"/>
  <c r="S93" i="20"/>
  <c r="T93" i="20"/>
  <c r="U93" i="20"/>
  <c r="V93" i="20"/>
  <c r="W93" i="20"/>
  <c r="X93" i="20"/>
  <c r="Y93" i="20"/>
  <c r="Z93" i="20"/>
  <c r="AA93" i="20"/>
  <c r="AB93" i="20"/>
  <c r="AC93" i="20"/>
  <c r="C94" i="20"/>
  <c r="B94" i="13" s="1"/>
  <c r="D94" i="20"/>
  <c r="E94" i="20"/>
  <c r="F94" i="20"/>
  <c r="G94" i="20"/>
  <c r="H94" i="20"/>
  <c r="I94" i="20"/>
  <c r="J94" i="20"/>
  <c r="K94" i="20"/>
  <c r="L94" i="20"/>
  <c r="M94" i="20"/>
  <c r="N94" i="20"/>
  <c r="O94" i="20"/>
  <c r="P94" i="20"/>
  <c r="Q94" i="20"/>
  <c r="R94" i="20"/>
  <c r="S94" i="20"/>
  <c r="T94" i="20"/>
  <c r="U94" i="20"/>
  <c r="V94" i="20"/>
  <c r="W94" i="20"/>
  <c r="X94" i="20"/>
  <c r="Y94" i="20"/>
  <c r="Z94" i="20"/>
  <c r="AA94" i="20"/>
  <c r="AB94" i="20"/>
  <c r="AC94" i="20"/>
  <c r="C95" i="20"/>
  <c r="B95" i="13" s="1"/>
  <c r="D95" i="20"/>
  <c r="E95" i="20"/>
  <c r="F95" i="20"/>
  <c r="G95" i="20"/>
  <c r="H95" i="20"/>
  <c r="I95" i="20"/>
  <c r="J95" i="20"/>
  <c r="K95" i="20"/>
  <c r="L95" i="20"/>
  <c r="M95" i="20"/>
  <c r="N95" i="20"/>
  <c r="O95" i="20"/>
  <c r="P95" i="20"/>
  <c r="Q95" i="20"/>
  <c r="R95" i="20"/>
  <c r="S95" i="20"/>
  <c r="T95" i="20"/>
  <c r="U95" i="20"/>
  <c r="V95" i="20"/>
  <c r="W95" i="20"/>
  <c r="X95" i="20"/>
  <c r="Y95" i="20"/>
  <c r="Z95" i="20"/>
  <c r="AA95" i="20"/>
  <c r="AB95" i="20"/>
  <c r="AC95" i="20"/>
  <c r="C96" i="20"/>
  <c r="B96" i="13" s="1"/>
  <c r="D96" i="20"/>
  <c r="E96" i="20"/>
  <c r="F96" i="20"/>
  <c r="G96" i="20"/>
  <c r="H96" i="20"/>
  <c r="I96" i="20"/>
  <c r="J96" i="20"/>
  <c r="K96" i="20"/>
  <c r="L96" i="20"/>
  <c r="M96" i="20"/>
  <c r="N96" i="20"/>
  <c r="O96" i="20"/>
  <c r="P96" i="20"/>
  <c r="Q96" i="20"/>
  <c r="R96" i="20"/>
  <c r="S96" i="20"/>
  <c r="T96" i="20"/>
  <c r="U96" i="20"/>
  <c r="V96" i="20"/>
  <c r="W96" i="20"/>
  <c r="X96" i="20"/>
  <c r="Y96" i="20"/>
  <c r="Z96" i="20"/>
  <c r="AA96" i="20"/>
  <c r="AB96" i="20"/>
  <c r="AC96" i="20"/>
  <c r="C97" i="20"/>
  <c r="B97" i="13" s="1"/>
  <c r="D97" i="20"/>
  <c r="E97" i="20"/>
  <c r="F97" i="20"/>
  <c r="G97" i="20"/>
  <c r="H97" i="20"/>
  <c r="I97" i="20"/>
  <c r="J97" i="20"/>
  <c r="K97" i="20"/>
  <c r="L97" i="20"/>
  <c r="M97" i="20"/>
  <c r="N97" i="20"/>
  <c r="O97" i="20"/>
  <c r="P97" i="20"/>
  <c r="Q97" i="20"/>
  <c r="R97" i="20"/>
  <c r="S97" i="20"/>
  <c r="T97" i="20"/>
  <c r="U97" i="20"/>
  <c r="V97" i="20"/>
  <c r="W97" i="20"/>
  <c r="X97" i="20"/>
  <c r="Y97" i="20"/>
  <c r="Z97" i="20"/>
  <c r="AA97" i="20"/>
  <c r="AB97" i="20"/>
  <c r="AC97" i="20"/>
  <c r="C98" i="20"/>
  <c r="B98" i="13" s="1"/>
  <c r="D98" i="20"/>
  <c r="E98" i="20"/>
  <c r="F98" i="20"/>
  <c r="G98" i="20"/>
  <c r="H98" i="20"/>
  <c r="I98" i="20"/>
  <c r="J98" i="20"/>
  <c r="K98" i="20"/>
  <c r="L98" i="20"/>
  <c r="M98" i="20"/>
  <c r="N98" i="20"/>
  <c r="O98" i="20"/>
  <c r="P98" i="20"/>
  <c r="Q98" i="20"/>
  <c r="R98" i="20"/>
  <c r="S98" i="20"/>
  <c r="T98" i="20"/>
  <c r="U98" i="20"/>
  <c r="V98" i="20"/>
  <c r="W98" i="20"/>
  <c r="X98" i="20"/>
  <c r="Y98" i="20"/>
  <c r="Z98" i="20"/>
  <c r="AA98" i="20"/>
  <c r="AB98" i="20"/>
  <c r="AC98" i="20"/>
  <c r="C99" i="20"/>
  <c r="B99" i="13" s="1"/>
  <c r="D99" i="20"/>
  <c r="E99" i="20"/>
  <c r="F99" i="20"/>
  <c r="G99" i="20"/>
  <c r="H99" i="20"/>
  <c r="I99" i="20"/>
  <c r="J99" i="20"/>
  <c r="K99" i="20"/>
  <c r="L99" i="20"/>
  <c r="M99" i="20"/>
  <c r="N99" i="20"/>
  <c r="O99" i="20"/>
  <c r="P99" i="20"/>
  <c r="Q99" i="20"/>
  <c r="R99" i="20"/>
  <c r="S99" i="20"/>
  <c r="T99" i="20"/>
  <c r="U99" i="20"/>
  <c r="V99" i="20"/>
  <c r="W99" i="20"/>
  <c r="X99" i="20"/>
  <c r="Y99" i="20"/>
  <c r="Z99" i="20"/>
  <c r="AA99" i="20"/>
  <c r="AB99" i="20"/>
  <c r="AC99" i="20"/>
  <c r="C100" i="20"/>
  <c r="B100" i="13" s="1"/>
  <c r="D100" i="20"/>
  <c r="E100" i="20"/>
  <c r="F100" i="20"/>
  <c r="G100" i="20"/>
  <c r="H100" i="20"/>
  <c r="I100" i="20"/>
  <c r="J100" i="20"/>
  <c r="K100" i="20"/>
  <c r="L100" i="20"/>
  <c r="M100" i="20"/>
  <c r="N100" i="20"/>
  <c r="O100" i="20"/>
  <c r="P100" i="20"/>
  <c r="Q100" i="20"/>
  <c r="R100" i="20"/>
  <c r="S100" i="20"/>
  <c r="T100" i="20"/>
  <c r="U100" i="20"/>
  <c r="V100" i="20"/>
  <c r="W100" i="20"/>
  <c r="X100" i="20"/>
  <c r="Y100" i="20"/>
  <c r="Z100" i="20"/>
  <c r="AA100" i="20"/>
  <c r="AB100" i="20"/>
  <c r="AC100" i="20"/>
  <c r="C101" i="20"/>
  <c r="B101" i="13" s="1"/>
  <c r="D101" i="20"/>
  <c r="E101" i="20"/>
  <c r="F101" i="20"/>
  <c r="G101" i="20"/>
  <c r="H101" i="20"/>
  <c r="I101" i="20"/>
  <c r="J101" i="20"/>
  <c r="K101" i="20"/>
  <c r="L101" i="20"/>
  <c r="M101" i="20"/>
  <c r="N101" i="20"/>
  <c r="O101" i="20"/>
  <c r="P101" i="20"/>
  <c r="Q101" i="20"/>
  <c r="R101" i="20"/>
  <c r="S101" i="20"/>
  <c r="T101" i="20"/>
  <c r="U101" i="20"/>
  <c r="V101" i="20"/>
  <c r="W101" i="20"/>
  <c r="X101" i="20"/>
  <c r="Y101" i="20"/>
  <c r="Z101" i="20"/>
  <c r="AA101" i="20"/>
  <c r="AB101" i="20"/>
  <c r="AC101" i="20"/>
  <c r="C102" i="20"/>
  <c r="B102" i="13" s="1"/>
  <c r="D102" i="20"/>
  <c r="E102" i="20"/>
  <c r="F102" i="20"/>
  <c r="G102" i="20"/>
  <c r="H102" i="20"/>
  <c r="I102" i="20"/>
  <c r="J102" i="20"/>
  <c r="K102" i="20"/>
  <c r="L102" i="20"/>
  <c r="M102" i="20"/>
  <c r="N102" i="20"/>
  <c r="O102" i="20"/>
  <c r="P102" i="20"/>
  <c r="Q102" i="20"/>
  <c r="R102" i="20"/>
  <c r="S102" i="20"/>
  <c r="T102" i="20"/>
  <c r="U102" i="20"/>
  <c r="V102" i="20"/>
  <c r="W102" i="20"/>
  <c r="X102" i="20"/>
  <c r="Y102" i="20"/>
  <c r="Z102" i="20"/>
  <c r="AA102" i="20"/>
  <c r="AB102" i="20"/>
  <c r="AC102" i="20"/>
  <c r="C103" i="20"/>
  <c r="B103" i="13" s="1"/>
  <c r="D103" i="20"/>
  <c r="E103" i="20"/>
  <c r="F103" i="20"/>
  <c r="G103" i="20"/>
  <c r="H103" i="20"/>
  <c r="I103" i="20"/>
  <c r="J103" i="20"/>
  <c r="K103" i="20"/>
  <c r="L103" i="20"/>
  <c r="M103" i="20"/>
  <c r="N103" i="20"/>
  <c r="O103" i="20"/>
  <c r="P103" i="20"/>
  <c r="Q103" i="20"/>
  <c r="R103" i="20"/>
  <c r="S103" i="20"/>
  <c r="T103" i="20"/>
  <c r="U103" i="20"/>
  <c r="V103" i="20"/>
  <c r="W103" i="20"/>
  <c r="X103" i="20"/>
  <c r="Y103" i="20"/>
  <c r="Z103" i="20"/>
  <c r="AA103" i="20"/>
  <c r="AB103" i="20"/>
  <c r="AC103" i="20"/>
  <c r="C104" i="20"/>
  <c r="B104" i="13" s="1"/>
  <c r="D104" i="20"/>
  <c r="E104" i="20"/>
  <c r="F104" i="20"/>
  <c r="G104" i="20"/>
  <c r="H104" i="20"/>
  <c r="I104" i="20"/>
  <c r="J104" i="20"/>
  <c r="K104" i="20"/>
  <c r="L104" i="20"/>
  <c r="M104" i="20"/>
  <c r="N104" i="20"/>
  <c r="O104" i="20"/>
  <c r="P104" i="20"/>
  <c r="Q104" i="20"/>
  <c r="R104" i="20"/>
  <c r="S104" i="20"/>
  <c r="T104" i="20"/>
  <c r="U104" i="20"/>
  <c r="V104" i="20"/>
  <c r="W104" i="20"/>
  <c r="X104" i="20"/>
  <c r="Y104" i="20"/>
  <c r="Z104" i="20"/>
  <c r="AA104" i="20"/>
  <c r="AB104" i="20"/>
  <c r="AC104" i="20"/>
  <c r="C105" i="20"/>
  <c r="B105" i="13" s="1"/>
  <c r="D105" i="20"/>
  <c r="E105" i="20"/>
  <c r="F105" i="20"/>
  <c r="G105" i="20"/>
  <c r="H105" i="20"/>
  <c r="I105" i="20"/>
  <c r="J105" i="20"/>
  <c r="K105" i="20"/>
  <c r="L105" i="20"/>
  <c r="M105" i="20"/>
  <c r="N105" i="20"/>
  <c r="O105" i="20"/>
  <c r="P105" i="20"/>
  <c r="Q105" i="20"/>
  <c r="R105" i="20"/>
  <c r="S105" i="20"/>
  <c r="T105" i="20"/>
  <c r="U105" i="20"/>
  <c r="V105" i="20"/>
  <c r="W105" i="20"/>
  <c r="X105" i="20"/>
  <c r="Y105" i="20"/>
  <c r="Z105" i="20"/>
  <c r="AA105" i="20"/>
  <c r="AB105" i="20"/>
  <c r="AC105" i="20"/>
  <c r="C106" i="20"/>
  <c r="B106" i="13" s="1"/>
  <c r="D106" i="20"/>
  <c r="E106" i="20"/>
  <c r="F106" i="20"/>
  <c r="G106" i="20"/>
  <c r="H106" i="20"/>
  <c r="I106" i="20"/>
  <c r="J106" i="20"/>
  <c r="K106" i="20"/>
  <c r="L106" i="20"/>
  <c r="M106" i="20"/>
  <c r="N106" i="20"/>
  <c r="O106" i="20"/>
  <c r="P106" i="20"/>
  <c r="Q106" i="20"/>
  <c r="R106" i="20"/>
  <c r="S106" i="20"/>
  <c r="T106" i="20"/>
  <c r="U106" i="20"/>
  <c r="V106" i="20"/>
  <c r="W106" i="20"/>
  <c r="X106" i="20"/>
  <c r="Y106" i="20"/>
  <c r="Z106" i="20"/>
  <c r="AA106" i="20"/>
  <c r="AB106" i="20"/>
  <c r="AC106" i="20"/>
  <c r="C107" i="20"/>
  <c r="B107" i="13" s="1"/>
  <c r="D107" i="20"/>
  <c r="E107" i="20"/>
  <c r="F107" i="20"/>
  <c r="G107" i="20"/>
  <c r="H107" i="20"/>
  <c r="I107" i="20"/>
  <c r="J107" i="20"/>
  <c r="K107" i="20"/>
  <c r="L107" i="20"/>
  <c r="M107" i="20"/>
  <c r="N107" i="20"/>
  <c r="O107" i="20"/>
  <c r="P107" i="20"/>
  <c r="Q107" i="20"/>
  <c r="R107" i="20"/>
  <c r="S107" i="20"/>
  <c r="T107" i="20"/>
  <c r="U107" i="20"/>
  <c r="V107" i="20"/>
  <c r="W107" i="20"/>
  <c r="X107" i="20"/>
  <c r="Y107" i="20"/>
  <c r="Z107" i="20"/>
  <c r="AA107" i="20"/>
  <c r="AB107" i="20"/>
  <c r="AC107" i="20"/>
  <c r="C108" i="20"/>
  <c r="B108" i="13" s="1"/>
  <c r="D108" i="20"/>
  <c r="E108" i="20"/>
  <c r="F108" i="20"/>
  <c r="G108" i="20"/>
  <c r="H108" i="20"/>
  <c r="I108" i="20"/>
  <c r="J108" i="20"/>
  <c r="K108" i="20"/>
  <c r="L108" i="20"/>
  <c r="M108" i="20"/>
  <c r="N108" i="20"/>
  <c r="O108" i="20"/>
  <c r="P108" i="20"/>
  <c r="Q108" i="20"/>
  <c r="R108" i="20"/>
  <c r="S108" i="20"/>
  <c r="T108" i="20"/>
  <c r="U108" i="20"/>
  <c r="V108" i="20"/>
  <c r="W108" i="20"/>
  <c r="X108" i="20"/>
  <c r="Y108" i="20"/>
  <c r="Z108" i="20"/>
  <c r="AA108" i="20"/>
  <c r="AB108" i="20"/>
  <c r="AC108" i="20"/>
  <c r="C109" i="20"/>
  <c r="B109" i="13" s="1"/>
  <c r="D109" i="20"/>
  <c r="E109" i="20"/>
  <c r="F109" i="20"/>
  <c r="G109" i="20"/>
  <c r="H109" i="20"/>
  <c r="I109" i="20"/>
  <c r="J109" i="20"/>
  <c r="K109" i="20"/>
  <c r="L109" i="20"/>
  <c r="M109" i="20"/>
  <c r="N109" i="20"/>
  <c r="O109" i="20"/>
  <c r="P109" i="20"/>
  <c r="Q109" i="20"/>
  <c r="R109" i="20"/>
  <c r="S109" i="20"/>
  <c r="T109" i="20"/>
  <c r="U109" i="20"/>
  <c r="V109" i="20"/>
  <c r="W109" i="20"/>
  <c r="X109" i="20"/>
  <c r="Y109" i="20"/>
  <c r="Z109" i="20"/>
  <c r="AA109" i="20"/>
  <c r="AB109" i="20"/>
  <c r="AC109" i="20"/>
  <c r="C110" i="20"/>
  <c r="B110" i="13" s="1"/>
  <c r="D110" i="20"/>
  <c r="E110" i="20"/>
  <c r="F110" i="20"/>
  <c r="G110" i="20"/>
  <c r="H110" i="20"/>
  <c r="I110" i="20"/>
  <c r="J110" i="20"/>
  <c r="K110" i="20"/>
  <c r="L110" i="20"/>
  <c r="M110" i="20"/>
  <c r="N110" i="20"/>
  <c r="O110" i="20"/>
  <c r="P110" i="20"/>
  <c r="Q110" i="20"/>
  <c r="R110" i="20"/>
  <c r="S110" i="20"/>
  <c r="T110" i="20"/>
  <c r="U110" i="20"/>
  <c r="V110" i="20"/>
  <c r="W110" i="20"/>
  <c r="X110" i="20"/>
  <c r="Y110" i="20"/>
  <c r="Z110" i="20"/>
  <c r="AA110" i="20"/>
  <c r="AB110" i="20"/>
  <c r="AC110" i="20"/>
  <c r="C111" i="20"/>
  <c r="B111" i="13" s="1"/>
  <c r="D111" i="20"/>
  <c r="E111" i="20"/>
  <c r="F111" i="20"/>
  <c r="G111" i="20"/>
  <c r="H111" i="20"/>
  <c r="I111" i="20"/>
  <c r="J111" i="20"/>
  <c r="K111" i="20"/>
  <c r="L111" i="20"/>
  <c r="M111" i="20"/>
  <c r="N111" i="20"/>
  <c r="O111" i="20"/>
  <c r="P111" i="20"/>
  <c r="Q111" i="20"/>
  <c r="R111" i="20"/>
  <c r="S111" i="20"/>
  <c r="T111" i="20"/>
  <c r="U111" i="20"/>
  <c r="V111" i="20"/>
  <c r="W111" i="20"/>
  <c r="X111" i="20"/>
  <c r="Y111" i="20"/>
  <c r="Z111" i="20"/>
  <c r="AA111" i="20"/>
  <c r="AB111" i="20"/>
  <c r="AC111" i="20"/>
  <c r="C112" i="20"/>
  <c r="B112" i="13" s="1"/>
  <c r="D112" i="20"/>
  <c r="E112" i="20"/>
  <c r="F112" i="20"/>
  <c r="G112" i="20"/>
  <c r="H112" i="20"/>
  <c r="I112" i="20"/>
  <c r="J112" i="20"/>
  <c r="K112" i="20"/>
  <c r="L112" i="20"/>
  <c r="M112" i="20"/>
  <c r="N112" i="20"/>
  <c r="O112" i="20"/>
  <c r="P112" i="20"/>
  <c r="Q112" i="20"/>
  <c r="R112" i="20"/>
  <c r="S112" i="20"/>
  <c r="T112" i="20"/>
  <c r="U112" i="20"/>
  <c r="V112" i="20"/>
  <c r="W112" i="20"/>
  <c r="X112" i="20"/>
  <c r="Y112" i="20"/>
  <c r="Z112" i="20"/>
  <c r="AA112" i="20"/>
  <c r="AB112" i="20"/>
  <c r="AC112" i="20"/>
  <c r="C113" i="20"/>
  <c r="B113" i="13" s="1"/>
  <c r="D113" i="20"/>
  <c r="E113" i="20"/>
  <c r="F113" i="20"/>
  <c r="G113" i="20"/>
  <c r="H113" i="20"/>
  <c r="I113" i="20"/>
  <c r="J113" i="20"/>
  <c r="K113" i="20"/>
  <c r="L113" i="20"/>
  <c r="M113" i="20"/>
  <c r="N113" i="20"/>
  <c r="O113" i="20"/>
  <c r="P113" i="20"/>
  <c r="Q113" i="20"/>
  <c r="R113" i="20"/>
  <c r="S113" i="20"/>
  <c r="T113" i="20"/>
  <c r="U113" i="20"/>
  <c r="V113" i="20"/>
  <c r="W113" i="20"/>
  <c r="X113" i="20"/>
  <c r="Y113" i="20"/>
  <c r="Z113" i="20"/>
  <c r="AA113" i="20"/>
  <c r="AB113" i="20"/>
  <c r="AC113" i="20"/>
  <c r="C114" i="20"/>
  <c r="B114" i="13" s="1"/>
  <c r="D114" i="20"/>
  <c r="E114" i="20"/>
  <c r="F114" i="20"/>
  <c r="G114" i="20"/>
  <c r="H114" i="20"/>
  <c r="I114" i="20"/>
  <c r="J114" i="20"/>
  <c r="K114" i="20"/>
  <c r="L114" i="20"/>
  <c r="M114" i="20"/>
  <c r="N114" i="20"/>
  <c r="O114" i="20"/>
  <c r="P114" i="20"/>
  <c r="Q114" i="20"/>
  <c r="R114" i="20"/>
  <c r="S114" i="20"/>
  <c r="T114" i="20"/>
  <c r="U114" i="20"/>
  <c r="V114" i="20"/>
  <c r="W114" i="20"/>
  <c r="X114" i="20"/>
  <c r="Y114" i="20"/>
  <c r="Z114" i="20"/>
  <c r="AA114" i="20"/>
  <c r="AB114" i="20"/>
  <c r="AC114" i="20"/>
  <c r="C115" i="20"/>
  <c r="B115" i="13" s="1"/>
  <c r="D115" i="20"/>
  <c r="E115" i="20"/>
  <c r="F115" i="20"/>
  <c r="G115" i="20"/>
  <c r="H115" i="20"/>
  <c r="I115" i="20"/>
  <c r="J115" i="20"/>
  <c r="K115" i="20"/>
  <c r="L115" i="20"/>
  <c r="M115" i="20"/>
  <c r="N115" i="20"/>
  <c r="O115" i="20"/>
  <c r="P115" i="20"/>
  <c r="Q115" i="20"/>
  <c r="R115" i="20"/>
  <c r="S115" i="20"/>
  <c r="T115" i="20"/>
  <c r="U115" i="20"/>
  <c r="V115" i="20"/>
  <c r="W115" i="20"/>
  <c r="X115" i="20"/>
  <c r="Y115" i="20"/>
  <c r="Z115" i="20"/>
  <c r="AA115" i="20"/>
  <c r="AB115" i="20"/>
  <c r="AC115" i="20"/>
  <c r="C116" i="20"/>
  <c r="B116" i="13" s="1"/>
  <c r="D116" i="20"/>
  <c r="E116" i="20"/>
  <c r="F116" i="20"/>
  <c r="G116" i="20"/>
  <c r="H116" i="20"/>
  <c r="I116" i="20"/>
  <c r="J116" i="20"/>
  <c r="K116" i="20"/>
  <c r="L116" i="20"/>
  <c r="M116" i="20"/>
  <c r="N116" i="20"/>
  <c r="O116" i="20"/>
  <c r="P116" i="20"/>
  <c r="Q116" i="20"/>
  <c r="R116" i="20"/>
  <c r="S116" i="20"/>
  <c r="T116" i="20"/>
  <c r="U116" i="20"/>
  <c r="V116" i="20"/>
  <c r="W116" i="20"/>
  <c r="X116" i="20"/>
  <c r="Y116" i="20"/>
  <c r="Z116" i="20"/>
  <c r="AA116" i="20"/>
  <c r="AB116" i="20"/>
  <c r="AC116" i="20"/>
  <c r="C117" i="20"/>
  <c r="B117" i="13" s="1"/>
  <c r="D117" i="20"/>
  <c r="E117" i="20"/>
  <c r="F117" i="20"/>
  <c r="G117" i="20"/>
  <c r="H117" i="20"/>
  <c r="I117" i="20"/>
  <c r="J117" i="20"/>
  <c r="K117" i="20"/>
  <c r="L117" i="20"/>
  <c r="M117" i="20"/>
  <c r="N117" i="20"/>
  <c r="O117" i="20"/>
  <c r="P117" i="20"/>
  <c r="Q117" i="20"/>
  <c r="R117" i="20"/>
  <c r="S117" i="20"/>
  <c r="T117" i="20"/>
  <c r="U117" i="20"/>
  <c r="V117" i="20"/>
  <c r="W117" i="20"/>
  <c r="X117" i="20"/>
  <c r="Y117" i="20"/>
  <c r="Z117" i="20"/>
  <c r="AA117" i="20"/>
  <c r="AB117" i="20"/>
  <c r="AC117" i="20"/>
  <c r="C118" i="20"/>
  <c r="B118" i="13" s="1"/>
  <c r="D118" i="20"/>
  <c r="E118" i="20"/>
  <c r="F118" i="20"/>
  <c r="G118" i="20"/>
  <c r="H118" i="20"/>
  <c r="I118" i="20"/>
  <c r="J118" i="20"/>
  <c r="K118" i="20"/>
  <c r="L118" i="20"/>
  <c r="M118" i="20"/>
  <c r="N118" i="20"/>
  <c r="O118" i="20"/>
  <c r="P118" i="20"/>
  <c r="Q118" i="20"/>
  <c r="R118" i="20"/>
  <c r="S118" i="20"/>
  <c r="T118" i="20"/>
  <c r="U118" i="20"/>
  <c r="V118" i="20"/>
  <c r="W118" i="20"/>
  <c r="X118" i="20"/>
  <c r="Y118" i="20"/>
  <c r="Z118" i="20"/>
  <c r="AA118" i="20"/>
  <c r="AB118" i="20"/>
  <c r="AC118" i="20"/>
  <c r="C119" i="20"/>
  <c r="B119" i="13" s="1"/>
  <c r="D119" i="20"/>
  <c r="E119" i="20"/>
  <c r="F119" i="20"/>
  <c r="G119" i="20"/>
  <c r="H119" i="20"/>
  <c r="I119" i="20"/>
  <c r="J119" i="20"/>
  <c r="K119" i="20"/>
  <c r="L119" i="20"/>
  <c r="M119" i="20"/>
  <c r="N119" i="20"/>
  <c r="O119" i="20"/>
  <c r="P119" i="20"/>
  <c r="Q119" i="20"/>
  <c r="R119" i="20"/>
  <c r="S119" i="20"/>
  <c r="T119" i="20"/>
  <c r="U119" i="20"/>
  <c r="V119" i="20"/>
  <c r="W119" i="20"/>
  <c r="X119" i="20"/>
  <c r="Y119" i="20"/>
  <c r="Z119" i="20"/>
  <c r="AA119" i="20"/>
  <c r="AB119" i="20"/>
  <c r="AC119" i="20"/>
  <c r="C120" i="20"/>
  <c r="B120" i="13" s="1"/>
  <c r="D120" i="20"/>
  <c r="E120" i="20"/>
  <c r="F120" i="20"/>
  <c r="G120" i="20"/>
  <c r="H120" i="20"/>
  <c r="I120" i="20"/>
  <c r="J120" i="20"/>
  <c r="K120" i="20"/>
  <c r="L120" i="20"/>
  <c r="M120" i="20"/>
  <c r="N120" i="20"/>
  <c r="O120" i="20"/>
  <c r="P120" i="20"/>
  <c r="Q120" i="20"/>
  <c r="R120" i="20"/>
  <c r="S120" i="20"/>
  <c r="T120" i="20"/>
  <c r="U120" i="20"/>
  <c r="V120" i="20"/>
  <c r="W120" i="20"/>
  <c r="X120" i="20"/>
  <c r="Y120" i="20"/>
  <c r="Z120" i="20"/>
  <c r="AA120" i="20"/>
  <c r="AB120" i="20"/>
  <c r="AC120" i="20"/>
  <c r="C121" i="20"/>
  <c r="B121" i="13" s="1"/>
  <c r="D121" i="20"/>
  <c r="E121" i="20"/>
  <c r="F121" i="20"/>
  <c r="G121" i="20"/>
  <c r="H121" i="20"/>
  <c r="I121" i="20"/>
  <c r="J121" i="20"/>
  <c r="K121" i="20"/>
  <c r="L121" i="20"/>
  <c r="M121" i="20"/>
  <c r="N121" i="20"/>
  <c r="O121" i="20"/>
  <c r="P121" i="20"/>
  <c r="Q121" i="20"/>
  <c r="R121" i="20"/>
  <c r="S121" i="20"/>
  <c r="T121" i="20"/>
  <c r="U121" i="20"/>
  <c r="V121" i="20"/>
  <c r="W121" i="20"/>
  <c r="X121" i="20"/>
  <c r="Y121" i="20"/>
  <c r="Z121" i="20"/>
  <c r="AA121" i="20"/>
  <c r="AB121" i="20"/>
  <c r="AC121" i="20"/>
  <c r="C122" i="20"/>
  <c r="B122" i="13" s="1"/>
  <c r="D122" i="20"/>
  <c r="E122" i="20"/>
  <c r="F122" i="20"/>
  <c r="G122" i="20"/>
  <c r="H122" i="20"/>
  <c r="I122" i="20"/>
  <c r="J122" i="20"/>
  <c r="K122" i="20"/>
  <c r="L122" i="20"/>
  <c r="M122" i="20"/>
  <c r="N122" i="20"/>
  <c r="O122" i="20"/>
  <c r="P122" i="20"/>
  <c r="Q122" i="20"/>
  <c r="R122" i="20"/>
  <c r="S122" i="20"/>
  <c r="T122" i="20"/>
  <c r="U122" i="20"/>
  <c r="V122" i="20"/>
  <c r="W122" i="20"/>
  <c r="X122" i="20"/>
  <c r="Y122" i="20"/>
  <c r="Z122" i="20"/>
  <c r="AA122" i="20"/>
  <c r="AB122" i="20"/>
  <c r="AC122" i="20"/>
  <c r="C123" i="20"/>
  <c r="B123" i="13" s="1"/>
  <c r="D123" i="20"/>
  <c r="E123" i="20"/>
  <c r="F123" i="20"/>
  <c r="G123" i="20"/>
  <c r="H123" i="20"/>
  <c r="I123" i="20"/>
  <c r="J123" i="20"/>
  <c r="K123" i="20"/>
  <c r="L123" i="20"/>
  <c r="M123" i="20"/>
  <c r="N123" i="20"/>
  <c r="O123" i="20"/>
  <c r="P123" i="20"/>
  <c r="Q123" i="20"/>
  <c r="R123" i="20"/>
  <c r="S123" i="20"/>
  <c r="T123" i="20"/>
  <c r="U123" i="20"/>
  <c r="V123" i="20"/>
  <c r="W123" i="20"/>
  <c r="X123" i="20"/>
  <c r="Y123" i="20"/>
  <c r="Z123" i="20"/>
  <c r="AA123" i="20"/>
  <c r="AB123" i="20"/>
  <c r="AC123" i="20"/>
  <c r="C124" i="20"/>
  <c r="B124" i="13" s="1"/>
  <c r="D124" i="20"/>
  <c r="E124" i="20"/>
  <c r="F124" i="20"/>
  <c r="G124" i="20"/>
  <c r="H124" i="20"/>
  <c r="I124" i="20"/>
  <c r="J124" i="20"/>
  <c r="K124" i="20"/>
  <c r="L124" i="20"/>
  <c r="M124" i="20"/>
  <c r="N124" i="20"/>
  <c r="O124" i="20"/>
  <c r="P124" i="20"/>
  <c r="Q124" i="20"/>
  <c r="R124" i="20"/>
  <c r="S124" i="20"/>
  <c r="T124" i="20"/>
  <c r="U124" i="20"/>
  <c r="V124" i="20"/>
  <c r="W124" i="20"/>
  <c r="X124" i="20"/>
  <c r="Y124" i="20"/>
  <c r="Z124" i="20"/>
  <c r="AA124" i="20"/>
  <c r="AB124" i="20"/>
  <c r="AC124" i="20"/>
  <c r="C125" i="20"/>
  <c r="B125" i="13" s="1"/>
  <c r="D125" i="20"/>
  <c r="E125" i="20"/>
  <c r="F125" i="20"/>
  <c r="G125" i="20"/>
  <c r="H125" i="20"/>
  <c r="I125" i="20"/>
  <c r="J125" i="20"/>
  <c r="K125" i="20"/>
  <c r="L125" i="20"/>
  <c r="M125" i="20"/>
  <c r="N125" i="20"/>
  <c r="O125" i="20"/>
  <c r="P125" i="20"/>
  <c r="Q125" i="20"/>
  <c r="R125" i="20"/>
  <c r="S125" i="20"/>
  <c r="T125" i="20"/>
  <c r="U125" i="20"/>
  <c r="V125" i="20"/>
  <c r="W125" i="20"/>
  <c r="X125" i="20"/>
  <c r="Y125" i="20"/>
  <c r="Z125" i="20"/>
  <c r="AA125" i="20"/>
  <c r="AB125" i="20"/>
  <c r="AC125" i="20"/>
  <c r="C126" i="20"/>
  <c r="B126" i="13" s="1"/>
  <c r="D126" i="20"/>
  <c r="E126" i="20"/>
  <c r="F126" i="20"/>
  <c r="G126" i="20"/>
  <c r="H126" i="20"/>
  <c r="I126" i="20"/>
  <c r="J126" i="20"/>
  <c r="K126" i="20"/>
  <c r="L126" i="20"/>
  <c r="M126" i="20"/>
  <c r="N126" i="20"/>
  <c r="O126" i="20"/>
  <c r="P126" i="20"/>
  <c r="Q126" i="20"/>
  <c r="R126" i="20"/>
  <c r="S126" i="20"/>
  <c r="T126" i="20"/>
  <c r="U126" i="20"/>
  <c r="V126" i="20"/>
  <c r="W126" i="20"/>
  <c r="X126" i="20"/>
  <c r="Y126" i="20"/>
  <c r="Z126" i="20"/>
  <c r="AA126" i="20"/>
  <c r="AB126" i="20"/>
  <c r="AC126" i="20"/>
  <c r="C127" i="20"/>
  <c r="B127" i="13" s="1"/>
  <c r="D127" i="20"/>
  <c r="E127" i="20"/>
  <c r="F127" i="20"/>
  <c r="G127" i="20"/>
  <c r="H127" i="20"/>
  <c r="I127" i="20"/>
  <c r="J127" i="20"/>
  <c r="K127" i="20"/>
  <c r="L127" i="20"/>
  <c r="M127" i="20"/>
  <c r="N127" i="20"/>
  <c r="O127" i="20"/>
  <c r="P127" i="20"/>
  <c r="Q127" i="20"/>
  <c r="R127" i="20"/>
  <c r="S127" i="20"/>
  <c r="T127" i="20"/>
  <c r="U127" i="20"/>
  <c r="V127" i="20"/>
  <c r="W127" i="20"/>
  <c r="X127" i="20"/>
  <c r="Y127" i="20"/>
  <c r="Z127" i="20"/>
  <c r="AA127" i="20"/>
  <c r="AB127" i="20"/>
  <c r="AC127" i="20"/>
  <c r="C128" i="20"/>
  <c r="B128" i="13" s="1"/>
  <c r="D128" i="20"/>
  <c r="E128" i="20"/>
  <c r="F128" i="20"/>
  <c r="G128" i="20"/>
  <c r="H128" i="20"/>
  <c r="I128" i="20"/>
  <c r="J128" i="20"/>
  <c r="K128" i="20"/>
  <c r="L128" i="20"/>
  <c r="M128" i="20"/>
  <c r="N128" i="20"/>
  <c r="O128" i="20"/>
  <c r="P128" i="20"/>
  <c r="Q128" i="20"/>
  <c r="R128" i="20"/>
  <c r="S128" i="20"/>
  <c r="T128" i="20"/>
  <c r="U128" i="20"/>
  <c r="V128" i="20"/>
  <c r="W128" i="20"/>
  <c r="X128" i="20"/>
  <c r="Y128" i="20"/>
  <c r="Z128" i="20"/>
  <c r="AA128" i="20"/>
  <c r="AB128" i="20"/>
  <c r="AC128" i="20"/>
  <c r="C129" i="20"/>
  <c r="B129" i="13" s="1"/>
  <c r="D129" i="20"/>
  <c r="E129" i="20"/>
  <c r="F129" i="20"/>
  <c r="G129" i="20"/>
  <c r="H129" i="20"/>
  <c r="I129" i="20"/>
  <c r="J129" i="20"/>
  <c r="K129" i="20"/>
  <c r="L129" i="20"/>
  <c r="M129" i="20"/>
  <c r="N129" i="20"/>
  <c r="O129" i="20"/>
  <c r="P129" i="20"/>
  <c r="Q129" i="20"/>
  <c r="R129" i="20"/>
  <c r="S129" i="20"/>
  <c r="T129" i="20"/>
  <c r="U129" i="20"/>
  <c r="V129" i="20"/>
  <c r="W129" i="20"/>
  <c r="X129" i="20"/>
  <c r="Y129" i="20"/>
  <c r="Z129" i="20"/>
  <c r="AA129" i="20"/>
  <c r="AB129" i="20"/>
  <c r="AC129" i="20"/>
  <c r="C130" i="20"/>
  <c r="B130" i="13" s="1"/>
  <c r="D130" i="20"/>
  <c r="E130" i="20"/>
  <c r="F130" i="20"/>
  <c r="G130" i="20"/>
  <c r="H130" i="20"/>
  <c r="I130" i="20"/>
  <c r="J130" i="20"/>
  <c r="K130" i="20"/>
  <c r="L130" i="20"/>
  <c r="M130" i="20"/>
  <c r="N130" i="20"/>
  <c r="O130" i="20"/>
  <c r="P130" i="20"/>
  <c r="Q130" i="20"/>
  <c r="R130" i="20"/>
  <c r="S130" i="20"/>
  <c r="T130" i="20"/>
  <c r="U130" i="20"/>
  <c r="V130" i="20"/>
  <c r="W130" i="20"/>
  <c r="X130" i="20"/>
  <c r="Y130" i="20"/>
  <c r="Z130" i="20"/>
  <c r="AA130" i="20"/>
  <c r="AB130" i="20"/>
  <c r="AC130" i="20"/>
  <c r="C131" i="20"/>
  <c r="B131" i="13" s="1"/>
  <c r="D131" i="20"/>
  <c r="E131" i="20"/>
  <c r="F131" i="20"/>
  <c r="G131" i="20"/>
  <c r="H131" i="20"/>
  <c r="I131" i="20"/>
  <c r="J131" i="20"/>
  <c r="K131" i="20"/>
  <c r="L131" i="20"/>
  <c r="M131" i="20"/>
  <c r="N131" i="20"/>
  <c r="O131" i="20"/>
  <c r="P131" i="20"/>
  <c r="Q131" i="20"/>
  <c r="R131" i="20"/>
  <c r="S131" i="20"/>
  <c r="T131" i="20"/>
  <c r="U131" i="20"/>
  <c r="V131" i="20"/>
  <c r="W131" i="20"/>
  <c r="X131" i="20"/>
  <c r="Y131" i="20"/>
  <c r="Z131" i="20"/>
  <c r="AA131" i="20"/>
  <c r="AB131" i="20"/>
  <c r="AC131" i="20"/>
  <c r="C132" i="20"/>
  <c r="B132" i="13" s="1"/>
  <c r="D132" i="20"/>
  <c r="E132" i="20"/>
  <c r="F132" i="20"/>
  <c r="G132" i="20"/>
  <c r="H132" i="20"/>
  <c r="I132" i="20"/>
  <c r="J132" i="20"/>
  <c r="K132" i="20"/>
  <c r="L132" i="20"/>
  <c r="M132" i="20"/>
  <c r="N132" i="20"/>
  <c r="O132" i="20"/>
  <c r="P132" i="20"/>
  <c r="Q132" i="20"/>
  <c r="R132" i="20"/>
  <c r="S132" i="20"/>
  <c r="T132" i="20"/>
  <c r="U132" i="20"/>
  <c r="V132" i="20"/>
  <c r="W132" i="20"/>
  <c r="X132" i="20"/>
  <c r="Y132" i="20"/>
  <c r="Z132" i="20"/>
  <c r="AA132" i="20"/>
  <c r="AB132" i="20"/>
  <c r="AC132" i="20"/>
  <c r="C133" i="20"/>
  <c r="B133" i="13" s="1"/>
  <c r="D133" i="20"/>
  <c r="E133" i="20"/>
  <c r="F133" i="20"/>
  <c r="G133" i="20"/>
  <c r="H133" i="20"/>
  <c r="I133" i="20"/>
  <c r="J133" i="20"/>
  <c r="K133" i="20"/>
  <c r="L133" i="20"/>
  <c r="M133" i="20"/>
  <c r="N133" i="20"/>
  <c r="O133" i="20"/>
  <c r="P133" i="20"/>
  <c r="Q133" i="20"/>
  <c r="R133" i="20"/>
  <c r="S133" i="20"/>
  <c r="T133" i="20"/>
  <c r="U133" i="20"/>
  <c r="V133" i="20"/>
  <c r="W133" i="20"/>
  <c r="X133" i="20"/>
  <c r="Y133" i="20"/>
  <c r="Z133" i="20"/>
  <c r="AA133" i="20"/>
  <c r="AB133" i="20"/>
  <c r="AC133" i="20"/>
  <c r="C134" i="20"/>
  <c r="B134" i="13" s="1"/>
  <c r="D134" i="20"/>
  <c r="E134" i="20"/>
  <c r="F134" i="20"/>
  <c r="G134" i="20"/>
  <c r="H134" i="20"/>
  <c r="I134" i="20"/>
  <c r="J134" i="20"/>
  <c r="K134" i="20"/>
  <c r="L134" i="20"/>
  <c r="M134" i="20"/>
  <c r="N134" i="20"/>
  <c r="O134" i="20"/>
  <c r="P134" i="20"/>
  <c r="Q134" i="20"/>
  <c r="R134" i="20"/>
  <c r="S134" i="20"/>
  <c r="T134" i="20"/>
  <c r="U134" i="20"/>
  <c r="V134" i="20"/>
  <c r="W134" i="20"/>
  <c r="X134" i="20"/>
  <c r="Y134" i="20"/>
  <c r="Z134" i="20"/>
  <c r="AA134" i="20"/>
  <c r="AB134" i="20"/>
  <c r="AC134" i="20"/>
  <c r="C135" i="20"/>
  <c r="B135" i="13" s="1"/>
  <c r="D135" i="20"/>
  <c r="E135" i="20"/>
  <c r="F135" i="20"/>
  <c r="G135" i="20"/>
  <c r="H135" i="20"/>
  <c r="I135" i="20"/>
  <c r="J135" i="20"/>
  <c r="K135" i="20"/>
  <c r="L135" i="20"/>
  <c r="M135" i="20"/>
  <c r="N135" i="20"/>
  <c r="O135" i="20"/>
  <c r="P135" i="20"/>
  <c r="Q135" i="20"/>
  <c r="R135" i="20"/>
  <c r="S135" i="20"/>
  <c r="T135" i="20"/>
  <c r="U135" i="20"/>
  <c r="V135" i="20"/>
  <c r="W135" i="20"/>
  <c r="X135" i="20"/>
  <c r="Y135" i="20"/>
  <c r="Z135" i="20"/>
  <c r="AA135" i="20"/>
  <c r="AB135" i="20"/>
  <c r="AC135" i="20"/>
  <c r="C136" i="20"/>
  <c r="B136" i="13" s="1"/>
  <c r="D136" i="20"/>
  <c r="E136" i="20"/>
  <c r="F136" i="20"/>
  <c r="G136" i="20"/>
  <c r="H136" i="20"/>
  <c r="I136" i="20"/>
  <c r="J136" i="20"/>
  <c r="K136" i="20"/>
  <c r="L136" i="20"/>
  <c r="M136" i="20"/>
  <c r="N136" i="20"/>
  <c r="O136" i="20"/>
  <c r="P136" i="20"/>
  <c r="Q136" i="20"/>
  <c r="R136" i="20"/>
  <c r="S136" i="20"/>
  <c r="T136" i="20"/>
  <c r="U136" i="20"/>
  <c r="V136" i="20"/>
  <c r="W136" i="20"/>
  <c r="X136" i="20"/>
  <c r="Y136" i="20"/>
  <c r="Z136" i="20"/>
  <c r="AA136" i="20"/>
  <c r="AB136" i="20"/>
  <c r="AC136" i="20"/>
  <c r="C137" i="20"/>
  <c r="B137" i="13" s="1"/>
  <c r="D137" i="20"/>
  <c r="E137" i="20"/>
  <c r="F137" i="20"/>
  <c r="G137" i="20"/>
  <c r="H137" i="20"/>
  <c r="I137" i="20"/>
  <c r="J137" i="20"/>
  <c r="K137" i="20"/>
  <c r="L137" i="20"/>
  <c r="M137" i="20"/>
  <c r="N137" i="20"/>
  <c r="O137" i="20"/>
  <c r="P137" i="20"/>
  <c r="Q137" i="20"/>
  <c r="R137" i="20"/>
  <c r="S137" i="20"/>
  <c r="T137" i="20"/>
  <c r="U137" i="20"/>
  <c r="V137" i="20"/>
  <c r="W137" i="20"/>
  <c r="X137" i="20"/>
  <c r="Y137" i="20"/>
  <c r="Z137" i="20"/>
  <c r="AA137" i="20"/>
  <c r="AB137" i="20"/>
  <c r="AC137" i="20"/>
  <c r="C138" i="20"/>
  <c r="B138" i="13" s="1"/>
  <c r="D138" i="20"/>
  <c r="E138" i="20"/>
  <c r="F138" i="20"/>
  <c r="G138" i="20"/>
  <c r="H138" i="20"/>
  <c r="I138" i="20"/>
  <c r="J138" i="20"/>
  <c r="K138" i="20"/>
  <c r="L138" i="20"/>
  <c r="M138" i="20"/>
  <c r="N138" i="20"/>
  <c r="O138" i="20"/>
  <c r="P138" i="20"/>
  <c r="Q138" i="20"/>
  <c r="R138" i="20"/>
  <c r="S138" i="20"/>
  <c r="T138" i="20"/>
  <c r="U138" i="20"/>
  <c r="V138" i="20"/>
  <c r="W138" i="20"/>
  <c r="X138" i="20"/>
  <c r="Y138" i="20"/>
  <c r="Z138" i="20"/>
  <c r="AA138" i="20"/>
  <c r="AB138" i="20"/>
  <c r="AC138" i="20"/>
  <c r="D2" i="20"/>
  <c r="E2" i="20"/>
  <c r="F2" i="20"/>
  <c r="G2" i="20"/>
  <c r="H2" i="20"/>
  <c r="I2" i="20"/>
  <c r="J2" i="20"/>
  <c r="K2" i="20"/>
  <c r="L2" i="20"/>
  <c r="M2" i="20"/>
  <c r="N2" i="20"/>
  <c r="O2" i="20"/>
  <c r="P2" i="20"/>
  <c r="Q2" i="20"/>
  <c r="R2" i="20"/>
  <c r="S2" i="20"/>
  <c r="T2" i="20"/>
  <c r="U2" i="20"/>
  <c r="V2" i="20"/>
  <c r="W2" i="20"/>
  <c r="X2" i="20"/>
  <c r="Y2" i="20"/>
  <c r="Z2" i="20"/>
  <c r="AA2" i="20"/>
  <c r="AB2" i="20"/>
  <c r="AC2" i="20"/>
  <c r="C2" i="20"/>
  <c r="B2" i="13" s="1"/>
  <c r="B138" i="20"/>
  <c r="B137" i="20"/>
  <c r="B136" i="20"/>
  <c r="B135" i="20"/>
  <c r="B134" i="20"/>
  <c r="B133" i="20"/>
  <c r="B132" i="20"/>
  <c r="B131" i="20"/>
  <c r="B130" i="20"/>
  <c r="B129" i="20"/>
  <c r="B128" i="20"/>
  <c r="B127" i="20"/>
  <c r="B126" i="20"/>
  <c r="B125" i="20"/>
  <c r="B124" i="20"/>
  <c r="B123" i="20"/>
  <c r="B122" i="20"/>
  <c r="B121" i="20"/>
  <c r="B120" i="20"/>
  <c r="B119" i="20"/>
  <c r="B118" i="20"/>
  <c r="B117" i="20"/>
  <c r="B116" i="20"/>
  <c r="B115" i="20"/>
  <c r="B114" i="20"/>
  <c r="B113" i="20"/>
  <c r="B112" i="20"/>
  <c r="B111" i="20"/>
  <c r="B110" i="20"/>
  <c r="B109" i="20"/>
  <c r="B108" i="20"/>
  <c r="B107" i="20"/>
  <c r="B106" i="20"/>
  <c r="B105" i="20"/>
  <c r="B104" i="20"/>
  <c r="B103" i="20"/>
  <c r="B102" i="20"/>
  <c r="B101" i="20"/>
  <c r="B100" i="20"/>
  <c r="B99" i="20"/>
  <c r="B98" i="20"/>
  <c r="B97" i="20"/>
  <c r="B96" i="20"/>
  <c r="B95" i="20"/>
  <c r="B94" i="20"/>
  <c r="B93" i="20"/>
  <c r="B92" i="20"/>
  <c r="B91" i="20"/>
  <c r="B90" i="20"/>
  <c r="B89" i="20"/>
  <c r="B88" i="20"/>
  <c r="B87" i="20"/>
  <c r="B86" i="20"/>
  <c r="B85" i="20"/>
  <c r="B84" i="20"/>
  <c r="B83" i="20"/>
  <c r="B82" i="20"/>
  <c r="B81" i="20"/>
  <c r="B80" i="20"/>
  <c r="B79" i="20"/>
  <c r="B78" i="20"/>
  <c r="B77" i="20"/>
  <c r="B76" i="20"/>
  <c r="B75" i="20"/>
  <c r="B74" i="20"/>
  <c r="B73" i="20"/>
  <c r="B72" i="20"/>
  <c r="B71" i="20"/>
  <c r="B70" i="20"/>
  <c r="B69" i="20"/>
  <c r="B68" i="20"/>
  <c r="B67" i="20"/>
  <c r="B66" i="20"/>
  <c r="B65" i="20"/>
  <c r="B64" i="20"/>
  <c r="B63" i="20"/>
  <c r="B62" i="20"/>
  <c r="B61" i="20"/>
  <c r="B60" i="20"/>
  <c r="B59" i="20"/>
  <c r="B58" i="20"/>
  <c r="B57" i="20"/>
  <c r="B56" i="20"/>
  <c r="B55" i="20"/>
  <c r="B54" i="20"/>
  <c r="B53" i="20"/>
  <c r="B52" i="20"/>
  <c r="B51" i="20"/>
  <c r="B50" i="20"/>
  <c r="B49" i="20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B2" i="20"/>
  <c r="G5" i="11"/>
  <c r="AJ12" i="21" s="1"/>
  <c r="G6" i="11"/>
  <c r="AJ13" i="21" s="1"/>
  <c r="G13" i="11"/>
  <c r="AJ20" i="21" s="1"/>
  <c r="G14" i="11"/>
  <c r="AJ21" i="21" s="1"/>
  <c r="G21" i="11"/>
  <c r="G28" i="11"/>
  <c r="G7" i="11" s="1"/>
  <c r="AJ14" i="21" s="1"/>
  <c r="B138" i="17"/>
  <c r="B137" i="17"/>
  <c r="B136" i="17"/>
  <c r="B135" i="17"/>
  <c r="B134" i="17"/>
  <c r="B133" i="17"/>
  <c r="B132" i="17"/>
  <c r="B131" i="17"/>
  <c r="B130" i="17"/>
  <c r="B129" i="17"/>
  <c r="B128" i="17"/>
  <c r="B127" i="17"/>
  <c r="B126" i="17"/>
  <c r="B125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R3" i="16"/>
  <c r="S3" i="16"/>
  <c r="R4" i="16"/>
  <c r="S4" i="16"/>
  <c r="R5" i="16"/>
  <c r="S5" i="16"/>
  <c r="R6" i="16"/>
  <c r="S6" i="16"/>
  <c r="R7" i="16"/>
  <c r="S7" i="16"/>
  <c r="R8" i="16"/>
  <c r="S8" i="16"/>
  <c r="R9" i="16"/>
  <c r="S9" i="16"/>
  <c r="R10" i="16"/>
  <c r="S10" i="16"/>
  <c r="R11" i="16"/>
  <c r="S11" i="16"/>
  <c r="R12" i="16"/>
  <c r="S12" i="16"/>
  <c r="R13" i="16"/>
  <c r="S13" i="16"/>
  <c r="R14" i="16"/>
  <c r="S14" i="16"/>
  <c r="R15" i="16"/>
  <c r="S15" i="16"/>
  <c r="R16" i="16"/>
  <c r="S16" i="16"/>
  <c r="R17" i="16"/>
  <c r="S17" i="16"/>
  <c r="R18" i="16"/>
  <c r="S18" i="16"/>
  <c r="R19" i="16"/>
  <c r="S19" i="16"/>
  <c r="R20" i="16"/>
  <c r="S20" i="16"/>
  <c r="R21" i="16"/>
  <c r="S21" i="16"/>
  <c r="R22" i="16"/>
  <c r="S22" i="16"/>
  <c r="R23" i="16"/>
  <c r="S23" i="16"/>
  <c r="R24" i="16"/>
  <c r="S24" i="16"/>
  <c r="R25" i="16"/>
  <c r="S25" i="16"/>
  <c r="R26" i="16"/>
  <c r="S26" i="16"/>
  <c r="R27" i="16"/>
  <c r="S27" i="16"/>
  <c r="R28" i="16"/>
  <c r="S28" i="16"/>
  <c r="R29" i="16"/>
  <c r="S29" i="16"/>
  <c r="R30" i="16"/>
  <c r="S30" i="16"/>
  <c r="R31" i="16"/>
  <c r="S31" i="16"/>
  <c r="R32" i="16"/>
  <c r="S32" i="16"/>
  <c r="R33" i="16"/>
  <c r="S33" i="16"/>
  <c r="R34" i="16"/>
  <c r="S34" i="16"/>
  <c r="R35" i="16"/>
  <c r="S35" i="16"/>
  <c r="R36" i="16"/>
  <c r="S36" i="16"/>
  <c r="R37" i="16"/>
  <c r="S37" i="16"/>
  <c r="R38" i="16"/>
  <c r="S38" i="16"/>
  <c r="R39" i="16"/>
  <c r="S39" i="16"/>
  <c r="R40" i="16"/>
  <c r="S40" i="16"/>
  <c r="R41" i="16"/>
  <c r="S41" i="16"/>
  <c r="R42" i="16"/>
  <c r="S42" i="16"/>
  <c r="R43" i="16"/>
  <c r="S43" i="16"/>
  <c r="R44" i="16"/>
  <c r="S44" i="16"/>
  <c r="R45" i="16"/>
  <c r="S45" i="16"/>
  <c r="R46" i="16"/>
  <c r="S46" i="16"/>
  <c r="R47" i="16"/>
  <c r="S47" i="16"/>
  <c r="R48" i="16"/>
  <c r="S48" i="16"/>
  <c r="R49" i="16"/>
  <c r="S49" i="16"/>
  <c r="R50" i="16"/>
  <c r="S50" i="16"/>
  <c r="R51" i="16"/>
  <c r="S51" i="16"/>
  <c r="R52" i="16"/>
  <c r="S52" i="16"/>
  <c r="R53" i="16"/>
  <c r="S53" i="16"/>
  <c r="R54" i="16"/>
  <c r="S54" i="16"/>
  <c r="R55" i="16"/>
  <c r="S55" i="16"/>
  <c r="R56" i="16"/>
  <c r="S56" i="16"/>
  <c r="R57" i="16"/>
  <c r="S57" i="16"/>
  <c r="R58" i="16"/>
  <c r="S58" i="16"/>
  <c r="R59" i="16"/>
  <c r="S59" i="16"/>
  <c r="R60" i="16"/>
  <c r="S60" i="16"/>
  <c r="R61" i="16"/>
  <c r="S61" i="16"/>
  <c r="R62" i="16"/>
  <c r="S62" i="16"/>
  <c r="R63" i="16"/>
  <c r="S63" i="16"/>
  <c r="R64" i="16"/>
  <c r="S64" i="16"/>
  <c r="R65" i="16"/>
  <c r="S65" i="16"/>
  <c r="R66" i="16"/>
  <c r="S66" i="16"/>
  <c r="R67" i="16"/>
  <c r="S67" i="16"/>
  <c r="R68" i="16"/>
  <c r="S68" i="16"/>
  <c r="R69" i="16"/>
  <c r="S69" i="16"/>
  <c r="R70" i="16"/>
  <c r="S70" i="16"/>
  <c r="R71" i="16"/>
  <c r="S71" i="16"/>
  <c r="R72" i="16"/>
  <c r="S72" i="16"/>
  <c r="R73" i="16"/>
  <c r="S73" i="16"/>
  <c r="R74" i="16"/>
  <c r="S74" i="16"/>
  <c r="R75" i="16"/>
  <c r="S75" i="16"/>
  <c r="R76" i="16"/>
  <c r="S76" i="16"/>
  <c r="R77" i="16"/>
  <c r="S77" i="16"/>
  <c r="R78" i="16"/>
  <c r="S78" i="16"/>
  <c r="R79" i="16"/>
  <c r="S79" i="16"/>
  <c r="R80" i="16"/>
  <c r="S80" i="16"/>
  <c r="R81" i="16"/>
  <c r="S81" i="16"/>
  <c r="R82" i="16"/>
  <c r="S82" i="16"/>
  <c r="R83" i="16"/>
  <c r="S83" i="16"/>
  <c r="R84" i="16"/>
  <c r="S84" i="16"/>
  <c r="R85" i="16"/>
  <c r="S85" i="16"/>
  <c r="R86" i="16"/>
  <c r="S86" i="16"/>
  <c r="R87" i="16"/>
  <c r="S87" i="16"/>
  <c r="R88" i="16"/>
  <c r="S88" i="16"/>
  <c r="R89" i="16"/>
  <c r="S89" i="16"/>
  <c r="R90" i="16"/>
  <c r="S90" i="16"/>
  <c r="R91" i="16"/>
  <c r="S91" i="16"/>
  <c r="R92" i="16"/>
  <c r="S92" i="16"/>
  <c r="R93" i="16"/>
  <c r="S93" i="16"/>
  <c r="R94" i="16"/>
  <c r="S94" i="16"/>
  <c r="R95" i="16"/>
  <c r="S95" i="16"/>
  <c r="R96" i="16"/>
  <c r="S96" i="16"/>
  <c r="R97" i="16"/>
  <c r="S97" i="16"/>
  <c r="R98" i="16"/>
  <c r="S98" i="16"/>
  <c r="R99" i="16"/>
  <c r="S99" i="16"/>
  <c r="R100" i="16"/>
  <c r="S100" i="16"/>
  <c r="R101" i="16"/>
  <c r="S101" i="16"/>
  <c r="R102" i="16"/>
  <c r="S102" i="16"/>
  <c r="R103" i="16"/>
  <c r="S103" i="16"/>
  <c r="R104" i="16"/>
  <c r="S104" i="16"/>
  <c r="R105" i="16"/>
  <c r="S105" i="16"/>
  <c r="R106" i="16"/>
  <c r="S106" i="16"/>
  <c r="R107" i="16"/>
  <c r="S107" i="16"/>
  <c r="R108" i="16"/>
  <c r="S108" i="16"/>
  <c r="R109" i="16"/>
  <c r="S109" i="16"/>
  <c r="R110" i="16"/>
  <c r="S110" i="16"/>
  <c r="R111" i="16"/>
  <c r="S111" i="16"/>
  <c r="R112" i="16"/>
  <c r="S112" i="16"/>
  <c r="R113" i="16"/>
  <c r="S113" i="16"/>
  <c r="R114" i="16"/>
  <c r="S114" i="16"/>
  <c r="R115" i="16"/>
  <c r="S115" i="16"/>
  <c r="R116" i="16"/>
  <c r="S116" i="16"/>
  <c r="R117" i="16"/>
  <c r="S117" i="16"/>
  <c r="R118" i="16"/>
  <c r="S118" i="16"/>
  <c r="R119" i="16"/>
  <c r="S119" i="16"/>
  <c r="R120" i="16"/>
  <c r="S120" i="16"/>
  <c r="R121" i="16"/>
  <c r="S121" i="16"/>
  <c r="R122" i="16"/>
  <c r="S122" i="16"/>
  <c r="R123" i="16"/>
  <c r="S123" i="16"/>
  <c r="R124" i="16"/>
  <c r="S124" i="16"/>
  <c r="R125" i="16"/>
  <c r="S125" i="16"/>
  <c r="R126" i="16"/>
  <c r="S126" i="16"/>
  <c r="R127" i="16"/>
  <c r="S127" i="16"/>
  <c r="R128" i="16"/>
  <c r="S128" i="16"/>
  <c r="R129" i="16"/>
  <c r="S129" i="16"/>
  <c r="R130" i="16"/>
  <c r="S130" i="16"/>
  <c r="R131" i="16"/>
  <c r="S131" i="16"/>
  <c r="R132" i="16"/>
  <c r="S132" i="16"/>
  <c r="R133" i="16"/>
  <c r="S133" i="16"/>
  <c r="R134" i="16"/>
  <c r="S134" i="16"/>
  <c r="R135" i="16"/>
  <c r="S135" i="16"/>
  <c r="R136" i="16"/>
  <c r="S136" i="16"/>
  <c r="R137" i="16"/>
  <c r="S137" i="16"/>
  <c r="R138" i="16"/>
  <c r="S138" i="16"/>
  <c r="S2" i="16"/>
  <c r="R2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2" i="16"/>
  <c r="B138" i="16"/>
  <c r="B137" i="16"/>
  <c r="B136" i="16"/>
  <c r="B135" i="16"/>
  <c r="B134" i="16"/>
  <c r="B133" i="16"/>
  <c r="B132" i="16"/>
  <c r="B131" i="16"/>
  <c r="B130" i="16"/>
  <c r="B129" i="16"/>
  <c r="B128" i="16"/>
  <c r="B127" i="16"/>
  <c r="B126" i="16"/>
  <c r="B125" i="16"/>
  <c r="B124" i="16"/>
  <c r="B123" i="16"/>
  <c r="B122" i="16"/>
  <c r="B121" i="16"/>
  <c r="B120" i="16"/>
  <c r="B119" i="16"/>
  <c r="B118" i="16"/>
  <c r="B117" i="16"/>
  <c r="B116" i="16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92" i="16"/>
  <c r="B91" i="16"/>
  <c r="B90" i="16"/>
  <c r="B89" i="16"/>
  <c r="B88" i="16"/>
  <c r="B87" i="16"/>
  <c r="B86" i="16"/>
  <c r="B85" i="16"/>
  <c r="B84" i="16"/>
  <c r="B83" i="16"/>
  <c r="B82" i="16"/>
  <c r="B81" i="16"/>
  <c r="B80" i="16"/>
  <c r="B79" i="16"/>
  <c r="B78" i="16"/>
  <c r="B77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2" i="16"/>
  <c r="AK21" i="20" l="1"/>
  <c r="AK20" i="20"/>
  <c r="AK13" i="20"/>
  <c r="G22" i="11"/>
  <c r="AK12" i="20"/>
  <c r="AK28" i="20"/>
  <c r="AJ28" i="21"/>
  <c r="B1" i="15"/>
  <c r="G20" i="11"/>
  <c r="G12" i="11"/>
  <c r="G26" i="11"/>
  <c r="G4" i="11"/>
  <c r="G19" i="11"/>
  <c r="G11" i="11"/>
  <c r="G27" i="11"/>
  <c r="G18" i="11"/>
  <c r="G10" i="11"/>
  <c r="G25" i="11"/>
  <c r="G17" i="11"/>
  <c r="G9" i="11"/>
  <c r="G24" i="11"/>
  <c r="G16" i="11"/>
  <c r="G8" i="11"/>
  <c r="G23" i="11"/>
  <c r="G15" i="11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391" i="14"/>
  <c r="B392" i="14"/>
  <c r="B393" i="14"/>
  <c r="B394" i="14"/>
  <c r="B395" i="14"/>
  <c r="B396" i="14"/>
  <c r="B397" i="14"/>
  <c r="B398" i="14"/>
  <c r="B399" i="14"/>
  <c r="B400" i="14"/>
  <c r="B401" i="14"/>
  <c r="B402" i="14"/>
  <c r="B403" i="14"/>
  <c r="B404" i="14"/>
  <c r="B405" i="14"/>
  <c r="B406" i="14"/>
  <c r="B407" i="14"/>
  <c r="B408" i="14"/>
  <c r="B409" i="14"/>
  <c r="B410" i="14"/>
  <c r="B411" i="14"/>
  <c r="B412" i="14"/>
  <c r="B413" i="14"/>
  <c r="B414" i="14"/>
  <c r="B415" i="14"/>
  <c r="B416" i="14"/>
  <c r="B417" i="14"/>
  <c r="B418" i="14"/>
  <c r="B419" i="14"/>
  <c r="B420" i="14"/>
  <c r="B421" i="14"/>
  <c r="B422" i="14"/>
  <c r="B423" i="14"/>
  <c r="B424" i="14"/>
  <c r="B425" i="14"/>
  <c r="B426" i="14"/>
  <c r="B427" i="14"/>
  <c r="B428" i="14"/>
  <c r="B429" i="14"/>
  <c r="B430" i="14"/>
  <c r="B431" i="14"/>
  <c r="B432" i="14"/>
  <c r="B433" i="14"/>
  <c r="B434" i="14"/>
  <c r="B435" i="14"/>
  <c r="B436" i="14"/>
  <c r="B437" i="14"/>
  <c r="B438" i="14"/>
  <c r="B439" i="14"/>
  <c r="B440" i="14"/>
  <c r="B441" i="14"/>
  <c r="B442" i="14"/>
  <c r="B443" i="14"/>
  <c r="B444" i="14"/>
  <c r="B445" i="14"/>
  <c r="B446" i="14"/>
  <c r="B447" i="14"/>
  <c r="B448" i="14"/>
  <c r="B449" i="14"/>
  <c r="B450" i="14"/>
  <c r="B451" i="14"/>
  <c r="B452" i="14"/>
  <c r="B453" i="14"/>
  <c r="B454" i="14"/>
  <c r="B455" i="14"/>
  <c r="B456" i="14"/>
  <c r="B457" i="14"/>
  <c r="B458" i="14"/>
  <c r="B459" i="14"/>
  <c r="B460" i="14"/>
  <c r="B461" i="14"/>
  <c r="B462" i="14"/>
  <c r="B463" i="14"/>
  <c r="B464" i="14"/>
  <c r="B465" i="14"/>
  <c r="B466" i="14"/>
  <c r="B467" i="14"/>
  <c r="B468" i="14"/>
  <c r="B469" i="14"/>
  <c r="B470" i="14"/>
  <c r="B471" i="14"/>
  <c r="B472" i="14"/>
  <c r="B473" i="14"/>
  <c r="B474" i="14"/>
  <c r="B475" i="14"/>
  <c r="B476" i="14"/>
  <c r="B477" i="14"/>
  <c r="B478" i="14"/>
  <c r="B479" i="14"/>
  <c r="B480" i="14"/>
  <c r="B481" i="14"/>
  <c r="B482" i="14"/>
  <c r="B483" i="14"/>
  <c r="B484" i="14"/>
  <c r="B485" i="14"/>
  <c r="B486" i="14"/>
  <c r="B487" i="14"/>
  <c r="B488" i="14"/>
  <c r="B489" i="14"/>
  <c r="B490" i="14"/>
  <c r="B491" i="14"/>
  <c r="B492" i="14"/>
  <c r="B493" i="14"/>
  <c r="B494" i="14"/>
  <c r="B495" i="14"/>
  <c r="B496" i="14"/>
  <c r="B497" i="14"/>
  <c r="B498" i="14"/>
  <c r="B499" i="14"/>
  <c r="B500" i="14"/>
  <c r="B501" i="14"/>
  <c r="B502" i="14"/>
  <c r="B503" i="14"/>
  <c r="B504" i="14"/>
  <c r="B505" i="14"/>
  <c r="B506" i="14"/>
  <c r="B507" i="14"/>
  <c r="B508" i="14"/>
  <c r="B509" i="14"/>
  <c r="B510" i="14"/>
  <c r="B511" i="14"/>
  <c r="B512" i="14"/>
  <c r="B513" i="14"/>
  <c r="B514" i="14"/>
  <c r="B515" i="14"/>
  <c r="B516" i="14"/>
  <c r="B517" i="14"/>
  <c r="B518" i="14"/>
  <c r="B519" i="14"/>
  <c r="B520" i="14"/>
  <c r="B521" i="14"/>
  <c r="B522" i="14"/>
  <c r="B523" i="14"/>
  <c r="B524" i="14"/>
  <c r="B525" i="14"/>
  <c r="B526" i="14"/>
  <c r="B527" i="14"/>
  <c r="B528" i="14"/>
  <c r="B529" i="14"/>
  <c r="B530" i="14"/>
  <c r="B531" i="14"/>
  <c r="B532" i="14"/>
  <c r="B533" i="14"/>
  <c r="B534" i="14"/>
  <c r="B535" i="14"/>
  <c r="B536" i="14"/>
  <c r="B537" i="14"/>
  <c r="B538" i="14"/>
  <c r="B539" i="14"/>
  <c r="B540" i="14"/>
  <c r="B541" i="14"/>
  <c r="B542" i="14"/>
  <c r="B543" i="14"/>
  <c r="B544" i="14"/>
  <c r="B545" i="14"/>
  <c r="B546" i="14"/>
  <c r="B547" i="14"/>
  <c r="B548" i="14"/>
  <c r="B549" i="14"/>
  <c r="B550" i="14"/>
  <c r="B551" i="14"/>
  <c r="B552" i="14"/>
  <c r="B553" i="14"/>
  <c r="B554" i="14"/>
  <c r="B555" i="14"/>
  <c r="B556" i="14"/>
  <c r="B557" i="14"/>
  <c r="B558" i="14"/>
  <c r="B559" i="14"/>
  <c r="B560" i="14"/>
  <c r="B561" i="14"/>
  <c r="B562" i="14"/>
  <c r="B563" i="14"/>
  <c r="B564" i="14"/>
  <c r="B565" i="14"/>
  <c r="B566" i="14"/>
  <c r="B567" i="14"/>
  <c r="B568" i="14"/>
  <c r="B569" i="14"/>
  <c r="B570" i="14"/>
  <c r="B571" i="14"/>
  <c r="B572" i="14"/>
  <c r="B573" i="14"/>
  <c r="B574" i="14"/>
  <c r="B575" i="14"/>
  <c r="B576" i="14"/>
  <c r="B577" i="14"/>
  <c r="B578" i="14"/>
  <c r="B579" i="14"/>
  <c r="B580" i="14"/>
  <c r="B581" i="14"/>
  <c r="B582" i="14"/>
  <c r="B583" i="14"/>
  <c r="B584" i="14"/>
  <c r="B585" i="14"/>
  <c r="B586" i="14"/>
  <c r="B587" i="14"/>
  <c r="B588" i="14"/>
  <c r="B589" i="14"/>
  <c r="B590" i="14"/>
  <c r="B591" i="14"/>
  <c r="B592" i="14"/>
  <c r="B593" i="14"/>
  <c r="B594" i="14"/>
  <c r="B595" i="14"/>
  <c r="B596" i="14"/>
  <c r="B597" i="14"/>
  <c r="B598" i="14"/>
  <c r="B599" i="14"/>
  <c r="B600" i="14"/>
  <c r="B601" i="14"/>
  <c r="B602" i="14"/>
  <c r="B603" i="14"/>
  <c r="B604" i="14"/>
  <c r="B605" i="14"/>
  <c r="B606" i="14"/>
  <c r="B607" i="14"/>
  <c r="B608" i="14"/>
  <c r="B609" i="14"/>
  <c r="B610" i="14"/>
  <c r="B611" i="14"/>
  <c r="B612" i="14"/>
  <c r="B613" i="14"/>
  <c r="B614" i="14"/>
  <c r="B615" i="14"/>
  <c r="B616" i="14"/>
  <c r="B617" i="14"/>
  <c r="B618" i="14"/>
  <c r="B619" i="14"/>
  <c r="B620" i="14"/>
  <c r="B621" i="14"/>
  <c r="B622" i="14"/>
  <c r="B623" i="14"/>
  <c r="B624" i="14"/>
  <c r="B625" i="14"/>
  <c r="B626" i="14"/>
  <c r="B627" i="14"/>
  <c r="B628" i="14"/>
  <c r="B629" i="14"/>
  <c r="B630" i="14"/>
  <c r="B631" i="14"/>
  <c r="B632" i="14"/>
  <c r="B633" i="14"/>
  <c r="B634" i="14"/>
  <c r="B635" i="14"/>
  <c r="B636" i="14"/>
  <c r="B637" i="14"/>
  <c r="B638" i="14"/>
  <c r="B639" i="14"/>
  <c r="B640" i="14"/>
  <c r="B641" i="14"/>
  <c r="B642" i="14"/>
  <c r="B643" i="14"/>
  <c r="B644" i="14"/>
  <c r="B645" i="14"/>
  <c r="B646" i="14"/>
  <c r="B647" i="14"/>
  <c r="B648" i="14"/>
  <c r="B649" i="14"/>
  <c r="B650" i="14"/>
  <c r="B651" i="14"/>
  <c r="B652" i="14"/>
  <c r="B653" i="14"/>
  <c r="B654" i="14"/>
  <c r="B655" i="14"/>
  <c r="B656" i="14"/>
  <c r="B657" i="14"/>
  <c r="B658" i="14"/>
  <c r="B659" i="14"/>
  <c r="B660" i="14"/>
  <c r="B661" i="14"/>
  <c r="B662" i="14"/>
  <c r="B663" i="14"/>
  <c r="B664" i="14"/>
  <c r="B665" i="14"/>
  <c r="B666" i="14"/>
  <c r="B667" i="14"/>
  <c r="B668" i="14"/>
  <c r="B669" i="14"/>
  <c r="B670" i="14"/>
  <c r="B671" i="14"/>
  <c r="B672" i="14"/>
  <c r="B673" i="14"/>
  <c r="B674" i="14"/>
  <c r="B675" i="14"/>
  <c r="B676" i="14"/>
  <c r="B677" i="14"/>
  <c r="B678" i="14"/>
  <c r="B679" i="14"/>
  <c r="B680" i="14"/>
  <c r="B681" i="14"/>
  <c r="B682" i="14"/>
  <c r="B683" i="14"/>
  <c r="B684" i="14"/>
  <c r="B685" i="14"/>
  <c r="B686" i="14"/>
  <c r="B687" i="14"/>
  <c r="B688" i="14"/>
  <c r="B689" i="14"/>
  <c r="B690" i="14"/>
  <c r="B691" i="14"/>
  <c r="B692" i="14"/>
  <c r="B693" i="14"/>
  <c r="B694" i="14"/>
  <c r="B695" i="14"/>
  <c r="B696" i="14"/>
  <c r="B697" i="14"/>
  <c r="B698" i="14"/>
  <c r="B699" i="14"/>
  <c r="B700" i="14"/>
  <c r="B701" i="14"/>
  <c r="B702" i="14"/>
  <c r="B703" i="14"/>
  <c r="B704" i="14"/>
  <c r="B705" i="14"/>
  <c r="B706" i="14"/>
  <c r="B707" i="14"/>
  <c r="B708" i="14"/>
  <c r="B709" i="14"/>
  <c r="B710" i="14"/>
  <c r="B711" i="14"/>
  <c r="B712" i="14"/>
  <c r="B713" i="14"/>
  <c r="B714" i="14"/>
  <c r="B715" i="14"/>
  <c r="B716" i="14"/>
  <c r="B717" i="14"/>
  <c r="B718" i="14"/>
  <c r="B719" i="14"/>
  <c r="B720" i="14"/>
  <c r="B721" i="14"/>
  <c r="B722" i="14"/>
  <c r="B723" i="14"/>
  <c r="B724" i="14"/>
  <c r="B725" i="14"/>
  <c r="B726" i="14"/>
  <c r="B727" i="14"/>
  <c r="B728" i="14"/>
  <c r="B729" i="14"/>
  <c r="B730" i="14"/>
  <c r="B731" i="14"/>
  <c r="B732" i="14"/>
  <c r="B733" i="14"/>
  <c r="B734" i="14"/>
  <c r="B735" i="14"/>
  <c r="B736" i="14"/>
  <c r="B737" i="14"/>
  <c r="B738" i="14"/>
  <c r="B739" i="14"/>
  <c r="B740" i="14"/>
  <c r="B741" i="14"/>
  <c r="B742" i="14"/>
  <c r="B743" i="14"/>
  <c r="B744" i="14"/>
  <c r="B745" i="14"/>
  <c r="B746" i="14"/>
  <c r="B747" i="14"/>
  <c r="B748" i="14"/>
  <c r="B749" i="14"/>
  <c r="B750" i="14"/>
  <c r="B751" i="14"/>
  <c r="B752" i="14"/>
  <c r="B753" i="14"/>
  <c r="B754" i="14"/>
  <c r="B755" i="14"/>
  <c r="B756" i="14"/>
  <c r="B757" i="14"/>
  <c r="B758" i="14"/>
  <c r="B759" i="14"/>
  <c r="B760" i="14"/>
  <c r="B761" i="14"/>
  <c r="B762" i="14"/>
  <c r="B763" i="14"/>
  <c r="B764" i="14"/>
  <c r="B765" i="14"/>
  <c r="B766" i="14"/>
  <c r="B767" i="14"/>
  <c r="B768" i="14"/>
  <c r="B769" i="14"/>
  <c r="B770" i="14"/>
  <c r="B771" i="14"/>
  <c r="B772" i="14"/>
  <c r="B773" i="14"/>
  <c r="B774" i="14"/>
  <c r="B775" i="14"/>
  <c r="B776" i="14"/>
  <c r="B777" i="14"/>
  <c r="B778" i="14"/>
  <c r="B779" i="14"/>
  <c r="B780" i="14"/>
  <c r="B781" i="14"/>
  <c r="B782" i="14"/>
  <c r="B783" i="14"/>
  <c r="B784" i="14"/>
  <c r="B785" i="14"/>
  <c r="B786" i="14"/>
  <c r="B787" i="14"/>
  <c r="B788" i="14"/>
  <c r="B789" i="14"/>
  <c r="B790" i="14"/>
  <c r="B791" i="14"/>
  <c r="B792" i="14"/>
  <c r="B793" i="14"/>
  <c r="B794" i="14"/>
  <c r="B795" i="14"/>
  <c r="B796" i="14"/>
  <c r="B797" i="14"/>
  <c r="B798" i="14"/>
  <c r="B799" i="14"/>
  <c r="B800" i="14"/>
  <c r="B801" i="14"/>
  <c r="B802" i="14"/>
  <c r="B803" i="14"/>
  <c r="B804" i="14"/>
  <c r="B805" i="14"/>
  <c r="B806" i="14"/>
  <c r="B807" i="14"/>
  <c r="B808" i="14"/>
  <c r="B809" i="14"/>
  <c r="B810" i="14"/>
  <c r="B811" i="14"/>
  <c r="B812" i="14"/>
  <c r="B813" i="14"/>
  <c r="B814" i="14"/>
  <c r="B815" i="14"/>
  <c r="B816" i="14"/>
  <c r="B817" i="14"/>
  <c r="B818" i="14"/>
  <c r="B819" i="14"/>
  <c r="B820" i="14"/>
  <c r="B821" i="14"/>
  <c r="B822" i="14"/>
  <c r="B823" i="14"/>
  <c r="B824" i="14"/>
  <c r="B825" i="14"/>
  <c r="B826" i="14"/>
  <c r="B827" i="14"/>
  <c r="B828" i="14"/>
  <c r="B829" i="14"/>
  <c r="B830" i="14"/>
  <c r="B831" i="14"/>
  <c r="B832" i="14"/>
  <c r="B833" i="14"/>
  <c r="B834" i="14"/>
  <c r="B835" i="14"/>
  <c r="B836" i="14"/>
  <c r="B837" i="14"/>
  <c r="B838" i="14"/>
  <c r="B839" i="14"/>
  <c r="B840" i="14"/>
  <c r="B841" i="14"/>
  <c r="B842" i="14"/>
  <c r="B843" i="14"/>
  <c r="B844" i="14"/>
  <c r="B845" i="14"/>
  <c r="B846" i="14"/>
  <c r="B847" i="14"/>
  <c r="B848" i="14"/>
  <c r="B849" i="14"/>
  <c r="B850" i="14"/>
  <c r="B851" i="14"/>
  <c r="B852" i="14"/>
  <c r="B853" i="14"/>
  <c r="B854" i="14"/>
  <c r="B855" i="14"/>
  <c r="B856" i="14"/>
  <c r="B857" i="14"/>
  <c r="B858" i="14"/>
  <c r="B859" i="14"/>
  <c r="B860" i="14"/>
  <c r="B861" i="14"/>
  <c r="B862" i="14"/>
  <c r="B863" i="14"/>
  <c r="B864" i="14"/>
  <c r="B865" i="14"/>
  <c r="B866" i="14"/>
  <c r="B867" i="14"/>
  <c r="B868" i="14"/>
  <c r="B869" i="14"/>
  <c r="B870" i="14"/>
  <c r="B871" i="14"/>
  <c r="B872" i="14"/>
  <c r="B873" i="14"/>
  <c r="B874" i="14"/>
  <c r="B875" i="14"/>
  <c r="B876" i="14"/>
  <c r="B877" i="14"/>
  <c r="B878" i="14"/>
  <c r="B879" i="14"/>
  <c r="B880" i="14"/>
  <c r="B881" i="14"/>
  <c r="B882" i="14"/>
  <c r="B883" i="14"/>
  <c r="B884" i="14"/>
  <c r="B885" i="14"/>
  <c r="B886" i="14"/>
  <c r="B887" i="14"/>
  <c r="B888" i="14"/>
  <c r="B889" i="14"/>
  <c r="B890" i="14"/>
  <c r="B891" i="14"/>
  <c r="B892" i="14"/>
  <c r="B893" i="14"/>
  <c r="B894" i="14"/>
  <c r="B895" i="14"/>
  <c r="B896" i="14"/>
  <c r="B897" i="14"/>
  <c r="B898" i="14"/>
  <c r="B899" i="14"/>
  <c r="B900" i="14"/>
  <c r="B901" i="14"/>
  <c r="B902" i="14"/>
  <c r="B903" i="14"/>
  <c r="B904" i="14"/>
  <c r="B905" i="14"/>
  <c r="B906" i="14"/>
  <c r="B907" i="14"/>
  <c r="B908" i="14"/>
  <c r="B909" i="14"/>
  <c r="B910" i="14"/>
  <c r="B911" i="14"/>
  <c r="B912" i="14"/>
  <c r="B913" i="14"/>
  <c r="B914" i="14"/>
  <c r="B915" i="14"/>
  <c r="B916" i="14"/>
  <c r="B917" i="14"/>
  <c r="B918" i="14"/>
  <c r="B919" i="14"/>
  <c r="B920" i="14"/>
  <c r="B921" i="14"/>
  <c r="B922" i="14"/>
  <c r="B923" i="14"/>
  <c r="B924" i="14"/>
  <c r="B925" i="14"/>
  <c r="B926" i="14"/>
  <c r="B927" i="14"/>
  <c r="B928" i="14"/>
  <c r="B929" i="14"/>
  <c r="B930" i="14"/>
  <c r="B931" i="14"/>
  <c r="B932" i="14"/>
  <c r="B933" i="14"/>
  <c r="B934" i="14"/>
  <c r="B935" i="14"/>
  <c r="B936" i="14"/>
  <c r="B937" i="14"/>
  <c r="B938" i="14"/>
  <c r="B939" i="14"/>
  <c r="B940" i="14"/>
  <c r="B941" i="14"/>
  <c r="B942" i="14"/>
  <c r="B943" i="14"/>
  <c r="B944" i="14"/>
  <c r="B945" i="14"/>
  <c r="B946" i="14"/>
  <c r="B947" i="14"/>
  <c r="B948" i="14"/>
  <c r="B949" i="14"/>
  <c r="B950" i="14"/>
  <c r="B951" i="14"/>
  <c r="B952" i="14"/>
  <c r="B953" i="14"/>
  <c r="B954" i="14"/>
  <c r="B955" i="14"/>
  <c r="B956" i="14"/>
  <c r="B957" i="14"/>
  <c r="B958" i="14"/>
  <c r="B959" i="14"/>
  <c r="B960" i="14"/>
  <c r="B961" i="14"/>
  <c r="B962" i="14"/>
  <c r="B963" i="14"/>
  <c r="B964" i="14"/>
  <c r="B965" i="14"/>
  <c r="B966" i="14"/>
  <c r="B967" i="14"/>
  <c r="B968" i="14"/>
  <c r="B969" i="14"/>
  <c r="B970" i="14"/>
  <c r="B971" i="14"/>
  <c r="B972" i="14"/>
  <c r="B973" i="14"/>
  <c r="B974" i="14"/>
  <c r="B975" i="14"/>
  <c r="B976" i="14"/>
  <c r="B977" i="14"/>
  <c r="B978" i="14"/>
  <c r="B979" i="14"/>
  <c r="B980" i="14"/>
  <c r="B981" i="14"/>
  <c r="B982" i="14"/>
  <c r="B983" i="14"/>
  <c r="B984" i="14"/>
  <c r="B985" i="14"/>
  <c r="B986" i="14"/>
  <c r="B987" i="14"/>
  <c r="B988" i="14"/>
  <c r="B989" i="14"/>
  <c r="B990" i="14"/>
  <c r="B991" i="14"/>
  <c r="B992" i="14"/>
  <c r="B993" i="14"/>
  <c r="B994" i="14"/>
  <c r="B995" i="14"/>
  <c r="B996" i="14"/>
  <c r="B997" i="14"/>
  <c r="B998" i="14"/>
  <c r="B999" i="14"/>
  <c r="B1000" i="14"/>
  <c r="B1001" i="14"/>
  <c r="B1002" i="14"/>
  <c r="B1003" i="14"/>
  <c r="B1004" i="14"/>
  <c r="B1005" i="14"/>
  <c r="B1006" i="14"/>
  <c r="B1007" i="14"/>
  <c r="B1008" i="14"/>
  <c r="B1009" i="14"/>
  <c r="B1010" i="14"/>
  <c r="B1011" i="14"/>
  <c r="B1012" i="14"/>
  <c r="B1013" i="14"/>
  <c r="B1014" i="14"/>
  <c r="B1015" i="14"/>
  <c r="B1016" i="14"/>
  <c r="B1017" i="14"/>
  <c r="B1018" i="14"/>
  <c r="B1019" i="14"/>
  <c r="B1020" i="14"/>
  <c r="B1021" i="14"/>
  <c r="B1022" i="14"/>
  <c r="B1023" i="14"/>
  <c r="B1024" i="14"/>
  <c r="B1025" i="14"/>
  <c r="B1026" i="14"/>
  <c r="B1027" i="14"/>
  <c r="B1028" i="14"/>
  <c r="B1029" i="14"/>
  <c r="B1030" i="14"/>
  <c r="B1031" i="14"/>
  <c r="B1032" i="14"/>
  <c r="B1033" i="14"/>
  <c r="B1034" i="14"/>
  <c r="B1035" i="14"/>
  <c r="B1036" i="14"/>
  <c r="B1037" i="14"/>
  <c r="B1038" i="14"/>
  <c r="B1039" i="14"/>
  <c r="B1040" i="14"/>
  <c r="B1041" i="14"/>
  <c r="B1042" i="14"/>
  <c r="B1043" i="14"/>
  <c r="B1044" i="14"/>
  <c r="B1045" i="14"/>
  <c r="B1046" i="14"/>
  <c r="B1047" i="14"/>
  <c r="B1048" i="14"/>
  <c r="B1049" i="14"/>
  <c r="B1050" i="14"/>
  <c r="B1051" i="14"/>
  <c r="B1052" i="14"/>
  <c r="B1053" i="14"/>
  <c r="B1054" i="14"/>
  <c r="B1055" i="14"/>
  <c r="B1056" i="14"/>
  <c r="B1057" i="14"/>
  <c r="B1058" i="14"/>
  <c r="B1059" i="14"/>
  <c r="B1060" i="14"/>
  <c r="B1061" i="14"/>
  <c r="B1062" i="14"/>
  <c r="B1063" i="14"/>
  <c r="B1064" i="14"/>
  <c r="B1065" i="14"/>
  <c r="B1066" i="14"/>
  <c r="B1067" i="14"/>
  <c r="B1068" i="14"/>
  <c r="B1069" i="14"/>
  <c r="B1070" i="14"/>
  <c r="B1071" i="14"/>
  <c r="B1072" i="14"/>
  <c r="B1073" i="14"/>
  <c r="B1074" i="14"/>
  <c r="B1075" i="14"/>
  <c r="B1076" i="14"/>
  <c r="B1077" i="14"/>
  <c r="B1078" i="14"/>
  <c r="B1079" i="14"/>
  <c r="B1080" i="14"/>
  <c r="B1081" i="14"/>
  <c r="B1082" i="14"/>
  <c r="B1083" i="14"/>
  <c r="B1084" i="14"/>
  <c r="B1085" i="14"/>
  <c r="B1086" i="14"/>
  <c r="B1087" i="14"/>
  <c r="B1088" i="14"/>
  <c r="B1089" i="14"/>
  <c r="B1090" i="14"/>
  <c r="B1091" i="14"/>
  <c r="B1092" i="14"/>
  <c r="B1093" i="14"/>
  <c r="B1094" i="14"/>
  <c r="B1095" i="14"/>
  <c r="B1096" i="14"/>
  <c r="B1097" i="14"/>
  <c r="B1098" i="14"/>
  <c r="B1099" i="14"/>
  <c r="B1100" i="14"/>
  <c r="B1101" i="14"/>
  <c r="B1102" i="14"/>
  <c r="B1103" i="14"/>
  <c r="B1104" i="14"/>
  <c r="B1105" i="14"/>
  <c r="B1106" i="14"/>
  <c r="B1107" i="14"/>
  <c r="B1108" i="14"/>
  <c r="B1109" i="14"/>
  <c r="B1110" i="14"/>
  <c r="B1111" i="14"/>
  <c r="B1112" i="14"/>
  <c r="B1113" i="14"/>
  <c r="B1114" i="14"/>
  <c r="B1115" i="14"/>
  <c r="B1116" i="14"/>
  <c r="B1117" i="14"/>
  <c r="B1118" i="14"/>
  <c r="B1119" i="14"/>
  <c r="B1120" i="14"/>
  <c r="B1121" i="14"/>
  <c r="B1122" i="14"/>
  <c r="B1123" i="14"/>
  <c r="B1124" i="14"/>
  <c r="B1125" i="14"/>
  <c r="B1126" i="14"/>
  <c r="B1127" i="14"/>
  <c r="B1128" i="14"/>
  <c r="B1129" i="14"/>
  <c r="B1130" i="14"/>
  <c r="B1131" i="14"/>
  <c r="B1132" i="14"/>
  <c r="B1133" i="14"/>
  <c r="B1134" i="14"/>
  <c r="B1135" i="14"/>
  <c r="B1136" i="14"/>
  <c r="B1137" i="14"/>
  <c r="B1138" i="14"/>
  <c r="B1139" i="14"/>
  <c r="B1140" i="14"/>
  <c r="B1141" i="14"/>
  <c r="B1142" i="14"/>
  <c r="B1143" i="14"/>
  <c r="B1144" i="14"/>
  <c r="B1145" i="14"/>
  <c r="B1146" i="14"/>
  <c r="B1147" i="14"/>
  <c r="B1148" i="14"/>
  <c r="B1149" i="14"/>
  <c r="B1150" i="14"/>
  <c r="B1151" i="14"/>
  <c r="B1152" i="14"/>
  <c r="B1153" i="14"/>
  <c r="B1154" i="14"/>
  <c r="B1155" i="14"/>
  <c r="B1156" i="14"/>
  <c r="B1157" i="14"/>
  <c r="B1158" i="14"/>
  <c r="B1159" i="14"/>
  <c r="B1160" i="14"/>
  <c r="B1161" i="14"/>
  <c r="B1162" i="14"/>
  <c r="B1163" i="14"/>
  <c r="B1164" i="14"/>
  <c r="B1165" i="14"/>
  <c r="B1166" i="14"/>
  <c r="B1167" i="14"/>
  <c r="B1168" i="14"/>
  <c r="B1169" i="14"/>
  <c r="B1170" i="14"/>
  <c r="B1171" i="14"/>
  <c r="B1172" i="14"/>
  <c r="B1173" i="14"/>
  <c r="B1174" i="14"/>
  <c r="B1175" i="14"/>
  <c r="B1176" i="14"/>
  <c r="B1177" i="14"/>
  <c r="B1178" i="14"/>
  <c r="B1179" i="14"/>
  <c r="B1180" i="14"/>
  <c r="B1181" i="14"/>
  <c r="B1182" i="14"/>
  <c r="B1183" i="14"/>
  <c r="B1184" i="14"/>
  <c r="B1185" i="14"/>
  <c r="B1186" i="14"/>
  <c r="B1187" i="14"/>
  <c r="B1188" i="14"/>
  <c r="B1189" i="14"/>
  <c r="B1190" i="14"/>
  <c r="B1191" i="14"/>
  <c r="B1192" i="14"/>
  <c r="B1193" i="14"/>
  <c r="B1194" i="14"/>
  <c r="B1195" i="14"/>
  <c r="B1196" i="14"/>
  <c r="B1197" i="14"/>
  <c r="B1198" i="14"/>
  <c r="B1199" i="14"/>
  <c r="B1200" i="14"/>
  <c r="B1201" i="14"/>
  <c r="B1202" i="14"/>
  <c r="B1203" i="14"/>
  <c r="B1204" i="14"/>
  <c r="B1205" i="14"/>
  <c r="B1206" i="14"/>
  <c r="B1207" i="14"/>
  <c r="B1208" i="14"/>
  <c r="B1209" i="14"/>
  <c r="B1210" i="14"/>
  <c r="B1211" i="14"/>
  <c r="B1212" i="14"/>
  <c r="B1213" i="14"/>
  <c r="B1214" i="14"/>
  <c r="B1215" i="14"/>
  <c r="B1216" i="14"/>
  <c r="B1217" i="14"/>
  <c r="B1218" i="14"/>
  <c r="B1219" i="14"/>
  <c r="B1220" i="14"/>
  <c r="B1221" i="14"/>
  <c r="B1222" i="14"/>
  <c r="B1223" i="14"/>
  <c r="B1224" i="14"/>
  <c r="B1225" i="14"/>
  <c r="B1226" i="14"/>
  <c r="B1227" i="14"/>
  <c r="B1228" i="14"/>
  <c r="B1229" i="14"/>
  <c r="B1230" i="14"/>
  <c r="B1231" i="14"/>
  <c r="B1232" i="14"/>
  <c r="B1233" i="14"/>
  <c r="B1234" i="14"/>
  <c r="B1235" i="14"/>
  <c r="B1236" i="14"/>
  <c r="B1237" i="14"/>
  <c r="B1238" i="14"/>
  <c r="B1239" i="14"/>
  <c r="B1240" i="14"/>
  <c r="B1241" i="14"/>
  <c r="B1242" i="14"/>
  <c r="B1243" i="14"/>
  <c r="B1244" i="14"/>
  <c r="B1245" i="14"/>
  <c r="B1246" i="14"/>
  <c r="B1247" i="14"/>
  <c r="B1248" i="14"/>
  <c r="B1249" i="14"/>
  <c r="B1250" i="14"/>
  <c r="B1251" i="14"/>
  <c r="B1252" i="14"/>
  <c r="B1253" i="14"/>
  <c r="B1254" i="14"/>
  <c r="B1255" i="14"/>
  <c r="B1256" i="14"/>
  <c r="B1257" i="14"/>
  <c r="B1258" i="14"/>
  <c r="B1259" i="14"/>
  <c r="B1260" i="14"/>
  <c r="B1261" i="14"/>
  <c r="B1262" i="14"/>
  <c r="B1263" i="14"/>
  <c r="B1264" i="14"/>
  <c r="B1265" i="14"/>
  <c r="B1266" i="14"/>
  <c r="B1267" i="14"/>
  <c r="B1268" i="14"/>
  <c r="B1269" i="14"/>
  <c r="B1270" i="14"/>
  <c r="B1271" i="14"/>
  <c r="B1272" i="14"/>
  <c r="B1273" i="14"/>
  <c r="B1274" i="14"/>
  <c r="B1275" i="14"/>
  <c r="B1276" i="14"/>
  <c r="B1277" i="14"/>
  <c r="B1278" i="14"/>
  <c r="B1279" i="14"/>
  <c r="B1280" i="14"/>
  <c r="B1281" i="14"/>
  <c r="B1282" i="14"/>
  <c r="B1283" i="14"/>
  <c r="B1284" i="14"/>
  <c r="B1285" i="14"/>
  <c r="B1286" i="14"/>
  <c r="B1287" i="14"/>
  <c r="B1288" i="14"/>
  <c r="B1289" i="14"/>
  <c r="B1290" i="14"/>
  <c r="B1291" i="14"/>
  <c r="B1292" i="14"/>
  <c r="B1293" i="14"/>
  <c r="B1294" i="14"/>
  <c r="B1295" i="14"/>
  <c r="B1296" i="14"/>
  <c r="B1297" i="14"/>
  <c r="B1298" i="14"/>
  <c r="B1299" i="14"/>
  <c r="B1300" i="14"/>
  <c r="B1301" i="14"/>
  <c r="B1302" i="14"/>
  <c r="B1303" i="14"/>
  <c r="B1304" i="14"/>
  <c r="B1305" i="14"/>
  <c r="B1306" i="14"/>
  <c r="B1307" i="14"/>
  <c r="B1308" i="14"/>
  <c r="B1309" i="14"/>
  <c r="B1310" i="14"/>
  <c r="B1311" i="14"/>
  <c r="B1312" i="14"/>
  <c r="B1313" i="14"/>
  <c r="B1314" i="14"/>
  <c r="B1315" i="14"/>
  <c r="B1316" i="14"/>
  <c r="B1317" i="14"/>
  <c r="B1318" i="14"/>
  <c r="B1319" i="14"/>
  <c r="B1320" i="14"/>
  <c r="B1321" i="14"/>
  <c r="B1322" i="14"/>
  <c r="B1323" i="14"/>
  <c r="B1324" i="14"/>
  <c r="B1325" i="14"/>
  <c r="B1326" i="14"/>
  <c r="B1327" i="14"/>
  <c r="B1328" i="14"/>
  <c r="B1329" i="14"/>
  <c r="B1330" i="14"/>
  <c r="B1331" i="14"/>
  <c r="B1332" i="14"/>
  <c r="B1333" i="14"/>
  <c r="B1334" i="14"/>
  <c r="B1335" i="14"/>
  <c r="B1336" i="14"/>
  <c r="B1337" i="14"/>
  <c r="B1338" i="14"/>
  <c r="B1339" i="14"/>
  <c r="B1340" i="14"/>
  <c r="B1341" i="14"/>
  <c r="B1342" i="14"/>
  <c r="B1343" i="14"/>
  <c r="B1344" i="14"/>
  <c r="B1345" i="14"/>
  <c r="B1346" i="14"/>
  <c r="B1347" i="14"/>
  <c r="B1348" i="14"/>
  <c r="B1349" i="14"/>
  <c r="B1350" i="14"/>
  <c r="B1351" i="14"/>
  <c r="B1352" i="14"/>
  <c r="B1353" i="14"/>
  <c r="B1354" i="14"/>
  <c r="B1355" i="14"/>
  <c r="B1356" i="14"/>
  <c r="B1357" i="14"/>
  <c r="B1358" i="14"/>
  <c r="B1359" i="14"/>
  <c r="B1360" i="14"/>
  <c r="B1361" i="14"/>
  <c r="B1362" i="14"/>
  <c r="B1363" i="14"/>
  <c r="B1364" i="14"/>
  <c r="B1365" i="14"/>
  <c r="B1366" i="14"/>
  <c r="B1367" i="14"/>
  <c r="B1368" i="14"/>
  <c r="B1369" i="14"/>
  <c r="B1370" i="14"/>
  <c r="B1371" i="14"/>
  <c r="B1372" i="14"/>
  <c r="B1373" i="14"/>
  <c r="B1374" i="14"/>
  <c r="B1375" i="14"/>
  <c r="B1376" i="14"/>
  <c r="B1377" i="14"/>
  <c r="B1378" i="14"/>
  <c r="B1379" i="14"/>
  <c r="B1380" i="14"/>
  <c r="B1381" i="14"/>
  <c r="B1382" i="14"/>
  <c r="B1383" i="14"/>
  <c r="B1384" i="14"/>
  <c r="B1385" i="14"/>
  <c r="B1386" i="14"/>
  <c r="B1387" i="14"/>
  <c r="B1388" i="14"/>
  <c r="B1389" i="14"/>
  <c r="B1390" i="14"/>
  <c r="B1391" i="14"/>
  <c r="B1392" i="14"/>
  <c r="B1393" i="14"/>
  <c r="B1394" i="14"/>
  <c r="B1395" i="14"/>
  <c r="B1396" i="14"/>
  <c r="B1397" i="14"/>
  <c r="B1398" i="14"/>
  <c r="B1399" i="14"/>
  <c r="B1400" i="14"/>
  <c r="B1401" i="14"/>
  <c r="B1402" i="14"/>
  <c r="B1403" i="14"/>
  <c r="B1404" i="14"/>
  <c r="B1405" i="14"/>
  <c r="B1406" i="14"/>
  <c r="B1407" i="14"/>
  <c r="B1408" i="14"/>
  <c r="B1409" i="14"/>
  <c r="B1410" i="14"/>
  <c r="B1411" i="14"/>
  <c r="B1412" i="14"/>
  <c r="B1413" i="14"/>
  <c r="B1414" i="14"/>
  <c r="B1415" i="14"/>
  <c r="B1416" i="14"/>
  <c r="B1417" i="14"/>
  <c r="B1418" i="14"/>
  <c r="B1419" i="14"/>
  <c r="B1420" i="14"/>
  <c r="B1421" i="14"/>
  <c r="B1422" i="14"/>
  <c r="B1423" i="14"/>
  <c r="B1424" i="14"/>
  <c r="B1425" i="14"/>
  <c r="B1426" i="14"/>
  <c r="B1427" i="14"/>
  <c r="B1428" i="14"/>
  <c r="B1429" i="14"/>
  <c r="B1430" i="14"/>
  <c r="B1431" i="14"/>
  <c r="B1432" i="14"/>
  <c r="B1433" i="14"/>
  <c r="B1434" i="14"/>
  <c r="B1435" i="14"/>
  <c r="B1436" i="14"/>
  <c r="B1437" i="14"/>
  <c r="B1438" i="14"/>
  <c r="B1439" i="14"/>
  <c r="B1440" i="14"/>
  <c r="B1441" i="14"/>
  <c r="B1442" i="14"/>
  <c r="B1443" i="14"/>
  <c r="B1444" i="14"/>
  <c r="B1445" i="14"/>
  <c r="B1446" i="14"/>
  <c r="B1447" i="14"/>
  <c r="B1448" i="14"/>
  <c r="B1449" i="14"/>
  <c r="B1450" i="14"/>
  <c r="B1451" i="14"/>
  <c r="B1452" i="14"/>
  <c r="B1453" i="14"/>
  <c r="B1454" i="14"/>
  <c r="B1455" i="14"/>
  <c r="B1456" i="14"/>
  <c r="B1457" i="14"/>
  <c r="B1458" i="14"/>
  <c r="B1459" i="14"/>
  <c r="B1460" i="14"/>
  <c r="B1461" i="14"/>
  <c r="B1462" i="14"/>
  <c r="B1463" i="14"/>
  <c r="B1464" i="14"/>
  <c r="B1465" i="14"/>
  <c r="B1466" i="14"/>
  <c r="B1467" i="14"/>
  <c r="B1468" i="14"/>
  <c r="B1469" i="14"/>
  <c r="B1470" i="14"/>
  <c r="B1471" i="14"/>
  <c r="B1472" i="14"/>
  <c r="B1473" i="14"/>
  <c r="B1474" i="14"/>
  <c r="B1475" i="14"/>
  <c r="B1476" i="14"/>
  <c r="B1477" i="14"/>
  <c r="B1478" i="14"/>
  <c r="B1479" i="14"/>
  <c r="B1480" i="14"/>
  <c r="B1481" i="14"/>
  <c r="B1482" i="14"/>
  <c r="B1483" i="14"/>
  <c r="B1484" i="14"/>
  <c r="B1485" i="14"/>
  <c r="B1486" i="14"/>
  <c r="B1487" i="14"/>
  <c r="B1488" i="14"/>
  <c r="B1489" i="14"/>
  <c r="B1490" i="14"/>
  <c r="B1491" i="14"/>
  <c r="B1492" i="14"/>
  <c r="B1493" i="14"/>
  <c r="B1494" i="14"/>
  <c r="B1495" i="14"/>
  <c r="B1496" i="14"/>
  <c r="B1497" i="14"/>
  <c r="B1498" i="14"/>
  <c r="B1499" i="14"/>
  <c r="B1500" i="14"/>
  <c r="B1501" i="14"/>
  <c r="B1502" i="14"/>
  <c r="B1503" i="14"/>
  <c r="B1504" i="14"/>
  <c r="B1505" i="14"/>
  <c r="B1506" i="14"/>
  <c r="B1507" i="14"/>
  <c r="B1508" i="14"/>
  <c r="B1509" i="14"/>
  <c r="B1510" i="14"/>
  <c r="B1511" i="14"/>
  <c r="B1512" i="14"/>
  <c r="B1513" i="14"/>
  <c r="B1514" i="14"/>
  <c r="B1515" i="14"/>
  <c r="B1516" i="14"/>
  <c r="B1517" i="14"/>
  <c r="B1518" i="14"/>
  <c r="B1519" i="14"/>
  <c r="B1520" i="14"/>
  <c r="B1521" i="14"/>
  <c r="B1522" i="14"/>
  <c r="B1523" i="14"/>
  <c r="B1524" i="14"/>
  <c r="B1525" i="14"/>
  <c r="B1526" i="14"/>
  <c r="B1527" i="14"/>
  <c r="B1528" i="14"/>
  <c r="B1529" i="14"/>
  <c r="B1530" i="14"/>
  <c r="B1531" i="14"/>
  <c r="B1532" i="14"/>
  <c r="B1533" i="14"/>
  <c r="B1534" i="14"/>
  <c r="B1535" i="14"/>
  <c r="B1536" i="14"/>
  <c r="B1537" i="14"/>
  <c r="B1538" i="14"/>
  <c r="B1539" i="14"/>
  <c r="B1540" i="14"/>
  <c r="B1541" i="14"/>
  <c r="B1542" i="14"/>
  <c r="B1543" i="14"/>
  <c r="B1544" i="14"/>
  <c r="B1545" i="14"/>
  <c r="B1546" i="14"/>
  <c r="B1547" i="14"/>
  <c r="B1548" i="14"/>
  <c r="B1549" i="14"/>
  <c r="B1550" i="14"/>
  <c r="B1551" i="14"/>
  <c r="B1552" i="14"/>
  <c r="B1553" i="14"/>
  <c r="B1554" i="14"/>
  <c r="B1555" i="14"/>
  <c r="B1556" i="14"/>
  <c r="B1557" i="14"/>
  <c r="B1558" i="14"/>
  <c r="B1559" i="14"/>
  <c r="B1560" i="14"/>
  <c r="B1561" i="14"/>
  <c r="B1562" i="14"/>
  <c r="B1563" i="14"/>
  <c r="B1564" i="14"/>
  <c r="B1565" i="14"/>
  <c r="B1566" i="14"/>
  <c r="B1567" i="14"/>
  <c r="B1568" i="14"/>
  <c r="B1569" i="14"/>
  <c r="B1570" i="14"/>
  <c r="B1571" i="14"/>
  <c r="B1572" i="14"/>
  <c r="B1573" i="14"/>
  <c r="B1574" i="14"/>
  <c r="B1575" i="14"/>
  <c r="B1576" i="14"/>
  <c r="B1577" i="14"/>
  <c r="B1578" i="14"/>
  <c r="B1579" i="14"/>
  <c r="B1580" i="14"/>
  <c r="B1581" i="14"/>
  <c r="B1582" i="14"/>
  <c r="B1583" i="14"/>
  <c r="B1584" i="14"/>
  <c r="B1585" i="14"/>
  <c r="B1586" i="14"/>
  <c r="B1587" i="14"/>
  <c r="B1588" i="14"/>
  <c r="B1589" i="14"/>
  <c r="B1590" i="14"/>
  <c r="B1591" i="14"/>
  <c r="B1592" i="14"/>
  <c r="B1593" i="14"/>
  <c r="B1594" i="14"/>
  <c r="B1595" i="14"/>
  <c r="B1596" i="14"/>
  <c r="B1597" i="14"/>
  <c r="B1598" i="14"/>
  <c r="B1599" i="14"/>
  <c r="B1600" i="14"/>
  <c r="B1601" i="14"/>
  <c r="B1602" i="14"/>
  <c r="B1603" i="14"/>
  <c r="B1604" i="14"/>
  <c r="B1605" i="14"/>
  <c r="B1606" i="14"/>
  <c r="B1607" i="14"/>
  <c r="B1608" i="14"/>
  <c r="B1609" i="14"/>
  <c r="B1610" i="14"/>
  <c r="B1611" i="14"/>
  <c r="B1612" i="14"/>
  <c r="B1613" i="14"/>
  <c r="B1614" i="14"/>
  <c r="B1615" i="14"/>
  <c r="B1616" i="14"/>
  <c r="B1617" i="14"/>
  <c r="B1618" i="14"/>
  <c r="B1619" i="14"/>
  <c r="B1620" i="14"/>
  <c r="B1621" i="14"/>
  <c r="B1622" i="14"/>
  <c r="B1623" i="14"/>
  <c r="B1624" i="14"/>
  <c r="B1625" i="14"/>
  <c r="B1626" i="14"/>
  <c r="B1627" i="14"/>
  <c r="B1628" i="14"/>
  <c r="B1629" i="14"/>
  <c r="B1630" i="14"/>
  <c r="B1631" i="14"/>
  <c r="B1632" i="14"/>
  <c r="B1633" i="14"/>
  <c r="B1634" i="14"/>
  <c r="B1635" i="14"/>
  <c r="B1636" i="14"/>
  <c r="B1637" i="14"/>
  <c r="B1638" i="14"/>
  <c r="B1639" i="14"/>
  <c r="B1640" i="14"/>
  <c r="B1641" i="14"/>
  <c r="B1642" i="14"/>
  <c r="B1643" i="14"/>
  <c r="B1644" i="14"/>
  <c r="B1645" i="14"/>
  <c r="B1646" i="14"/>
  <c r="B1647" i="14"/>
  <c r="B1648" i="14"/>
  <c r="B1649" i="14"/>
  <c r="B1650" i="14"/>
  <c r="B1651" i="14"/>
  <c r="B1652" i="14"/>
  <c r="B1653" i="14"/>
  <c r="B1654" i="14"/>
  <c r="B1655" i="14"/>
  <c r="B1656" i="14"/>
  <c r="B1657" i="14"/>
  <c r="B1658" i="14"/>
  <c r="B1659" i="14"/>
  <c r="B1660" i="14"/>
  <c r="B1661" i="14"/>
  <c r="B1662" i="14"/>
  <c r="B1663" i="14"/>
  <c r="B1664" i="14"/>
  <c r="B1665" i="14"/>
  <c r="B1666" i="14"/>
  <c r="B1667" i="14"/>
  <c r="B1668" i="14"/>
  <c r="B1669" i="14"/>
  <c r="B1670" i="14"/>
  <c r="B1671" i="14"/>
  <c r="B1672" i="14"/>
  <c r="B1673" i="14"/>
  <c r="B1674" i="14"/>
  <c r="B1675" i="14"/>
  <c r="B1676" i="14"/>
  <c r="B1677" i="14"/>
  <c r="B1678" i="14"/>
  <c r="B1679" i="14"/>
  <c r="B1680" i="14"/>
  <c r="B1681" i="14"/>
  <c r="B1682" i="14"/>
  <c r="B1683" i="14"/>
  <c r="B1684" i="14"/>
  <c r="B1685" i="14"/>
  <c r="B1686" i="14"/>
  <c r="B1687" i="14"/>
  <c r="B1688" i="14"/>
  <c r="B1689" i="14"/>
  <c r="B1690" i="14"/>
  <c r="B1691" i="14"/>
  <c r="B1692" i="14"/>
  <c r="B1693" i="14"/>
  <c r="B1694" i="14"/>
  <c r="B1695" i="14"/>
  <c r="B1696" i="14"/>
  <c r="B1697" i="14"/>
  <c r="B1698" i="14"/>
  <c r="B1699" i="14"/>
  <c r="B1700" i="14"/>
  <c r="B1701" i="14"/>
  <c r="B1702" i="14"/>
  <c r="B1703" i="14"/>
  <c r="B1704" i="14"/>
  <c r="B1705" i="14"/>
  <c r="B1706" i="14"/>
  <c r="B1707" i="14"/>
  <c r="B1708" i="14"/>
  <c r="B1709" i="14"/>
  <c r="B1710" i="14"/>
  <c r="B1711" i="14"/>
  <c r="B1712" i="14"/>
  <c r="B1713" i="14"/>
  <c r="B1714" i="14"/>
  <c r="B1715" i="14"/>
  <c r="B1716" i="14"/>
  <c r="B1717" i="14"/>
  <c r="B1718" i="14"/>
  <c r="B1719" i="14"/>
  <c r="B1720" i="14"/>
  <c r="B1721" i="14"/>
  <c r="B1722" i="14"/>
  <c r="B1723" i="14"/>
  <c r="B1724" i="14"/>
  <c r="B1725" i="14"/>
  <c r="B1726" i="14"/>
  <c r="B1727" i="14"/>
  <c r="B1728" i="14"/>
  <c r="B1729" i="14"/>
  <c r="B1730" i="14"/>
  <c r="B1731" i="14"/>
  <c r="B1732" i="14"/>
  <c r="B1733" i="14"/>
  <c r="B1734" i="14"/>
  <c r="B1735" i="14"/>
  <c r="B1736" i="14"/>
  <c r="B1737" i="14"/>
  <c r="B1738" i="14"/>
  <c r="B1739" i="14"/>
  <c r="B1740" i="14"/>
  <c r="B1741" i="14"/>
  <c r="B1742" i="14"/>
  <c r="B1743" i="14"/>
  <c r="B1744" i="14"/>
  <c r="B1745" i="14"/>
  <c r="B1746" i="14"/>
  <c r="B1747" i="14"/>
  <c r="B1748" i="14"/>
  <c r="B1749" i="14"/>
  <c r="B1750" i="14"/>
  <c r="B1751" i="14"/>
  <c r="B1752" i="14"/>
  <c r="B1753" i="14"/>
  <c r="B1754" i="14"/>
  <c r="B1755" i="14"/>
  <c r="B1756" i="14"/>
  <c r="B1757" i="14"/>
  <c r="B1758" i="14"/>
  <c r="B1759" i="14"/>
  <c r="B1760" i="14"/>
  <c r="B1761" i="14"/>
  <c r="B1762" i="14"/>
  <c r="B1763" i="14"/>
  <c r="B1764" i="14"/>
  <c r="B1765" i="14"/>
  <c r="B1766" i="14"/>
  <c r="B1767" i="14"/>
  <c r="B1768" i="14"/>
  <c r="B1769" i="14"/>
  <c r="B1770" i="14"/>
  <c r="B1771" i="14"/>
  <c r="B1772" i="14"/>
  <c r="B1773" i="14"/>
  <c r="B1774" i="14"/>
  <c r="B1775" i="14"/>
  <c r="B1776" i="14"/>
  <c r="B1777" i="14"/>
  <c r="B1778" i="14"/>
  <c r="B1779" i="14"/>
  <c r="B1780" i="14"/>
  <c r="B1781" i="14"/>
  <c r="B1782" i="14"/>
  <c r="B1783" i="14"/>
  <c r="B1784" i="14"/>
  <c r="B1785" i="14"/>
  <c r="B1786" i="14"/>
  <c r="B1787" i="14"/>
  <c r="B1788" i="14"/>
  <c r="B1789" i="14"/>
  <c r="B1790" i="14"/>
  <c r="B1791" i="14"/>
  <c r="B1792" i="14"/>
  <c r="B1793" i="14"/>
  <c r="B1794" i="14"/>
  <c r="B1795" i="14"/>
  <c r="B1796" i="14"/>
  <c r="B1797" i="14"/>
  <c r="B1798" i="14"/>
  <c r="B1799" i="14"/>
  <c r="B1800" i="14"/>
  <c r="B1801" i="14"/>
  <c r="B1802" i="14"/>
  <c r="B1803" i="14"/>
  <c r="B1804" i="14"/>
  <c r="B1805" i="14"/>
  <c r="B1806" i="14"/>
  <c r="B1807" i="14"/>
  <c r="B1808" i="14"/>
  <c r="B1809" i="14"/>
  <c r="B1810" i="14"/>
  <c r="B1811" i="14"/>
  <c r="B1812" i="14"/>
  <c r="B1813" i="14"/>
  <c r="B1814" i="14"/>
  <c r="B1815" i="14"/>
  <c r="B1816" i="14"/>
  <c r="B1817" i="14"/>
  <c r="B1818" i="14"/>
  <c r="B1819" i="14"/>
  <c r="B1820" i="14"/>
  <c r="B1821" i="14"/>
  <c r="B1822" i="14"/>
  <c r="B1823" i="14"/>
  <c r="B1824" i="14"/>
  <c r="B1825" i="14"/>
  <c r="B1826" i="14"/>
  <c r="B1827" i="14"/>
  <c r="B1828" i="14"/>
  <c r="B1829" i="14"/>
  <c r="B1830" i="14"/>
  <c r="B1831" i="14"/>
  <c r="B1832" i="14"/>
  <c r="B1833" i="14"/>
  <c r="B1834" i="14"/>
  <c r="B1835" i="14"/>
  <c r="B1836" i="14"/>
  <c r="B1837" i="14"/>
  <c r="B1838" i="14"/>
  <c r="B1839" i="14"/>
  <c r="B1840" i="14"/>
  <c r="B1841" i="14"/>
  <c r="B1842" i="14"/>
  <c r="B1843" i="14"/>
  <c r="B1844" i="14"/>
  <c r="B1845" i="14"/>
  <c r="B1846" i="14"/>
  <c r="B1847" i="14"/>
  <c r="B1848" i="14"/>
  <c r="B1849" i="14"/>
  <c r="B1850" i="14"/>
  <c r="B1851" i="14"/>
  <c r="B1852" i="14"/>
  <c r="B1853" i="14"/>
  <c r="B1854" i="14"/>
  <c r="B1855" i="14"/>
  <c r="B1856" i="14"/>
  <c r="B1857" i="14"/>
  <c r="B1858" i="14"/>
  <c r="B1859" i="14"/>
  <c r="B1860" i="14"/>
  <c r="B1861" i="14"/>
  <c r="B1862" i="14"/>
  <c r="B1863" i="14"/>
  <c r="B1864" i="14"/>
  <c r="B1865" i="14"/>
  <c r="B1866" i="14"/>
  <c r="B1867" i="14"/>
  <c r="B1868" i="14"/>
  <c r="B1869" i="14"/>
  <c r="B1870" i="14"/>
  <c r="B1871" i="14"/>
  <c r="B1872" i="14"/>
  <c r="B1873" i="14"/>
  <c r="B1874" i="14"/>
  <c r="B1875" i="14"/>
  <c r="B1876" i="14"/>
  <c r="B1877" i="14"/>
  <c r="B1878" i="14"/>
  <c r="B1879" i="14"/>
  <c r="B1880" i="14"/>
  <c r="B1881" i="14"/>
  <c r="B1882" i="14"/>
  <c r="B1883" i="14"/>
  <c r="B1884" i="14"/>
  <c r="B1885" i="14"/>
  <c r="B1886" i="14"/>
  <c r="B1887" i="14"/>
  <c r="B1888" i="14"/>
  <c r="B1889" i="14"/>
  <c r="B1890" i="14"/>
  <c r="B1891" i="14"/>
  <c r="B1892" i="14"/>
  <c r="B1893" i="14"/>
  <c r="B1894" i="14"/>
  <c r="B1895" i="14"/>
  <c r="B1896" i="14"/>
  <c r="B1897" i="14"/>
  <c r="B1898" i="14"/>
  <c r="B1899" i="14"/>
  <c r="B1900" i="14"/>
  <c r="B1901" i="14"/>
  <c r="B1902" i="14"/>
  <c r="B1903" i="14"/>
  <c r="B1904" i="14"/>
  <c r="B1905" i="14"/>
  <c r="B1906" i="14"/>
  <c r="B1907" i="14"/>
  <c r="B1908" i="14"/>
  <c r="B1909" i="14"/>
  <c r="B1910" i="14"/>
  <c r="B1911" i="14"/>
  <c r="B1912" i="14"/>
  <c r="B1913" i="14"/>
  <c r="B1914" i="14"/>
  <c r="B1915" i="14"/>
  <c r="B1916" i="14"/>
  <c r="B1917" i="14"/>
  <c r="B1918" i="14"/>
  <c r="B1919" i="14"/>
  <c r="B1920" i="14"/>
  <c r="B1921" i="14"/>
  <c r="B1922" i="14"/>
  <c r="B1923" i="14"/>
  <c r="B1924" i="14"/>
  <c r="B1925" i="14"/>
  <c r="B1926" i="14"/>
  <c r="B1927" i="14"/>
  <c r="B1928" i="14"/>
  <c r="B1929" i="14"/>
  <c r="B1930" i="14"/>
  <c r="B1931" i="14"/>
  <c r="B1932" i="14"/>
  <c r="B1933" i="14"/>
  <c r="B1934" i="14"/>
  <c r="B1935" i="14"/>
  <c r="B1936" i="14"/>
  <c r="B1937" i="14"/>
  <c r="B1938" i="14"/>
  <c r="B1939" i="14"/>
  <c r="B1940" i="14"/>
  <c r="B1941" i="14"/>
  <c r="B1942" i="14"/>
  <c r="B1943" i="14"/>
  <c r="B1944" i="14"/>
  <c r="B1945" i="14"/>
  <c r="B1946" i="14"/>
  <c r="B1947" i="14"/>
  <c r="B1948" i="14"/>
  <c r="B1949" i="14"/>
  <c r="B1950" i="14"/>
  <c r="B1951" i="14"/>
  <c r="B1952" i="14"/>
  <c r="B1953" i="14"/>
  <c r="B1954" i="14"/>
  <c r="B1955" i="14"/>
  <c r="B1956" i="14"/>
  <c r="B1957" i="14"/>
  <c r="B1958" i="14"/>
  <c r="B1959" i="14"/>
  <c r="B1960" i="14"/>
  <c r="B1961" i="14"/>
  <c r="B1962" i="14"/>
  <c r="B1963" i="14"/>
  <c r="B1964" i="14"/>
  <c r="B1965" i="14"/>
  <c r="B1966" i="14"/>
  <c r="B1967" i="14"/>
  <c r="B1968" i="14"/>
  <c r="B1969" i="14"/>
  <c r="B1970" i="14"/>
  <c r="B1971" i="14"/>
  <c r="B1972" i="14"/>
  <c r="B1973" i="14"/>
  <c r="B1974" i="14"/>
  <c r="B1975" i="14"/>
  <c r="B1976" i="14"/>
  <c r="B1977" i="14"/>
  <c r="B1978" i="14"/>
  <c r="B1979" i="14"/>
  <c r="B1980" i="14"/>
  <c r="B1981" i="14"/>
  <c r="B1982" i="14"/>
  <c r="B1983" i="14"/>
  <c r="B1984" i="14"/>
  <c r="B1985" i="14"/>
  <c r="B1986" i="14"/>
  <c r="B1987" i="14"/>
  <c r="B1988" i="14"/>
  <c r="B1989" i="14"/>
  <c r="B1990" i="14"/>
  <c r="B1991" i="14"/>
  <c r="B1992" i="14"/>
  <c r="B1993" i="14"/>
  <c r="B1994" i="14"/>
  <c r="B1995" i="14"/>
  <c r="B1996" i="14"/>
  <c r="B1997" i="14"/>
  <c r="B1998" i="14"/>
  <c r="B1999" i="14"/>
  <c r="B2000" i="14"/>
  <c r="B2001" i="14"/>
  <c r="B2002" i="14"/>
  <c r="B2003" i="14"/>
  <c r="B2004" i="14"/>
  <c r="B2005" i="14"/>
  <c r="B2006" i="14"/>
  <c r="B2007" i="14"/>
  <c r="B2008" i="14"/>
  <c r="B2009" i="14"/>
  <c r="B2010" i="14"/>
  <c r="B2011" i="14"/>
  <c r="B2012" i="14"/>
  <c r="B2013" i="14"/>
  <c r="B2014" i="14"/>
  <c r="B2015" i="14"/>
  <c r="B2016" i="14"/>
  <c r="B2017" i="14"/>
  <c r="B2018" i="14"/>
  <c r="B2019" i="14"/>
  <c r="B2020" i="14"/>
  <c r="B2021" i="14"/>
  <c r="B2022" i="14"/>
  <c r="B2023" i="14"/>
  <c r="B2024" i="14"/>
  <c r="B2025" i="14"/>
  <c r="B2026" i="14"/>
  <c r="B2027" i="14"/>
  <c r="B2028" i="14"/>
  <c r="B2029" i="14"/>
  <c r="B2030" i="14"/>
  <c r="B2031" i="14"/>
  <c r="B2032" i="14"/>
  <c r="B2033" i="14"/>
  <c r="B2034" i="14"/>
  <c r="B2035" i="14"/>
  <c r="B2036" i="14"/>
  <c r="B2037" i="14"/>
  <c r="B2038" i="14"/>
  <c r="B2039" i="14"/>
  <c r="B2040" i="14"/>
  <c r="B2041" i="14"/>
  <c r="B2042" i="14"/>
  <c r="B2043" i="14"/>
  <c r="B2044" i="14"/>
  <c r="B2045" i="14"/>
  <c r="B2046" i="14"/>
  <c r="B2047" i="14"/>
  <c r="B2048" i="14"/>
  <c r="B2049" i="14"/>
  <c r="B2050" i="14"/>
  <c r="B2051" i="14"/>
  <c r="B2052" i="14"/>
  <c r="B2053" i="14"/>
  <c r="B2054" i="14"/>
  <c r="B2055" i="14"/>
  <c r="B2056" i="14"/>
  <c r="B2057" i="14"/>
  <c r="B2058" i="14"/>
  <c r="B2059" i="14"/>
  <c r="B2060" i="14"/>
  <c r="B2061" i="14"/>
  <c r="B2062" i="14"/>
  <c r="B2063" i="14"/>
  <c r="B2064" i="14"/>
  <c r="B2065" i="14"/>
  <c r="B2066" i="14"/>
  <c r="B2067" i="14"/>
  <c r="B2068" i="14"/>
  <c r="B2069" i="14"/>
  <c r="B2070" i="14"/>
  <c r="B2071" i="14"/>
  <c r="B2072" i="14"/>
  <c r="B2073" i="14"/>
  <c r="B2074" i="14"/>
  <c r="B2075" i="14"/>
  <c r="B2076" i="14"/>
  <c r="B2077" i="14"/>
  <c r="B2078" i="14"/>
  <c r="B2079" i="14"/>
  <c r="B2080" i="14"/>
  <c r="B2081" i="14"/>
  <c r="B2082" i="14"/>
  <c r="B2083" i="14"/>
  <c r="B2084" i="14"/>
  <c r="B2085" i="14"/>
  <c r="B2086" i="14"/>
  <c r="B2087" i="14"/>
  <c r="B2088" i="14"/>
  <c r="B2089" i="14"/>
  <c r="B2090" i="14"/>
  <c r="B2091" i="14"/>
  <c r="B2092" i="14"/>
  <c r="B2093" i="14"/>
  <c r="AJ30" i="21" l="1"/>
  <c r="AK30" i="20"/>
  <c r="AJ31" i="21"/>
  <c r="AK31" i="20"/>
  <c r="AK34" i="20"/>
  <c r="AJ34" i="21"/>
  <c r="AJ27" i="21"/>
  <c r="AK27" i="20"/>
  <c r="AK16" i="20"/>
  <c r="AJ16" i="21"/>
  <c r="AJ18" i="21"/>
  <c r="AK18" i="20"/>
  <c r="I77" i="13"/>
  <c r="H32" i="15" s="1"/>
  <c r="AK22" i="20"/>
  <c r="AJ22" i="21"/>
  <c r="AJ24" i="21"/>
  <c r="AK24" i="20"/>
  <c r="AJ26" i="21"/>
  <c r="AK26" i="20"/>
  <c r="AJ29" i="21"/>
  <c r="AK29" i="20"/>
  <c r="AJ32" i="21"/>
  <c r="AK32" i="20"/>
  <c r="AJ15" i="21"/>
  <c r="AK15" i="20"/>
  <c r="AJ17" i="21"/>
  <c r="AK17" i="20"/>
  <c r="AJ33" i="21"/>
  <c r="AK33" i="20"/>
  <c r="AJ11" i="21"/>
  <c r="AK11" i="20"/>
  <c r="AD2" i="20" s="1" a="1"/>
  <c r="AJ23" i="21"/>
  <c r="AK23" i="20"/>
  <c r="AJ25" i="21"/>
  <c r="AK25" i="20"/>
  <c r="AJ19" i="21"/>
  <c r="AK19" i="20"/>
  <c r="I13" i="13"/>
  <c r="I133" i="13"/>
  <c r="H88" i="15" s="1"/>
  <c r="I21" i="13"/>
  <c r="I125" i="13"/>
  <c r="H80" i="15" s="1"/>
  <c r="I61" i="13"/>
  <c r="H16" i="15" s="1"/>
  <c r="I69" i="13"/>
  <c r="H24" i="15" s="1"/>
  <c r="I117" i="13"/>
  <c r="H72" i="15" s="1"/>
  <c r="I53" i="13"/>
  <c r="H8" i="15" s="1"/>
  <c r="I109" i="13"/>
  <c r="H64" i="15" s="1"/>
  <c r="I37" i="13"/>
  <c r="I5" i="13"/>
  <c r="I45" i="13"/>
  <c r="I101" i="13"/>
  <c r="H56" i="15" s="1"/>
  <c r="I93" i="13"/>
  <c r="H48" i="15" s="1"/>
  <c r="I29" i="13"/>
  <c r="I85" i="13"/>
  <c r="H40" i="15" s="1"/>
  <c r="I7" i="13"/>
  <c r="I127" i="13"/>
  <c r="H82" i="15" s="1"/>
  <c r="I111" i="13"/>
  <c r="H66" i="15" s="1"/>
  <c r="I95" i="13"/>
  <c r="H50" i="15" s="1"/>
  <c r="I79" i="13"/>
  <c r="H34" i="15" s="1"/>
  <c r="I63" i="13"/>
  <c r="H18" i="15" s="1"/>
  <c r="I55" i="13"/>
  <c r="H10" i="15" s="1"/>
  <c r="I39" i="13"/>
  <c r="I23" i="13"/>
  <c r="I15" i="13"/>
  <c r="I134" i="13"/>
  <c r="H89" i="15" s="1"/>
  <c r="I126" i="13"/>
  <c r="H81" i="15" s="1"/>
  <c r="I118" i="13"/>
  <c r="H73" i="15" s="1"/>
  <c r="I110" i="13"/>
  <c r="H65" i="15" s="1"/>
  <c r="I102" i="13"/>
  <c r="H57" i="15" s="1"/>
  <c r="I94" i="13"/>
  <c r="H49" i="15" s="1"/>
  <c r="I86" i="13"/>
  <c r="H41" i="15" s="1"/>
  <c r="I78" i="13"/>
  <c r="H33" i="15" s="1"/>
  <c r="I70" i="13"/>
  <c r="H25" i="15" s="1"/>
  <c r="I62" i="13"/>
  <c r="H17" i="15" s="1"/>
  <c r="I54" i="13"/>
  <c r="H9" i="15" s="1"/>
  <c r="I46" i="13"/>
  <c r="I38" i="13"/>
  <c r="I30" i="13"/>
  <c r="I22" i="13"/>
  <c r="I14" i="13"/>
  <c r="I6" i="13"/>
  <c r="I124" i="13"/>
  <c r="H79" i="15" s="1"/>
  <c r="I84" i="13"/>
  <c r="H39" i="15" s="1"/>
  <c r="I60" i="13"/>
  <c r="H15" i="15" s="1"/>
  <c r="I36" i="13"/>
  <c r="I4" i="13"/>
  <c r="I100" i="13"/>
  <c r="H55" i="15" s="1"/>
  <c r="I68" i="13"/>
  <c r="H23" i="15" s="1"/>
  <c r="I44" i="13"/>
  <c r="I28" i="13"/>
  <c r="I12" i="13"/>
  <c r="I2" i="13"/>
  <c r="I131" i="13"/>
  <c r="H86" i="15" s="1"/>
  <c r="I123" i="13"/>
  <c r="H78" i="15" s="1"/>
  <c r="I115" i="13"/>
  <c r="H70" i="15" s="1"/>
  <c r="I107" i="13"/>
  <c r="H62" i="15" s="1"/>
  <c r="I99" i="13"/>
  <c r="H54" i="15" s="1"/>
  <c r="I91" i="13"/>
  <c r="H46" i="15" s="1"/>
  <c r="I83" i="13"/>
  <c r="H38" i="15" s="1"/>
  <c r="I75" i="13"/>
  <c r="H30" i="15" s="1"/>
  <c r="I67" i="13"/>
  <c r="H22" i="15" s="1"/>
  <c r="I59" i="13"/>
  <c r="H14" i="15" s="1"/>
  <c r="I51" i="13"/>
  <c r="H6" i="15" s="1"/>
  <c r="I43" i="13"/>
  <c r="I35" i="13"/>
  <c r="I27" i="13"/>
  <c r="I19" i="13"/>
  <c r="I11" i="13"/>
  <c r="I3" i="13"/>
  <c r="I108" i="13"/>
  <c r="H63" i="15" s="1"/>
  <c r="I76" i="13"/>
  <c r="H31" i="15" s="1"/>
  <c r="I52" i="13"/>
  <c r="H7" i="15" s="1"/>
  <c r="I20" i="13"/>
  <c r="I138" i="13"/>
  <c r="H93" i="15" s="1"/>
  <c r="I130" i="13"/>
  <c r="H85" i="15" s="1"/>
  <c r="I122" i="13"/>
  <c r="H77" i="15" s="1"/>
  <c r="I114" i="13"/>
  <c r="H69" i="15" s="1"/>
  <c r="I106" i="13"/>
  <c r="H61" i="15" s="1"/>
  <c r="I98" i="13"/>
  <c r="H53" i="15" s="1"/>
  <c r="I90" i="13"/>
  <c r="H45" i="15" s="1"/>
  <c r="I82" i="13"/>
  <c r="H37" i="15" s="1"/>
  <c r="I74" i="13"/>
  <c r="H29" i="15" s="1"/>
  <c r="I66" i="13"/>
  <c r="H21" i="15" s="1"/>
  <c r="I58" i="13"/>
  <c r="H13" i="15" s="1"/>
  <c r="I50" i="13"/>
  <c r="H5" i="15" s="1"/>
  <c r="I42" i="13"/>
  <c r="I34" i="13"/>
  <c r="I26" i="13"/>
  <c r="I18" i="13"/>
  <c r="I10" i="13"/>
  <c r="I132" i="13"/>
  <c r="H87" i="15" s="1"/>
  <c r="I92" i="13"/>
  <c r="H47" i="15" s="1"/>
  <c r="I129" i="13"/>
  <c r="H84" i="15" s="1"/>
  <c r="I113" i="13"/>
  <c r="H68" i="15" s="1"/>
  <c r="I97" i="13"/>
  <c r="H52" i="15" s="1"/>
  <c r="I89" i="13"/>
  <c r="H44" i="15" s="1"/>
  <c r="I81" i="13"/>
  <c r="H36" i="15" s="1"/>
  <c r="I73" i="13"/>
  <c r="H28" i="15" s="1"/>
  <c r="I65" i="13"/>
  <c r="H20" i="15" s="1"/>
  <c r="I57" i="13"/>
  <c r="H12" i="15" s="1"/>
  <c r="I49" i="13"/>
  <c r="H4" i="15" s="1"/>
  <c r="I41" i="13"/>
  <c r="I33" i="13"/>
  <c r="I25" i="13"/>
  <c r="I17" i="13"/>
  <c r="I9" i="13"/>
  <c r="I116" i="13"/>
  <c r="H71" i="15" s="1"/>
  <c r="I137" i="13"/>
  <c r="H92" i="15" s="1"/>
  <c r="I121" i="13"/>
  <c r="H76" i="15" s="1"/>
  <c r="I105" i="13"/>
  <c r="H60" i="15" s="1"/>
  <c r="I136" i="13"/>
  <c r="H91" i="15" s="1"/>
  <c r="I128" i="13"/>
  <c r="H83" i="15" s="1"/>
  <c r="I120" i="13"/>
  <c r="H75" i="15" s="1"/>
  <c r="I112" i="13"/>
  <c r="H67" i="15" s="1"/>
  <c r="I104" i="13"/>
  <c r="H59" i="15" s="1"/>
  <c r="I96" i="13"/>
  <c r="H51" i="15" s="1"/>
  <c r="I88" i="13"/>
  <c r="H43" i="15" s="1"/>
  <c r="I80" i="13"/>
  <c r="H35" i="15" s="1"/>
  <c r="I72" i="13"/>
  <c r="H27" i="15" s="1"/>
  <c r="I64" i="13"/>
  <c r="H19" i="15" s="1"/>
  <c r="I56" i="13"/>
  <c r="H11" i="15" s="1"/>
  <c r="I48" i="13"/>
  <c r="H3" i="15" s="1"/>
  <c r="I40" i="13"/>
  <c r="I32" i="13"/>
  <c r="I24" i="13"/>
  <c r="I16" i="13"/>
  <c r="I8" i="13"/>
  <c r="I135" i="13"/>
  <c r="H90" i="15" s="1"/>
  <c r="I119" i="13"/>
  <c r="H74" i="15" s="1"/>
  <c r="I103" i="13"/>
  <c r="H58" i="15" s="1"/>
  <c r="I87" i="13"/>
  <c r="H42" i="15" s="1"/>
  <c r="I71" i="13"/>
  <c r="H26" i="15" s="1"/>
  <c r="I47" i="13"/>
  <c r="H2" i="15" s="1"/>
  <c r="I31" i="13"/>
  <c r="AD2" i="20" l="1"/>
  <c r="AE2" i="20" s="1"/>
  <c r="D2" i="13" s="1"/>
  <c r="AD33" i="20"/>
  <c r="AE33" i="20" s="1"/>
  <c r="D33" i="13" s="1"/>
  <c r="AD135" i="20"/>
  <c r="AE135" i="20" s="1"/>
  <c r="D135" i="13" s="1"/>
  <c r="C90" i="15" s="1"/>
  <c r="AD87" i="20"/>
  <c r="AE87" i="20" s="1"/>
  <c r="D87" i="13" s="1"/>
  <c r="C42" i="15" s="1"/>
  <c r="AD39" i="20"/>
  <c r="AE39" i="20" s="1"/>
  <c r="D39" i="13" s="1"/>
  <c r="AD16" i="20"/>
  <c r="AE16" i="20" s="1"/>
  <c r="D16" i="13" s="1"/>
  <c r="AD94" i="20"/>
  <c r="AE94" i="20" s="1"/>
  <c r="D94" i="13" s="1"/>
  <c r="C49" i="15" s="1"/>
  <c r="AD46" i="20"/>
  <c r="AE46" i="20" s="1"/>
  <c r="D46" i="13" s="1"/>
  <c r="AD49" i="20"/>
  <c r="AE49" i="20" s="1"/>
  <c r="D49" i="13" s="1"/>
  <c r="C4" i="15" s="1"/>
  <c r="AD101" i="20"/>
  <c r="AE101" i="20" s="1"/>
  <c r="D101" i="13" s="1"/>
  <c r="C56" i="15" s="1"/>
  <c r="AD53" i="20"/>
  <c r="AE53" i="20" s="1"/>
  <c r="D53" i="13" s="1"/>
  <c r="C8" i="15" s="1"/>
  <c r="AD5" i="20"/>
  <c r="AE5" i="20" s="1"/>
  <c r="D5" i="13" s="1"/>
  <c r="AD116" i="20"/>
  <c r="AE116" i="20" s="1"/>
  <c r="D116" i="13" s="1"/>
  <c r="C71" i="15" s="1"/>
  <c r="AD68" i="20"/>
  <c r="AE68" i="20" s="1"/>
  <c r="D68" i="13" s="1"/>
  <c r="C23" i="15" s="1"/>
  <c r="AD20" i="20"/>
  <c r="AE20" i="20" s="1"/>
  <c r="D20" i="13" s="1"/>
  <c r="AD65" i="20"/>
  <c r="AE65" i="20" s="1"/>
  <c r="D65" i="13" s="1"/>
  <c r="C20" i="15" s="1"/>
  <c r="AD80" i="20"/>
  <c r="AE80" i="20" s="1"/>
  <c r="D80" i="13" s="1"/>
  <c r="C35" i="15" s="1"/>
  <c r="AD115" i="20"/>
  <c r="AE115" i="20" s="1"/>
  <c r="D115" i="13" s="1"/>
  <c r="C70" i="15" s="1"/>
  <c r="AD67" i="20"/>
  <c r="AE67" i="20" s="1"/>
  <c r="D67" i="13" s="1"/>
  <c r="C22" i="15" s="1"/>
  <c r="AD19" i="20"/>
  <c r="AE19" i="20" s="1"/>
  <c r="D19" i="13" s="1"/>
  <c r="AD138" i="20"/>
  <c r="AE138" i="20" s="1"/>
  <c r="D138" i="13" s="1"/>
  <c r="C93" i="15" s="1"/>
  <c r="AD90" i="20"/>
  <c r="AE90" i="20" s="1"/>
  <c r="D90" i="13" s="1"/>
  <c r="C45" i="15" s="1"/>
  <c r="AD42" i="20"/>
  <c r="AE42" i="20" s="1"/>
  <c r="D42" i="13" s="1"/>
  <c r="AD97" i="20"/>
  <c r="AE97" i="20" s="1"/>
  <c r="D97" i="13" s="1"/>
  <c r="C52" i="15" s="1"/>
  <c r="AD71" i="20"/>
  <c r="AE71" i="20" s="1"/>
  <c r="D71" i="13" s="1"/>
  <c r="C26" i="15" s="1"/>
  <c r="AD23" i="20"/>
  <c r="AE23" i="20" s="1"/>
  <c r="D23" i="13" s="1"/>
  <c r="AD126" i="20"/>
  <c r="AE126" i="20" s="1"/>
  <c r="D126" i="13" s="1"/>
  <c r="C81" i="15" s="1"/>
  <c r="AD30" i="20"/>
  <c r="AE30" i="20" s="1"/>
  <c r="D30" i="13" s="1"/>
  <c r="AD100" i="20"/>
  <c r="AE100" i="20" s="1"/>
  <c r="D100" i="13" s="1"/>
  <c r="C55" i="15" s="1"/>
  <c r="AD56" i="20"/>
  <c r="AE56" i="20" s="1"/>
  <c r="D56" i="13" s="1"/>
  <c r="C11" i="15" s="1"/>
  <c r="AD122" i="20"/>
  <c r="AE122" i="20" s="1"/>
  <c r="D122" i="13" s="1"/>
  <c r="C77" i="15" s="1"/>
  <c r="AD113" i="20"/>
  <c r="AE113" i="20" s="1"/>
  <c r="D113" i="13" s="1"/>
  <c r="C68" i="15" s="1"/>
  <c r="AD128" i="20"/>
  <c r="AE128" i="20" s="1"/>
  <c r="D128" i="13" s="1"/>
  <c r="C83" i="15" s="1"/>
  <c r="AD127" i="20"/>
  <c r="AE127" i="20" s="1"/>
  <c r="D127" i="13" s="1"/>
  <c r="C82" i="15" s="1"/>
  <c r="AD79" i="20"/>
  <c r="AE79" i="20" s="1"/>
  <c r="D79" i="13" s="1"/>
  <c r="C34" i="15" s="1"/>
  <c r="AD31" i="20"/>
  <c r="AE31" i="20" s="1"/>
  <c r="D31" i="13" s="1"/>
  <c r="AD134" i="20"/>
  <c r="AE134" i="20" s="1"/>
  <c r="D134" i="13" s="1"/>
  <c r="C89" i="15" s="1"/>
  <c r="AD86" i="20"/>
  <c r="AE86" i="20" s="1"/>
  <c r="D86" i="13" s="1"/>
  <c r="C41" i="15" s="1"/>
  <c r="AD38" i="20"/>
  <c r="AE38" i="20" s="1"/>
  <c r="D38" i="13" s="1"/>
  <c r="AD32" i="20"/>
  <c r="AE32" i="20" s="1"/>
  <c r="D32" i="13" s="1"/>
  <c r="AD93" i="20"/>
  <c r="AE93" i="20" s="1"/>
  <c r="D93" i="13" s="1"/>
  <c r="C48" i="15" s="1"/>
  <c r="AD45" i="20"/>
  <c r="AE45" i="20" s="1"/>
  <c r="D45" i="13" s="1"/>
  <c r="AD129" i="20"/>
  <c r="AE129" i="20" s="1"/>
  <c r="D129" i="13" s="1"/>
  <c r="C84" i="15" s="1"/>
  <c r="AD108" i="20"/>
  <c r="AE108" i="20" s="1"/>
  <c r="D108" i="13" s="1"/>
  <c r="C63" i="15" s="1"/>
  <c r="AD60" i="20"/>
  <c r="AE60" i="20" s="1"/>
  <c r="D60" i="13" s="1"/>
  <c r="C15" i="15" s="1"/>
  <c r="AD12" i="20"/>
  <c r="AE12" i="20" s="1"/>
  <c r="D12" i="13" s="1"/>
  <c r="AD25" i="20"/>
  <c r="AE25" i="20" s="1"/>
  <c r="D25" i="13" s="1"/>
  <c r="AD64" i="20"/>
  <c r="AE64" i="20" s="1"/>
  <c r="D64" i="13" s="1"/>
  <c r="C19" i="15" s="1"/>
  <c r="AD107" i="20"/>
  <c r="AE107" i="20" s="1"/>
  <c r="D107" i="13" s="1"/>
  <c r="C62" i="15" s="1"/>
  <c r="AD59" i="20"/>
  <c r="AE59" i="20" s="1"/>
  <c r="D59" i="13" s="1"/>
  <c r="C14" i="15" s="1"/>
  <c r="AD11" i="20"/>
  <c r="AE11" i="20" s="1"/>
  <c r="D11" i="13" s="1"/>
  <c r="AD130" i="20"/>
  <c r="AE130" i="20" s="1"/>
  <c r="D130" i="13" s="1"/>
  <c r="C85" i="15" s="1"/>
  <c r="AD82" i="20"/>
  <c r="AE82" i="20" s="1"/>
  <c r="D82" i="13" s="1"/>
  <c r="C37" i="15" s="1"/>
  <c r="AD34" i="20"/>
  <c r="AE34" i="20" s="1"/>
  <c r="D34" i="13" s="1"/>
  <c r="AD112" i="20"/>
  <c r="AE112" i="20" s="1"/>
  <c r="D112" i="13" s="1"/>
  <c r="C67" i="15" s="1"/>
  <c r="AD78" i="20"/>
  <c r="AE78" i="20" s="1"/>
  <c r="D78" i="13" s="1"/>
  <c r="C33" i="15" s="1"/>
  <c r="AD133" i="20"/>
  <c r="AE133" i="20" s="1"/>
  <c r="D133" i="13" s="1"/>
  <c r="C88" i="15" s="1"/>
  <c r="AD37" i="20"/>
  <c r="AE37" i="20" s="1"/>
  <c r="D37" i="13" s="1"/>
  <c r="AD52" i="20"/>
  <c r="AE52" i="20" s="1"/>
  <c r="D52" i="13" s="1"/>
  <c r="C7" i="15" s="1"/>
  <c r="AD136" i="20"/>
  <c r="AE136" i="20" s="1"/>
  <c r="D136" i="13" s="1"/>
  <c r="C91" i="15" s="1"/>
  <c r="AD51" i="20"/>
  <c r="AE51" i="20" s="1"/>
  <c r="D51" i="13" s="1"/>
  <c r="C6" i="15" s="1"/>
  <c r="AD74" i="20"/>
  <c r="AE74" i="20" s="1"/>
  <c r="D74" i="13" s="1"/>
  <c r="C29" i="15" s="1"/>
  <c r="AD81" i="20"/>
  <c r="AE81" i="20" s="1"/>
  <c r="D81" i="13" s="1"/>
  <c r="C36" i="15" s="1"/>
  <c r="AD96" i="20"/>
  <c r="AE96" i="20" s="1"/>
  <c r="D96" i="13" s="1"/>
  <c r="C51" i="15" s="1"/>
  <c r="AD111" i="20"/>
  <c r="AE111" i="20" s="1"/>
  <c r="D111" i="13" s="1"/>
  <c r="C66" i="15" s="1"/>
  <c r="AD63" i="20"/>
  <c r="AE63" i="20" s="1"/>
  <c r="D63" i="13" s="1"/>
  <c r="C18" i="15" s="1"/>
  <c r="AD15" i="20"/>
  <c r="AE15" i="20" s="1"/>
  <c r="D15" i="13" s="1"/>
  <c r="AD118" i="20"/>
  <c r="AE118" i="20" s="1"/>
  <c r="D118" i="13" s="1"/>
  <c r="C73" i="15" s="1"/>
  <c r="AD70" i="20"/>
  <c r="AE70" i="20" s="1"/>
  <c r="D70" i="13" s="1"/>
  <c r="C25" i="15" s="1"/>
  <c r="AD22" i="20"/>
  <c r="AE22" i="20" s="1"/>
  <c r="D22" i="13" s="1"/>
  <c r="AD125" i="20"/>
  <c r="AE125" i="20" s="1"/>
  <c r="D125" i="13" s="1"/>
  <c r="C80" i="15" s="1"/>
  <c r="AD77" i="20"/>
  <c r="AE77" i="20" s="1"/>
  <c r="D77" i="13" s="1"/>
  <c r="C32" i="15" s="1"/>
  <c r="AD29" i="20"/>
  <c r="AE29" i="20" s="1"/>
  <c r="D29" i="13" s="1"/>
  <c r="AD24" i="20"/>
  <c r="AE24" i="20" s="1"/>
  <c r="D24" i="13" s="1"/>
  <c r="AD92" i="20"/>
  <c r="AE92" i="20" s="1"/>
  <c r="D92" i="13" s="1"/>
  <c r="C47" i="15" s="1"/>
  <c r="AD44" i="20"/>
  <c r="AE44" i="20" s="1"/>
  <c r="D44" i="13" s="1"/>
  <c r="AD121" i="20"/>
  <c r="AE121" i="20" s="1"/>
  <c r="D121" i="13" s="1"/>
  <c r="C76" i="15" s="1"/>
  <c r="AD120" i="20"/>
  <c r="AE120" i="20" s="1"/>
  <c r="D120" i="13" s="1"/>
  <c r="C75" i="15" s="1"/>
  <c r="AD48" i="20"/>
  <c r="AE48" i="20" s="1"/>
  <c r="D48" i="13" s="1"/>
  <c r="C3" i="15" s="1"/>
  <c r="AD91" i="20"/>
  <c r="AE91" i="20" s="1"/>
  <c r="D91" i="13" s="1"/>
  <c r="C46" i="15" s="1"/>
  <c r="AD43" i="20"/>
  <c r="AE43" i="20" s="1"/>
  <c r="D43" i="13" s="1"/>
  <c r="AD137" i="20"/>
  <c r="AE137" i="20" s="1"/>
  <c r="D137" i="13" s="1"/>
  <c r="C92" i="15" s="1"/>
  <c r="AD114" i="20"/>
  <c r="AE114" i="20" s="1"/>
  <c r="D114" i="13" s="1"/>
  <c r="C69" i="15" s="1"/>
  <c r="AD66" i="20"/>
  <c r="AE66" i="20" s="1"/>
  <c r="D66" i="13" s="1"/>
  <c r="C21" i="15" s="1"/>
  <c r="AD18" i="20"/>
  <c r="AE18" i="20" s="1"/>
  <c r="D18" i="13" s="1"/>
  <c r="AD73" i="20"/>
  <c r="AE73" i="20" s="1"/>
  <c r="D73" i="13" s="1"/>
  <c r="C28" i="15" s="1"/>
  <c r="AD72" i="20"/>
  <c r="AE72" i="20" s="1"/>
  <c r="D72" i="13" s="1"/>
  <c r="C27" i="15" s="1"/>
  <c r="AD103" i="20"/>
  <c r="AE103" i="20" s="1"/>
  <c r="D103" i="13" s="1"/>
  <c r="C58" i="15" s="1"/>
  <c r="AD55" i="20"/>
  <c r="AE55" i="20" s="1"/>
  <c r="D55" i="13" s="1"/>
  <c r="C10" i="15" s="1"/>
  <c r="AD7" i="20"/>
  <c r="AE7" i="20" s="1"/>
  <c r="D7" i="13" s="1"/>
  <c r="AD110" i="20"/>
  <c r="AE110" i="20" s="1"/>
  <c r="D110" i="13" s="1"/>
  <c r="C65" i="15" s="1"/>
  <c r="AD62" i="20"/>
  <c r="AE62" i="20" s="1"/>
  <c r="D62" i="13" s="1"/>
  <c r="C17" i="15" s="1"/>
  <c r="AD14" i="20"/>
  <c r="AE14" i="20" s="1"/>
  <c r="D14" i="13" s="1"/>
  <c r="AD117" i="20"/>
  <c r="AE117" i="20" s="1"/>
  <c r="D117" i="13" s="1"/>
  <c r="C72" i="15" s="1"/>
  <c r="AD69" i="20"/>
  <c r="AE69" i="20" s="1"/>
  <c r="D69" i="13" s="1"/>
  <c r="C24" i="15" s="1"/>
  <c r="AD21" i="20"/>
  <c r="AE21" i="20" s="1"/>
  <c r="D21" i="13" s="1"/>
  <c r="AD132" i="20"/>
  <c r="AE132" i="20" s="1"/>
  <c r="D132" i="13" s="1"/>
  <c r="C87" i="15" s="1"/>
  <c r="AD84" i="20"/>
  <c r="AE84" i="20" s="1"/>
  <c r="D84" i="13" s="1"/>
  <c r="C39" i="15" s="1"/>
  <c r="AD36" i="20"/>
  <c r="AE36" i="20" s="1"/>
  <c r="D36" i="13" s="1"/>
  <c r="AD105" i="20"/>
  <c r="AE105" i="20" s="1"/>
  <c r="D105" i="13" s="1"/>
  <c r="C60" i="15" s="1"/>
  <c r="AD104" i="20"/>
  <c r="AE104" i="20" s="1"/>
  <c r="D104" i="13" s="1"/>
  <c r="C59" i="15" s="1"/>
  <c r="AD131" i="20"/>
  <c r="AE131" i="20" s="1"/>
  <c r="D131" i="13" s="1"/>
  <c r="C86" i="15" s="1"/>
  <c r="AD83" i="20"/>
  <c r="AE83" i="20" s="1"/>
  <c r="D83" i="13" s="1"/>
  <c r="C38" i="15" s="1"/>
  <c r="AD35" i="20"/>
  <c r="AE35" i="20" s="1"/>
  <c r="D35" i="13" s="1"/>
  <c r="AD9" i="20"/>
  <c r="AE9" i="20" s="1"/>
  <c r="D9" i="13" s="1"/>
  <c r="AD106" i="20"/>
  <c r="AE106" i="20" s="1"/>
  <c r="D106" i="13" s="1"/>
  <c r="C61" i="15" s="1"/>
  <c r="AD58" i="20"/>
  <c r="AE58" i="20" s="1"/>
  <c r="D58" i="13" s="1"/>
  <c r="C13" i="15" s="1"/>
  <c r="AD10" i="20"/>
  <c r="AE10" i="20" s="1"/>
  <c r="D10" i="13" s="1"/>
  <c r="AD57" i="20"/>
  <c r="AE57" i="20" s="1"/>
  <c r="D57" i="13" s="1"/>
  <c r="C12" i="15" s="1"/>
  <c r="AD8" i="20"/>
  <c r="AE8" i="20" s="1"/>
  <c r="D8" i="13" s="1"/>
  <c r="AD95" i="20"/>
  <c r="AE95" i="20" s="1"/>
  <c r="D95" i="13" s="1"/>
  <c r="C50" i="15" s="1"/>
  <c r="AD47" i="20"/>
  <c r="AE47" i="20" s="1"/>
  <c r="D47" i="13" s="1"/>
  <c r="C2" i="15" s="1"/>
  <c r="AD41" i="20"/>
  <c r="AE41" i="20" s="1"/>
  <c r="D41" i="13" s="1"/>
  <c r="AD102" i="20"/>
  <c r="AE102" i="20" s="1"/>
  <c r="D102" i="13" s="1"/>
  <c r="C57" i="15" s="1"/>
  <c r="AD54" i="20"/>
  <c r="AE54" i="20" s="1"/>
  <c r="D54" i="13" s="1"/>
  <c r="C9" i="15" s="1"/>
  <c r="AD6" i="20"/>
  <c r="AE6" i="20" s="1"/>
  <c r="D6" i="13" s="1"/>
  <c r="AD109" i="20"/>
  <c r="AE109" i="20" s="1"/>
  <c r="D109" i="13" s="1"/>
  <c r="C64" i="15" s="1"/>
  <c r="AD61" i="20"/>
  <c r="AE61" i="20" s="1"/>
  <c r="D61" i="13" s="1"/>
  <c r="C16" i="15" s="1"/>
  <c r="AD13" i="20"/>
  <c r="AE13" i="20" s="1"/>
  <c r="D13" i="13" s="1"/>
  <c r="AD124" i="20"/>
  <c r="AE124" i="20" s="1"/>
  <c r="D124" i="13" s="1"/>
  <c r="C79" i="15" s="1"/>
  <c r="AD76" i="20"/>
  <c r="AE76" i="20" s="1"/>
  <c r="D76" i="13" s="1"/>
  <c r="C31" i="15" s="1"/>
  <c r="AD28" i="20"/>
  <c r="AE28" i="20" s="1"/>
  <c r="D28" i="13" s="1"/>
  <c r="AD89" i="20"/>
  <c r="AE89" i="20" s="1"/>
  <c r="D89" i="13" s="1"/>
  <c r="C44" i="15" s="1"/>
  <c r="AD88" i="20"/>
  <c r="AE88" i="20" s="1"/>
  <c r="D88" i="13" s="1"/>
  <c r="C43" i="15" s="1"/>
  <c r="AD123" i="20"/>
  <c r="AE123" i="20" s="1"/>
  <c r="D123" i="13" s="1"/>
  <c r="C78" i="15" s="1"/>
  <c r="AD75" i="20"/>
  <c r="AE75" i="20" s="1"/>
  <c r="D75" i="13" s="1"/>
  <c r="C30" i="15" s="1"/>
  <c r="AD27" i="20"/>
  <c r="AE27" i="20" s="1"/>
  <c r="D27" i="13" s="1"/>
  <c r="AD40" i="20"/>
  <c r="AE40" i="20" s="1"/>
  <c r="D40" i="13" s="1"/>
  <c r="AD98" i="20"/>
  <c r="AE98" i="20" s="1"/>
  <c r="D98" i="13" s="1"/>
  <c r="C53" i="15" s="1"/>
  <c r="AD50" i="20"/>
  <c r="AE50" i="20" s="1"/>
  <c r="D50" i="13" s="1"/>
  <c r="C5" i="15" s="1"/>
  <c r="AD119" i="20"/>
  <c r="AE119" i="20" s="1"/>
  <c r="D119" i="13" s="1"/>
  <c r="C74" i="15" s="1"/>
  <c r="AD85" i="20"/>
  <c r="AE85" i="20" s="1"/>
  <c r="D85" i="13" s="1"/>
  <c r="C40" i="15" s="1"/>
  <c r="AD17" i="20"/>
  <c r="AE17" i="20" s="1"/>
  <c r="D17" i="13" s="1"/>
  <c r="AD4" i="20"/>
  <c r="AE4" i="20" s="1"/>
  <c r="D4" i="13" s="1"/>
  <c r="AD99" i="20"/>
  <c r="AE99" i="20" s="1"/>
  <c r="D99" i="13" s="1"/>
  <c r="C54" i="15" s="1"/>
  <c r="AD3" i="20"/>
  <c r="AE3" i="20" s="1"/>
  <c r="D3" i="13" s="1"/>
  <c r="AD26" i="20"/>
  <c r="AE26" i="20" s="1"/>
  <c r="D26" i="13" s="1"/>
  <c r="AD2" i="21" a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2" i="1"/>
  <c r="AD136" i="21" l="1"/>
  <c r="C136" i="13" s="1"/>
  <c r="B91" i="15" s="1"/>
  <c r="AD105" i="21"/>
  <c r="C105" i="13" s="1"/>
  <c r="B60" i="15" s="1"/>
  <c r="AD3" i="21"/>
  <c r="C3" i="13" s="1"/>
  <c r="AD91" i="21"/>
  <c r="C91" i="13" s="1"/>
  <c r="B46" i="15" s="1"/>
  <c r="AD41" i="21"/>
  <c r="C41" i="13" s="1"/>
  <c r="AD28" i="21"/>
  <c r="C28" i="13" s="1"/>
  <c r="AD76" i="21"/>
  <c r="C76" i="13" s="1"/>
  <c r="B31" i="15" s="1"/>
  <c r="AD124" i="21"/>
  <c r="C124" i="13" s="1"/>
  <c r="B79" i="15" s="1"/>
  <c r="AD10" i="21"/>
  <c r="C10" i="13" s="1"/>
  <c r="AD13" i="21"/>
  <c r="C13" i="13" s="1"/>
  <c r="AD61" i="21"/>
  <c r="C61" i="13" s="1"/>
  <c r="B16" i="15" s="1"/>
  <c r="AD109" i="21"/>
  <c r="C109" i="13" s="1"/>
  <c r="B64" i="15" s="1"/>
  <c r="AD98" i="21"/>
  <c r="C98" i="13" s="1"/>
  <c r="B53" i="15" s="1"/>
  <c r="AD30" i="21"/>
  <c r="C30" i="13" s="1"/>
  <c r="AD78" i="21"/>
  <c r="C78" i="13" s="1"/>
  <c r="B33" i="15" s="1"/>
  <c r="AD126" i="21"/>
  <c r="C126" i="13" s="1"/>
  <c r="B81" i="15" s="1"/>
  <c r="AD2" i="21"/>
  <c r="C2" i="13" s="1"/>
  <c r="AD7" i="21"/>
  <c r="C7" i="13" s="1"/>
  <c r="AD55" i="21"/>
  <c r="C55" i="13" s="1"/>
  <c r="B10" i="15" s="1"/>
  <c r="AD103" i="21"/>
  <c r="C103" i="13" s="1"/>
  <c r="B58" i="15" s="1"/>
  <c r="AD81" i="21"/>
  <c r="C81" i="13" s="1"/>
  <c r="B36" i="15" s="1"/>
  <c r="AD32" i="21"/>
  <c r="C32" i="13" s="1"/>
  <c r="AD80" i="21"/>
  <c r="C80" i="13" s="1"/>
  <c r="B35" i="15" s="1"/>
  <c r="AD128" i="21"/>
  <c r="C128" i="13" s="1"/>
  <c r="B83" i="15" s="1"/>
  <c r="AD18" i="21"/>
  <c r="C18" i="13" s="1"/>
  <c r="AD107" i="21"/>
  <c r="C107" i="13" s="1"/>
  <c r="B62" i="15" s="1"/>
  <c r="AD92" i="21"/>
  <c r="C92" i="13" s="1"/>
  <c r="B47" i="15" s="1"/>
  <c r="AD90" i="21"/>
  <c r="C90" i="13" s="1"/>
  <c r="B45" i="15" s="1"/>
  <c r="AD77" i="21"/>
  <c r="C77" i="13" s="1"/>
  <c r="B32" i="15" s="1"/>
  <c r="AD51" i="21"/>
  <c r="C51" i="13" s="1"/>
  <c r="B6" i="15" s="1"/>
  <c r="AD94" i="21"/>
  <c r="C94" i="13" s="1"/>
  <c r="B49" i="15" s="1"/>
  <c r="AD42" i="21"/>
  <c r="C42" i="13" s="1"/>
  <c r="AD71" i="21"/>
  <c r="C71" i="13" s="1"/>
  <c r="B26" i="15" s="1"/>
  <c r="AD48" i="21"/>
  <c r="C48" i="13" s="1"/>
  <c r="B3" i="15" s="1"/>
  <c r="AD121" i="21"/>
  <c r="C121" i="13" s="1"/>
  <c r="B76" i="15" s="1"/>
  <c r="AD11" i="21"/>
  <c r="C11" i="13" s="1"/>
  <c r="AD99" i="21"/>
  <c r="C99" i="13" s="1"/>
  <c r="B54" i="15" s="1"/>
  <c r="AD106" i="21"/>
  <c r="C106" i="13" s="1"/>
  <c r="B61" i="15" s="1"/>
  <c r="AD36" i="21"/>
  <c r="C36" i="13" s="1"/>
  <c r="AD84" i="21"/>
  <c r="C84" i="13" s="1"/>
  <c r="B39" i="15" s="1"/>
  <c r="AD132" i="21"/>
  <c r="C132" i="13" s="1"/>
  <c r="B87" i="15" s="1"/>
  <c r="AD58" i="21"/>
  <c r="C58" i="13" s="1"/>
  <c r="B13" i="15" s="1"/>
  <c r="AD21" i="21"/>
  <c r="C21" i="13" s="1"/>
  <c r="AD69" i="21"/>
  <c r="C69" i="13" s="1"/>
  <c r="B24" i="15" s="1"/>
  <c r="AD117" i="21"/>
  <c r="C117" i="13" s="1"/>
  <c r="B72" i="15" s="1"/>
  <c r="AD138" i="21"/>
  <c r="C138" i="13" s="1"/>
  <c r="B93" i="15" s="1"/>
  <c r="AD38" i="21"/>
  <c r="C38" i="13" s="1"/>
  <c r="AD86" i="21"/>
  <c r="C86" i="13" s="1"/>
  <c r="B41" i="15" s="1"/>
  <c r="AD134" i="21"/>
  <c r="C134" i="13" s="1"/>
  <c r="B89" i="15" s="1"/>
  <c r="AD26" i="21"/>
  <c r="C26" i="13" s="1"/>
  <c r="AD15" i="21"/>
  <c r="C15" i="13" s="1"/>
  <c r="AD63" i="21"/>
  <c r="C63" i="13" s="1"/>
  <c r="B18" i="15" s="1"/>
  <c r="AD111" i="21"/>
  <c r="C111" i="13" s="1"/>
  <c r="B66" i="15" s="1"/>
  <c r="AD113" i="21"/>
  <c r="C113" i="13" s="1"/>
  <c r="B68" i="15" s="1"/>
  <c r="AD40" i="21"/>
  <c r="C40" i="13" s="1"/>
  <c r="AD88" i="21"/>
  <c r="C88" i="13" s="1"/>
  <c r="B43" i="15" s="1"/>
  <c r="AD19" i="21"/>
  <c r="C19" i="13" s="1"/>
  <c r="AD44" i="21"/>
  <c r="C44" i="13" s="1"/>
  <c r="AD17" i="21"/>
  <c r="C17" i="13" s="1"/>
  <c r="AD29" i="21"/>
  <c r="C29" i="13" s="1"/>
  <c r="AD125" i="21"/>
  <c r="C125" i="13" s="1"/>
  <c r="B80" i="15" s="1"/>
  <c r="AD46" i="21"/>
  <c r="C46" i="13" s="1"/>
  <c r="AD25" i="21"/>
  <c r="C25" i="13" s="1"/>
  <c r="AD23" i="21"/>
  <c r="C23" i="13" s="1"/>
  <c r="AD119" i="21"/>
  <c r="C119" i="13" s="1"/>
  <c r="B74" i="15" s="1"/>
  <c r="AD96" i="21"/>
  <c r="C96" i="13" s="1"/>
  <c r="B51" i="15" s="1"/>
  <c r="AD9" i="21"/>
  <c r="C9" i="13" s="1"/>
  <c r="AD50" i="21"/>
  <c r="C50" i="13" s="1"/>
  <c r="B5" i="15" s="1"/>
  <c r="AD27" i="21"/>
  <c r="C27" i="13" s="1"/>
  <c r="AD115" i="21"/>
  <c r="C115" i="13" s="1"/>
  <c r="B70" i="15" s="1"/>
  <c r="AD4" i="21"/>
  <c r="C4" i="13" s="1"/>
  <c r="AD52" i="21"/>
  <c r="C52" i="13" s="1"/>
  <c r="B7" i="15" s="1"/>
  <c r="AD100" i="21"/>
  <c r="C100" i="13" s="1"/>
  <c r="B55" i="15" s="1"/>
  <c r="AD73" i="21"/>
  <c r="C73" i="13" s="1"/>
  <c r="B28" i="15" s="1"/>
  <c r="AD130" i="21"/>
  <c r="C130" i="13" s="1"/>
  <c r="B85" i="15" s="1"/>
  <c r="AD37" i="21"/>
  <c r="C37" i="13" s="1"/>
  <c r="AD85" i="21"/>
  <c r="C85" i="13" s="1"/>
  <c r="B40" i="15" s="1"/>
  <c r="AD133" i="21"/>
  <c r="C133" i="13" s="1"/>
  <c r="B88" i="15" s="1"/>
  <c r="AD6" i="21"/>
  <c r="C6" i="13" s="1"/>
  <c r="AD54" i="21"/>
  <c r="C54" i="13" s="1"/>
  <c r="B9" i="15" s="1"/>
  <c r="AD102" i="21"/>
  <c r="C102" i="13" s="1"/>
  <c r="B57" i="15" s="1"/>
  <c r="AD49" i="21"/>
  <c r="C49" i="13" s="1"/>
  <c r="B4" i="15" s="1"/>
  <c r="AD74" i="21"/>
  <c r="C74" i="13" s="1"/>
  <c r="B29" i="15" s="1"/>
  <c r="AD31" i="21"/>
  <c r="C31" i="13" s="1"/>
  <c r="AD79" i="21"/>
  <c r="C79" i="13" s="1"/>
  <c r="B34" i="15" s="1"/>
  <c r="AD127" i="21"/>
  <c r="C127" i="13" s="1"/>
  <c r="B82" i="15" s="1"/>
  <c r="AD8" i="21"/>
  <c r="C8" i="13" s="1"/>
  <c r="AD56" i="21"/>
  <c r="C56" i="13" s="1"/>
  <c r="B11" i="15" s="1"/>
  <c r="AD104" i="21"/>
  <c r="C104" i="13" s="1"/>
  <c r="B59" i="15" s="1"/>
  <c r="AD33" i="21"/>
  <c r="C33" i="13" s="1"/>
  <c r="AD82" i="21"/>
  <c r="C82" i="13" s="1"/>
  <c r="B37" i="15" s="1"/>
  <c r="AD75" i="21"/>
  <c r="C75" i="13" s="1"/>
  <c r="B30" i="15" s="1"/>
  <c r="AD123" i="21"/>
  <c r="C123" i="13" s="1"/>
  <c r="B78" i="15" s="1"/>
  <c r="AD12" i="21"/>
  <c r="C12" i="13" s="1"/>
  <c r="AD60" i="21"/>
  <c r="C60" i="13" s="1"/>
  <c r="B15" i="15" s="1"/>
  <c r="AD108" i="21"/>
  <c r="C108" i="13" s="1"/>
  <c r="B63" i="15" s="1"/>
  <c r="AD97" i="21"/>
  <c r="C97" i="13" s="1"/>
  <c r="B52" i="15" s="1"/>
  <c r="AD59" i="21"/>
  <c r="C59" i="13" s="1"/>
  <c r="B14" i="15" s="1"/>
  <c r="AD45" i="21"/>
  <c r="C45" i="13" s="1"/>
  <c r="AD93" i="21"/>
  <c r="C93" i="13" s="1"/>
  <c r="B48" i="15" s="1"/>
  <c r="AD34" i="21"/>
  <c r="C34" i="13" s="1"/>
  <c r="AD14" i="21"/>
  <c r="C14" i="13" s="1"/>
  <c r="AD62" i="21"/>
  <c r="C62" i="13" s="1"/>
  <c r="B17" i="15" s="1"/>
  <c r="AD110" i="21"/>
  <c r="C110" i="13" s="1"/>
  <c r="B65" i="15" s="1"/>
  <c r="AD89" i="21"/>
  <c r="C89" i="13" s="1"/>
  <c r="B44" i="15" s="1"/>
  <c r="AD114" i="21"/>
  <c r="C114" i="13" s="1"/>
  <c r="B69" i="15" s="1"/>
  <c r="AD39" i="21"/>
  <c r="C39" i="13" s="1"/>
  <c r="AD87" i="21"/>
  <c r="C87" i="13" s="1"/>
  <c r="B42" i="15" s="1"/>
  <c r="AD135" i="21"/>
  <c r="C135" i="13" s="1"/>
  <c r="B90" i="15" s="1"/>
  <c r="AD16" i="21"/>
  <c r="C16" i="13" s="1"/>
  <c r="AD64" i="21"/>
  <c r="C64" i="13" s="1"/>
  <c r="B19" i="15" s="1"/>
  <c r="AD112" i="21"/>
  <c r="C112" i="13" s="1"/>
  <c r="B67" i="15" s="1"/>
  <c r="AD65" i="21"/>
  <c r="C65" i="13" s="1"/>
  <c r="B20" i="15" s="1"/>
  <c r="AD122" i="21"/>
  <c r="C122" i="13" s="1"/>
  <c r="B77" i="15" s="1"/>
  <c r="AD83" i="21"/>
  <c r="C83" i="13" s="1"/>
  <c r="B38" i="15" s="1"/>
  <c r="AD131" i="21"/>
  <c r="C131" i="13" s="1"/>
  <c r="B86" i="15" s="1"/>
  <c r="AD20" i="21"/>
  <c r="C20" i="13" s="1"/>
  <c r="AD68" i="21"/>
  <c r="C68" i="13" s="1"/>
  <c r="B23" i="15" s="1"/>
  <c r="AD116" i="21"/>
  <c r="C116" i="13" s="1"/>
  <c r="B71" i="15" s="1"/>
  <c r="AD137" i="21"/>
  <c r="C137" i="13" s="1"/>
  <c r="B92" i="15" s="1"/>
  <c r="AD5" i="21"/>
  <c r="C5" i="13" s="1"/>
  <c r="AD53" i="21"/>
  <c r="C53" i="13" s="1"/>
  <c r="B8" i="15" s="1"/>
  <c r="AD101" i="21"/>
  <c r="C101" i="13" s="1"/>
  <c r="B56" i="15" s="1"/>
  <c r="AD66" i="21"/>
  <c r="C66" i="13" s="1"/>
  <c r="B21" i="15" s="1"/>
  <c r="AD22" i="21"/>
  <c r="C22" i="13" s="1"/>
  <c r="AD70" i="21"/>
  <c r="C70" i="13" s="1"/>
  <c r="B25" i="15" s="1"/>
  <c r="AD118" i="21"/>
  <c r="C118" i="13" s="1"/>
  <c r="B73" i="15" s="1"/>
  <c r="AD129" i="21"/>
  <c r="C129" i="13" s="1"/>
  <c r="B84" i="15" s="1"/>
  <c r="AD35" i="21"/>
  <c r="C35" i="13" s="1"/>
  <c r="AD47" i="21"/>
  <c r="C47" i="13" s="1"/>
  <c r="B2" i="15" s="1"/>
  <c r="AD95" i="21"/>
  <c r="C95" i="13" s="1"/>
  <c r="B50" i="15" s="1"/>
  <c r="AD57" i="21"/>
  <c r="C57" i="13" s="1"/>
  <c r="B12" i="15" s="1"/>
  <c r="AD24" i="21"/>
  <c r="C24" i="13" s="1"/>
  <c r="AD72" i="21"/>
  <c r="C72" i="13" s="1"/>
  <c r="B27" i="15" s="1"/>
  <c r="AD120" i="21"/>
  <c r="C120" i="13" s="1"/>
  <c r="B75" i="15" s="1"/>
  <c r="AD67" i="21"/>
  <c r="C67" i="13" s="1"/>
  <c r="B22" i="15" s="1"/>
  <c r="AD43" i="21"/>
  <c r="C43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kleverton saath</author>
  </authors>
  <commentList>
    <comment ref="D10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kleverton saath:</t>
        </r>
        <r>
          <rPr>
            <sz val="9"/>
            <color indexed="81"/>
            <rFont val="Segoe UI"/>
            <family val="2"/>
          </rPr>
          <t xml:space="preserve">
aqui diz que é nominal e você colocou como deflação, não faz sentido! </t>
        </r>
      </text>
    </comment>
  </commentList>
</comments>
</file>

<file path=xl/sharedStrings.xml><?xml version="1.0" encoding="utf-8"?>
<sst xmlns="http://schemas.openxmlformats.org/spreadsheetml/2006/main" count="668" uniqueCount="321">
  <si>
    <t>periodo</t>
  </si>
  <si>
    <t>IBC_BR</t>
  </si>
  <si>
    <t>ROE</t>
  </si>
  <si>
    <t>RegCap</t>
  </si>
  <si>
    <t>BaseM</t>
  </si>
  <si>
    <t>DemDep</t>
  </si>
  <si>
    <t>M1</t>
  </si>
  <si>
    <t>M2</t>
  </si>
  <si>
    <t>M3</t>
  </si>
  <si>
    <t>M4</t>
  </si>
  <si>
    <t>Nasdaq</t>
  </si>
  <si>
    <t>DowJones</t>
  </si>
  <si>
    <t>DIPre_1</t>
  </si>
  <si>
    <t>CDS_5</t>
  </si>
  <si>
    <t>Ibovespa</t>
  </si>
  <si>
    <t>FTSE100</t>
  </si>
  <si>
    <t>Nikkei225</t>
  </si>
  <si>
    <t>REER_IPCA</t>
  </si>
  <si>
    <t>VIX</t>
  </si>
  <si>
    <t>data</t>
  </si>
  <si>
    <t>IPCA- indice</t>
  </si>
  <si>
    <t>Variável</t>
  </si>
  <si>
    <t>Descrição</t>
  </si>
  <si>
    <t>Mensuração</t>
  </si>
  <si>
    <t>Grupo</t>
  </si>
  <si>
    <t>Sigla</t>
  </si>
  <si>
    <t>DI x Pré 1 ano</t>
  </si>
  <si>
    <t>Taxa de juros DI x Pré (1 ano)</t>
  </si>
  <si>
    <t>% a.a., nominal</t>
  </si>
  <si>
    <t>D</t>
  </si>
  <si>
    <t>Custo de Oportunidade</t>
  </si>
  <si>
    <t>CDS 5</t>
  </si>
  <si>
    <t>CDS Brasil 5 anos</t>
  </si>
  <si>
    <t>Pontos, USD</t>
  </si>
  <si>
    <t>-</t>
  </si>
  <si>
    <t>Retorno sobre o equity - instituições financeiras</t>
  </si>
  <si>
    <t>Pontos, BRL</t>
  </si>
  <si>
    <t>Crédito</t>
  </si>
  <si>
    <t>Capital regulatório</t>
  </si>
  <si>
    <t>Capital regulatório do crédito bancário</t>
  </si>
  <si>
    <t>Moeda original</t>
  </si>
  <si>
    <t>Base monetária</t>
  </si>
  <si>
    <t>Base monetária restrita</t>
  </si>
  <si>
    <t>Média d.u.</t>
  </si>
  <si>
    <t>Agregado Monetário</t>
  </si>
  <si>
    <t>Dem. por depósitos</t>
  </si>
  <si>
    <t>Demanda total por depósitos bancários</t>
  </si>
  <si>
    <t>Meios de pagamento - M1</t>
  </si>
  <si>
    <t>S/D</t>
  </si>
  <si>
    <t>Meios de pagamento - M2</t>
  </si>
  <si>
    <t>Meios de pagamento - M3</t>
  </si>
  <si>
    <t>Meios de pagamento - M4</t>
  </si>
  <si>
    <t>Índice de bolsa brasileiro Ibovespa</t>
  </si>
  <si>
    <t>Pontos, moeda original</t>
  </si>
  <si>
    <t>Mercado de Capitais</t>
  </si>
  <si>
    <t>Índice de bolsa norte-americano Dow Jones</t>
  </si>
  <si>
    <t>Índice de bolsa norte-americano Nasdaq</t>
  </si>
  <si>
    <t>FTSE 100</t>
  </si>
  <si>
    <t>Índice de bolsa britânico FTSE 100</t>
  </si>
  <si>
    <t>Nikkei 225</t>
  </si>
  <si>
    <t>Índice de bolsa japonês Nikkei 225</t>
  </si>
  <si>
    <t>REER</t>
  </si>
  <si>
    <t>Índice de taxa real efetiva de câmbio</t>
  </si>
  <si>
    <t>Setor Externo</t>
  </si>
  <si>
    <t>Índice de volatilidade norte-americano VIX</t>
  </si>
  <si>
    <t>Vol Implicita 6 meses</t>
  </si>
  <si>
    <t>Volatilidade projetada do USD BRL de 6 meses</t>
  </si>
  <si>
    <t xml:space="preserve">% a.a </t>
  </si>
  <si>
    <t>Treasury 5 Anos</t>
  </si>
  <si>
    <t>Título público americano de 5 anos</t>
  </si>
  <si>
    <t>% a.a</t>
  </si>
  <si>
    <t>Treasury 10 Anos</t>
  </si>
  <si>
    <t>Título público americano de 10 anos</t>
  </si>
  <si>
    <t>Treasury 30 Anos</t>
  </si>
  <si>
    <t>Título público americano de 30 anos</t>
  </si>
  <si>
    <t>J_5Y</t>
  </si>
  <si>
    <t>J_10Y</t>
  </si>
  <si>
    <t>J_30Y</t>
  </si>
  <si>
    <t>VOLY</t>
  </si>
  <si>
    <t>DemDep_SA</t>
  </si>
  <si>
    <t>FTSE100_SA</t>
  </si>
  <si>
    <t>Ibovespa_SA</t>
  </si>
  <si>
    <t>Nikkei225_SA</t>
  </si>
  <si>
    <t>BaseM_SA</t>
  </si>
  <si>
    <t>Variable</t>
  </si>
  <si>
    <t>Factor1</t>
  </si>
  <si>
    <t>Factor2</t>
  </si>
  <si>
    <t>Factor3</t>
  </si>
  <si>
    <t>Factor4</t>
  </si>
  <si>
    <t>Factor5</t>
  </si>
  <si>
    <t>BaseM_SA_std</t>
  </si>
  <si>
    <t>M1_std</t>
  </si>
  <si>
    <t>M2_std</t>
  </si>
  <si>
    <t>M3_std</t>
  </si>
  <si>
    <t>M4_std</t>
  </si>
  <si>
    <t>ROE_std</t>
  </si>
  <si>
    <t>RegCap_std</t>
  </si>
  <si>
    <t>DemDep_SA_~d</t>
  </si>
  <si>
    <t>DIPre_1_std</t>
  </si>
  <si>
    <t>CDS_5_std</t>
  </si>
  <si>
    <t>Ibovespa_S~d</t>
  </si>
  <si>
    <t>FTSE100_SA~d</t>
  </si>
  <si>
    <t>Nikkei225_~d</t>
  </si>
  <si>
    <t>VOLY_std</t>
  </si>
  <si>
    <t>REER_IPCA_~d</t>
  </si>
  <si>
    <t>VIX_std</t>
  </si>
  <si>
    <t>J_5Y_std</t>
  </si>
  <si>
    <t>J_10Y_std</t>
  </si>
  <si>
    <t>J_30Y_std</t>
  </si>
  <si>
    <t>IV</t>
  </si>
  <si>
    <t>Indice3a</t>
  </si>
  <si>
    <t>Indice1</t>
  </si>
  <si>
    <t>Indice1a</t>
  </si>
  <si>
    <t>Indice2</t>
  </si>
  <si>
    <t>Indice2a</t>
  </si>
  <si>
    <t>indice3a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</si>
  <si>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</si>
  <si>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</si>
  <si>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</si>
  <si>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</si>
  <si>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</si>
  <si>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</si>
  <si>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</si>
  <si>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</si>
  <si>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</si>
  <si>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</si>
  <si>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</si>
  <si>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</si>
  <si>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</si>
  <si>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</si>
  <si>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</si>
  <si>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</si>
  <si>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</si>
  <si>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</si>
  <si>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</si>
  <si>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</si>
  <si>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</si>
  <si>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</si>
  <si>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</si>
  <si>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</si>
  <si>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</si>
  <si>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</si>
  <si>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</si>
  <si>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</si>
  <si>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</si>
  <si>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</si>
  <si>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</si>
  <si>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</si>
  <si>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</si>
  <si>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</si>
  <si>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</si>
  <si>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</si>
  <si>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</si>
  <si>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</si>
  <si>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</si>
  <si>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</si>
  <si>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</si>
  <si>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</si>
  <si>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</si>
  <si>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</si>
  <si>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</si>
  <si>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</si>
  <si>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</si>
  <si>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</si>
  <si>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</si>
  <si>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</si>
  <si>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</si>
  <si>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</si>
  <si>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</si>
  <si>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</si>
  <si>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</si>
  <si>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</si>
  <si>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</si>
  <si>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</si>
  <si>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</si>
  <si>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</si>
  <si>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</si>
  <si>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</si>
  <si>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</si>
  <si>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</si>
  <si>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</si>
  <si>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</si>
  <si>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</si>
  <si>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</si>
  <si>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</si>
  <si>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</si>
  <si>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</si>
  <si>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</si>
  <si>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</si>
  <si>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</si>
  <si>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</si>
  <si>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</si>
  <si>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</si>
  <si>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</si>
  <si>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</si>
  <si>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</si>
  <si>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</si>
  <si>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</si>
  <si>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</si>
  <si>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</si>
  <si>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</si>
  <si>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</si>
  <si>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</si>
  <si>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</si>
  <si>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</si>
  <si>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</si>
  <si>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</si>
  <si>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</si>
  <si>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</si>
  <si>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</si>
  <si>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</si>
  <si>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</si>
  <si>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</si>
  <si>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</si>
  <si>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</si>
  <si>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</si>
  <si>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</si>
  <si>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</si>
  <si>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</si>
  <si>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</si>
  <si>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</si>
  <si>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</si>
  <si>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</si>
  <si>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</si>
  <si>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</si>
  <si>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</si>
  <si>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</si>
  <si>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</si>
  <si>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</si>
  <si>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</si>
  <si>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</si>
  <si>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</si>
  <si>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</si>
  <si>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</si>
  <si>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</si>
  <si>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</si>
  <si>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</si>
  <si>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</si>
  <si>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</si>
  <si>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</si>
  <si>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</si>
  <si>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</si>
  <si>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</si>
  <si>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</si>
  <si>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</si>
  <si>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</si>
  <si>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</si>
  <si>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</si>
  <si>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</si>
  <si>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</si>
  <si>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</si>
  <si>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</si>
  <si>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</si>
  <si>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 xml:space="preserve">Indice </t>
  </si>
  <si>
    <t xml:space="preserve">Extração </t>
  </si>
  <si>
    <t>Extração com base no artigo do banco Central: extração de 1 Componente principal para cada agregado e posteriormente extração de 1 nova componente com base nas componentes de cada grupo (Extração por varimax)</t>
  </si>
  <si>
    <t>Extração com base no artigo do banco Central: extração de 1 Componente principal para cada agregado e posteriormente extração de 1 nova componente com base nas componentes de cada grupo (Extração por Bartely)</t>
  </si>
  <si>
    <t>Extração sem agrupamento, ou seja, extrai n componentes e pondera elas pelo peso do poder de explicação da componente dividida pelo peso total extraido das n componentes (Extração por matriz rotacionada)</t>
  </si>
  <si>
    <t>Extração sem agrupamento, ou seja, extrai n componentes e pondera elas pelo peso do poder de explicação da componente dividida pelo peso total extraido das n componentes (Extração por Bartely)</t>
  </si>
  <si>
    <t>Metodologia descrita no trabalho</t>
  </si>
  <si>
    <t>FCI</t>
  </si>
  <si>
    <t>4wma</t>
  </si>
  <si>
    <t xml:space="preserve">data </t>
  </si>
  <si>
    <t>data 1</t>
  </si>
  <si>
    <t>IPC-americana</t>
  </si>
  <si>
    <t>DX-Y-ajus</t>
  </si>
  <si>
    <t>Dow Jones Index</t>
  </si>
  <si>
    <t>Nasdaq - Composite</t>
  </si>
  <si>
    <t>S&amp;P 500</t>
  </si>
  <si>
    <t>Dolar Ptax Venda</t>
  </si>
  <si>
    <t xml:space="preserve">Ajuste inflação Economatica </t>
  </si>
  <si>
    <t>Índice de bolsa norte-americano SEP</t>
  </si>
  <si>
    <t>Índice DXY</t>
  </si>
  <si>
    <t>Cesta de moedas contra o USD</t>
  </si>
  <si>
    <t>DXY</t>
  </si>
  <si>
    <t xml:space="preserve">Fonte </t>
  </si>
  <si>
    <t>Economatica</t>
  </si>
  <si>
    <t>IPCA</t>
  </si>
  <si>
    <t xml:space="preserve">IPC- norte americana </t>
  </si>
  <si>
    <t xml:space="preserve">IPCA - geral - índice (dez. 1993 = 100) - - - Instituto Brasileiro de Geografia e Estatística, Sistema Nacional de Índices de Preços ao Consumidor (IBGE/SNIPC) - PRECOS12_IPCA12 - </t>
  </si>
  <si>
    <t>Indice</t>
  </si>
  <si>
    <t>IBGE</t>
  </si>
  <si>
    <t>Base year is chained; 1982-1984 = 100. This table of CPI data is based upon a 1982 base of 100. What does this mean? A CPI of 195.3, as an example from 2005, indicates 95.3% inflation since 1982.</t>
  </si>
  <si>
    <t>D??</t>
  </si>
  <si>
    <t>Dow Jones Index_SA</t>
  </si>
  <si>
    <t>Nasdaq - Composite_SA</t>
  </si>
  <si>
    <t>S&amp;P 500_SA</t>
  </si>
  <si>
    <t>Fonte: Elaboração própria.  S – Ajuste sazonal (banco de dados); D – Deflacionado (banco de dados);   N – Normalização; S1/Di – Ajuste sazonal X12 arima multiplicativo e deflação pelo índice IPCA; i=1 para IPCA e i=2 para IPC dos EUA</t>
  </si>
  <si>
    <t xml:space="preserve">Ajuste </t>
  </si>
  <si>
    <t>S1/D1</t>
  </si>
  <si>
    <t>S1/D</t>
  </si>
  <si>
    <t>S1/D2</t>
  </si>
  <si>
    <t>Pontos</t>
  </si>
  <si>
    <t>SP500_SA_std</t>
  </si>
  <si>
    <t>DXYajus_std</t>
  </si>
  <si>
    <t>---------------</t>
  </si>
  <si>
    <t>--</t>
  </si>
  <si>
    <t>----------</t>
  </si>
  <si>
    <t>---------</t>
  </si>
  <si>
    <t>-----------</t>
  </si>
  <si>
    <t>Uniqueness</t>
  </si>
  <si>
    <t>------------</t>
  </si>
  <si>
    <t>-+</t>
  </si>
  <si>
    <t>--------------</t>
  </si>
  <si>
    <t>DowJonesIn~d</t>
  </si>
  <si>
    <t>NasdaqComp~d</t>
  </si>
  <si>
    <t>DolarPtaxV~d</t>
  </si>
  <si>
    <t>Variação explicada</t>
  </si>
  <si>
    <t xml:space="preserve">Feita com a matriz rotacionada do Stata com todos os indicadores </t>
  </si>
  <si>
    <t>IV_z</t>
  </si>
  <si>
    <t>variaveis multiplicadas pelo z score ao invez de base 100</t>
  </si>
  <si>
    <t>dlnibc</t>
  </si>
  <si>
    <t>bc_proj</t>
  </si>
  <si>
    <t>prop_proj</t>
  </si>
  <si>
    <t>primeira diferença do log natural do ibcbr</t>
  </si>
  <si>
    <t>primeira diferença do log natural do ibcbr (projetado pelo estimativa do indice do bc)</t>
  </si>
  <si>
    <t>primeira diferença do log natural do ibcbr (projetado pelo estimativa do indice metodologia)</t>
  </si>
  <si>
    <t>FCI- bacen_ proj (média)</t>
  </si>
  <si>
    <t>FCI -oficial</t>
  </si>
  <si>
    <t>FCI-oficial</t>
  </si>
  <si>
    <t>Correl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</si>
</sst>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auto="1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7">
    <xf numFmtId="0" fontId="0" fillId="0" borderId="0" xfId="0"/>
    <xf numFmtId="0" fontId="1" fillId="0" borderId="0" xfId="0" applyFont="1"/>
    <xf numFmtId="17" fontId="1" fillId="0" borderId="0" xfId="0" applyNumberFormat="1" applyFont="1" applyAlignment="1">
      <alignment horizontal="left" vertical="center" indent="1" readingOrder="1"/>
    </xf>
    <xf numFmtId="2" fontId="0" fillId="0" borderId="0" xfId="0" applyNumberFormat="1"/>
    <xf numFmtId="4" fontId="2" fillId="0" borderId="0" xfId="0" applyNumberFormat="1" applyFont="1"/>
    <xf numFmtId="164" fontId="2" fillId="0" borderId="0" xfId="0" applyNumberFormat="1" applyFont="1"/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5" borderId="0" xfId="0" applyFill="1"/>
    <xf numFmtId="2" fontId="0" fillId="5" borderId="0" xfId="0" applyNumberFormat="1" applyFill="1"/>
    <xf numFmtId="0" fontId="0" fillId="6" borderId="0" xfId="0" applyFill="1"/>
    <xf numFmtId="0" fontId="6" fillId="0" borderId="2" xfId="0" applyFont="1" applyBorder="1" applyAlignment="1">
      <alignment vertical="center"/>
    </xf>
    <xf numFmtId="0" fontId="6" fillId="7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7" borderId="3" xfId="0" applyFont="1" applyFill="1" applyBorder="1" applyAlignment="1">
      <alignment vertical="center"/>
    </xf>
    <xf numFmtId="0" fontId="5" fillId="7" borderId="3" xfId="0" applyFont="1" applyFill="1" applyBorder="1" applyAlignment="1">
      <alignment vertical="center"/>
    </xf>
    <xf numFmtId="14" fontId="0" fillId="0" borderId="0" xfId="0" applyNumberFormat="1"/>
    <xf numFmtId="0" fontId="7" fillId="0" borderId="0" xfId="0" applyFont="1" applyAlignment="1">
      <alignment horizontal="left" vertical="center"/>
    </xf>
    <xf numFmtId="0" fontId="8" fillId="8" borderId="4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12" fillId="0" borderId="6" xfId="0" applyFont="1" applyBorder="1" applyAlignment="1">
      <alignment horizontal="center"/>
    </xf>
    <xf numFmtId="2" fontId="14" fillId="0" borderId="0" xfId="1" applyNumberFormat="1" applyFont="1" applyAlignment="1">
      <alignment horizontal="center" vertical="center"/>
    </xf>
    <xf numFmtId="2" fontId="15" fillId="0" borderId="0" xfId="1" applyNumberFormat="1" applyFont="1"/>
    <xf numFmtId="4" fontId="0" fillId="0" borderId="0" xfId="0" applyNumberFormat="1"/>
    <xf numFmtId="0" fontId="0" fillId="0" borderId="0" xfId="0" applyAlignment="1">
      <alignment horizontal="center"/>
    </xf>
    <xf numFmtId="0" fontId="11" fillId="0" borderId="0" xfId="0" applyFont="1" applyAlignment="1">
      <alignment horizontal="left" vertical="center" wrapText="1"/>
    </xf>
  </cellXfs>
  <cellStyles count="2">
    <cellStyle name="Normal" xfId="0" builtinId="0"/>
    <cellStyle name="Normal 10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d.lnibc x projetado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comparação!$K$1</c:f>
              <c:strCache>
                <c:ptCount val="1"/>
                <c:pt idx="0">
                  <c:v>dlnibc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comparação!$K$2:$K$138</c:f>
              <c:numCache>
                <c:formatCode>General</c:formatCode>
                <c:ptCount val="137"/>
                <c:pt idx="2">
                  <c:v>4.3126900000000003E-2</c:v>
                </c:pt>
                <c:pt idx="3">
                  <c:v>-4.0607799999999999E-2</c:v>
                </c:pt>
                <c:pt idx="4">
                  <c:v>-1.42396E-2</c:v>
                </c:pt>
                <c:pt idx="5">
                  <c:v>1.3942599999999999E-2</c:v>
                </c:pt>
                <c:pt idx="6">
                  <c:v>3.4415000000000001E-3</c:v>
                </c:pt>
                <c:pt idx="7">
                  <c:v>-2.4147399999999999E-2</c:v>
                </c:pt>
                <c:pt idx="8">
                  <c:v>-8.2875999999999991E-3</c:v>
                </c:pt>
                <c:pt idx="9">
                  <c:v>5.6114200000000003E-2</c:v>
                </c:pt>
                <c:pt idx="10">
                  <c:v>3.6085300000000001E-2</c:v>
                </c:pt>
                <c:pt idx="11">
                  <c:v>-9.7667799999999999E-2</c:v>
                </c:pt>
                <c:pt idx="12">
                  <c:v>5.8989800000000002E-2</c:v>
                </c:pt>
                <c:pt idx="13">
                  <c:v>-3.3982100000000001E-2</c:v>
                </c:pt>
                <c:pt idx="14">
                  <c:v>3.4365100000000003E-2</c:v>
                </c:pt>
                <c:pt idx="15">
                  <c:v>-8.1255000000000008E-3</c:v>
                </c:pt>
                <c:pt idx="16">
                  <c:v>-5.1811200000000002E-2</c:v>
                </c:pt>
                <c:pt idx="17">
                  <c:v>3.3988900000000002E-2</c:v>
                </c:pt>
                <c:pt idx="18">
                  <c:v>9.1290000000000002E-4</c:v>
                </c:pt>
                <c:pt idx="19">
                  <c:v>-1.7727199999999999E-2</c:v>
                </c:pt>
                <c:pt idx="20">
                  <c:v>-2.44411E-2</c:v>
                </c:pt>
                <c:pt idx="21">
                  <c:v>5.8186700000000001E-2</c:v>
                </c:pt>
                <c:pt idx="22">
                  <c:v>6.3175200000000001E-2</c:v>
                </c:pt>
                <c:pt idx="23">
                  <c:v>-0.1235676</c:v>
                </c:pt>
                <c:pt idx="24">
                  <c:v>7.8554799999999994E-2</c:v>
                </c:pt>
                <c:pt idx="25">
                  <c:v>-4.90219E-2</c:v>
                </c:pt>
                <c:pt idx="26">
                  <c:v>5.1657700000000001E-2</c:v>
                </c:pt>
                <c:pt idx="27">
                  <c:v>-1.9281800000000002E-2</c:v>
                </c:pt>
                <c:pt idx="28">
                  <c:v>-7.3507100000000006E-2</c:v>
                </c:pt>
                <c:pt idx="29">
                  <c:v>9.9273600000000004E-2</c:v>
                </c:pt>
                <c:pt idx="30">
                  <c:v>-6.6641199999999998E-2</c:v>
                </c:pt>
                <c:pt idx="31">
                  <c:v>-8.2500000000000004E-3</c:v>
                </c:pt>
                <c:pt idx="32">
                  <c:v>3.1211900000000001E-2</c:v>
                </c:pt>
                <c:pt idx="33">
                  <c:v>-2.1655199999999999E-2</c:v>
                </c:pt>
                <c:pt idx="34">
                  <c:v>0.1066858</c:v>
                </c:pt>
                <c:pt idx="35">
                  <c:v>-7.16416E-2</c:v>
                </c:pt>
                <c:pt idx="36">
                  <c:v>-3.0552099999999999E-2</c:v>
                </c:pt>
                <c:pt idx="37">
                  <c:v>3.7978E-3</c:v>
                </c:pt>
                <c:pt idx="38">
                  <c:v>6.3698500000000005E-2</c:v>
                </c:pt>
                <c:pt idx="39">
                  <c:v>-5.1004300000000002E-2</c:v>
                </c:pt>
                <c:pt idx="40">
                  <c:v>-2.8256400000000001E-2</c:v>
                </c:pt>
                <c:pt idx="41">
                  <c:v>6.1316900000000001E-2</c:v>
                </c:pt>
                <c:pt idx="42">
                  <c:v>-5.8384800000000001E-2</c:v>
                </c:pt>
                <c:pt idx="43">
                  <c:v>1.3667800000000001E-2</c:v>
                </c:pt>
                <c:pt idx="44">
                  <c:v>-7.3831000000000001E-3</c:v>
                </c:pt>
                <c:pt idx="45">
                  <c:v>2.68048E-2</c:v>
                </c:pt>
                <c:pt idx="46">
                  <c:v>3.1944199999999999E-2</c:v>
                </c:pt>
                <c:pt idx="47">
                  <c:v>-4.6635700000000002E-2</c:v>
                </c:pt>
                <c:pt idx="48">
                  <c:v>5.3011999999999998E-3</c:v>
                </c:pt>
                <c:pt idx="49">
                  <c:v>-3.9745099999999998E-2</c:v>
                </c:pt>
                <c:pt idx="50">
                  <c:v>0.1052024</c:v>
                </c:pt>
                <c:pt idx="51">
                  <c:v>-7.2326199999999993E-2</c:v>
                </c:pt>
                <c:pt idx="52">
                  <c:v>9.5876999999999993E-3</c:v>
                </c:pt>
                <c:pt idx="53">
                  <c:v>1.16227E-2</c:v>
                </c:pt>
                <c:pt idx="54">
                  <c:v>-4.3062000000000003E-2</c:v>
                </c:pt>
                <c:pt idx="55">
                  <c:v>3.6308199999999999E-2</c:v>
                </c:pt>
                <c:pt idx="56">
                  <c:v>-4.9781199999999998E-2</c:v>
                </c:pt>
                <c:pt idx="57">
                  <c:v>2.93064E-2</c:v>
                </c:pt>
                <c:pt idx="58">
                  <c:v>0.1071539</c:v>
                </c:pt>
                <c:pt idx="59">
                  <c:v>-0.1390854</c:v>
                </c:pt>
                <c:pt idx="60">
                  <c:v>3.0280999999999999E-2</c:v>
                </c:pt>
                <c:pt idx="61">
                  <c:v>8.9355000000000007E-3</c:v>
                </c:pt>
                <c:pt idx="62">
                  <c:v>4.3090400000000001E-2</c:v>
                </c:pt>
                <c:pt idx="63">
                  <c:v>-5.0990000000000001E-2</c:v>
                </c:pt>
                <c:pt idx="64">
                  <c:v>-2.6876999999999999E-3</c:v>
                </c:pt>
                <c:pt idx="65">
                  <c:v>3.5218600000000003E-2</c:v>
                </c:pt>
                <c:pt idx="66">
                  <c:v>-4.6132199999999998E-2</c:v>
                </c:pt>
                <c:pt idx="67">
                  <c:v>3.3403500000000003E-2</c:v>
                </c:pt>
                <c:pt idx="68">
                  <c:v>-6.2236800000000002E-2</c:v>
                </c:pt>
                <c:pt idx="69">
                  <c:v>7.8249899999999997E-2</c:v>
                </c:pt>
                <c:pt idx="70">
                  <c:v>5.1408000000000002E-2</c:v>
                </c:pt>
                <c:pt idx="71">
                  <c:v>-0.1009515</c:v>
                </c:pt>
                <c:pt idx="72">
                  <c:v>1.2796800000000001E-2</c:v>
                </c:pt>
                <c:pt idx="73">
                  <c:v>3.0876600000000001E-2</c:v>
                </c:pt>
                <c:pt idx="74">
                  <c:v>-2.2774000000000002E-3</c:v>
                </c:pt>
                <c:pt idx="75">
                  <c:v>2.5389999999999999E-4</c:v>
                </c:pt>
                <c:pt idx="76">
                  <c:v>-4.2433100000000001E-2</c:v>
                </c:pt>
                <c:pt idx="77">
                  <c:v>2.3497500000000001E-2</c:v>
                </c:pt>
                <c:pt idx="78">
                  <c:v>5.4574000000000003E-3</c:v>
                </c:pt>
                <c:pt idx="79">
                  <c:v>9.9349999999999994E-3</c:v>
                </c:pt>
                <c:pt idx="80">
                  <c:v>-4.4252199999999998E-2</c:v>
                </c:pt>
                <c:pt idx="81">
                  <c:v>4.4777499999999998E-2</c:v>
                </c:pt>
                <c:pt idx="82">
                  <c:v>8.3666299999999999E-2</c:v>
                </c:pt>
                <c:pt idx="83">
                  <c:v>-0.15069479999999999</c:v>
                </c:pt>
                <c:pt idx="84">
                  <c:v>7.5597300000000006E-2</c:v>
                </c:pt>
                <c:pt idx="85">
                  <c:v>-2.38452E-2</c:v>
                </c:pt>
                <c:pt idx="86">
                  <c:v>3.2782100000000002E-2</c:v>
                </c:pt>
                <c:pt idx="87">
                  <c:v>-1.2608100000000001E-2</c:v>
                </c:pt>
                <c:pt idx="88">
                  <c:v>-5.1278700000000003E-2</c:v>
                </c:pt>
                <c:pt idx="89">
                  <c:v>4.7720199999999997E-2</c:v>
                </c:pt>
                <c:pt idx="90">
                  <c:v>-1.56496E-2</c:v>
                </c:pt>
                <c:pt idx="91">
                  <c:v>1.15858E-2</c:v>
                </c:pt>
                <c:pt idx="92">
                  <c:v>-3.2499100000000003E-2</c:v>
                </c:pt>
                <c:pt idx="93">
                  <c:v>1.10648E-2</c:v>
                </c:pt>
                <c:pt idx="94">
                  <c:v>0.10235669999999999</c:v>
                </c:pt>
                <c:pt idx="95">
                  <c:v>-0.1036847</c:v>
                </c:pt>
                <c:pt idx="96">
                  <c:v>-3.2237200000000001E-2</c:v>
                </c:pt>
                <c:pt idx="97">
                  <c:v>8.4599199999999999E-2</c:v>
                </c:pt>
                <c:pt idx="98">
                  <c:v>-5.1875000000000003E-3</c:v>
                </c:pt>
                <c:pt idx="99">
                  <c:v>-1.26924E-2</c:v>
                </c:pt>
                <c:pt idx="100">
                  <c:v>-7.1419700000000003E-2</c:v>
                </c:pt>
                <c:pt idx="101">
                  <c:v>8.4365700000000002E-2</c:v>
                </c:pt>
                <c:pt idx="102">
                  <c:v>-4.5325600000000001E-2</c:v>
                </c:pt>
                <c:pt idx="103">
                  <c:v>5.7838999999999998E-3</c:v>
                </c:pt>
                <c:pt idx="104">
                  <c:v>-1.0978999999999999E-2</c:v>
                </c:pt>
                <c:pt idx="105">
                  <c:v>2.3377599999999998E-2</c:v>
                </c:pt>
                <c:pt idx="106">
                  <c:v>3.5370600000000002E-2</c:v>
                </c:pt>
                <c:pt idx="107">
                  <c:v>-3.33882E-2</c:v>
                </c:pt>
                <c:pt idx="108">
                  <c:v>-6.3879999999999996E-3</c:v>
                </c:pt>
                <c:pt idx="109">
                  <c:v>-2.9564699999999999E-2</c:v>
                </c:pt>
                <c:pt idx="110">
                  <c:v>8.9424600000000007E-2</c:v>
                </c:pt>
                <c:pt idx="111">
                  <c:v>-6.6348299999999999E-2</c:v>
                </c:pt>
                <c:pt idx="112">
                  <c:v>-1.7211400000000002E-2</c:v>
                </c:pt>
                <c:pt idx="113">
                  <c:v>5.8507499999999997E-2</c:v>
                </c:pt>
                <c:pt idx="114">
                  <c:v>-6.1340400000000003E-2</c:v>
                </c:pt>
                <c:pt idx="115">
                  <c:v>1.8335600000000001E-2</c:v>
                </c:pt>
                <c:pt idx="116">
                  <c:v>-1.6405200000000002E-2</c:v>
                </c:pt>
                <c:pt idx="117">
                  <c:v>3.2497100000000001E-2</c:v>
                </c:pt>
                <c:pt idx="118">
                  <c:v>7.3197999999999996E-3</c:v>
                </c:pt>
                <c:pt idx="119">
                  <c:v>-0.1516161</c:v>
                </c:pt>
                <c:pt idx="120">
                  <c:v>0.1453817</c:v>
                </c:pt>
                <c:pt idx="121">
                  <c:v>4.4499900000000002E-2</c:v>
                </c:pt>
                <c:pt idx="122">
                  <c:v>2.3136400000000001E-2</c:v>
                </c:pt>
                <c:pt idx="123">
                  <c:v>-7.6449600000000006E-2</c:v>
                </c:pt>
                <c:pt idx="124">
                  <c:v>1.33598E-2</c:v>
                </c:pt>
                <c:pt idx="125">
                  <c:v>8.1963999999999995E-3</c:v>
                </c:pt>
                <c:pt idx="126">
                  <c:v>-3.2306799999999997E-2</c:v>
                </c:pt>
                <c:pt idx="127">
                  <c:v>2.10276E-2</c:v>
                </c:pt>
                <c:pt idx="128">
                  <c:v>-6.1960800000000003E-2</c:v>
                </c:pt>
                <c:pt idx="129">
                  <c:v>7.3843699999999998E-2</c:v>
                </c:pt>
                <c:pt idx="130">
                  <c:v>4.5649599999999999E-2</c:v>
                </c:pt>
                <c:pt idx="131">
                  <c:v>-0.1008139</c:v>
                </c:pt>
                <c:pt idx="132">
                  <c:v>1.9408999999999999E-2</c:v>
                </c:pt>
                <c:pt idx="133">
                  <c:v>1.7480599999999999E-2</c:v>
                </c:pt>
                <c:pt idx="134">
                  <c:v>3.7116099999999999E-2</c:v>
                </c:pt>
                <c:pt idx="135">
                  <c:v>-5.1003800000000002E-2</c:v>
                </c:pt>
                <c:pt idx="136">
                  <c:v>-9.5847999999999992E-3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A5-4E7E-83AF-5E8F70B55ABE}"/>
            </c:ext>
          </c:extLst>
        </c:ser>
        <c:ser>
          <c:idx val="1"/>
          <c:order val="1"/>
          <c:tx>
            <c:strRef>
              <c:f>comparação!$L$1</c:f>
              <c:strCache>
                <c:ptCount val="1"/>
                <c:pt idx="0">
                  <c:v>bc_proj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comparação!$L$2:$L$138</c:f>
              <c:numCache>
                <c:formatCode>General</c:formatCode>
                <c:ptCount val="137"/>
                <c:pt idx="47">
                  <c:v>-1.46129E-2</c:v>
                </c:pt>
                <c:pt idx="48">
                  <c:v>2.5634299999999999E-2</c:v>
                </c:pt>
                <c:pt idx="49">
                  <c:v>-1.5971E-3</c:v>
                </c:pt>
                <c:pt idx="50">
                  <c:v>1.6836199999999999E-2</c:v>
                </c:pt>
                <c:pt idx="51">
                  <c:v>-4.9135999999999999E-2</c:v>
                </c:pt>
                <c:pt idx="52">
                  <c:v>3.3679300000000002E-2</c:v>
                </c:pt>
                <c:pt idx="53">
                  <c:v>-6.9494999999999999E-3</c:v>
                </c:pt>
                <c:pt idx="54">
                  <c:v>-1.00059E-2</c:v>
                </c:pt>
                <c:pt idx="55">
                  <c:v>2.0800800000000001E-2</c:v>
                </c:pt>
                <c:pt idx="56">
                  <c:v>-1.7390099999999999E-2</c:v>
                </c:pt>
                <c:pt idx="57">
                  <c:v>2.5861100000000001E-2</c:v>
                </c:pt>
                <c:pt idx="58">
                  <c:v>-1.94106E-2</c:v>
                </c:pt>
                <c:pt idx="59">
                  <c:v>-5.7261699999999999E-2</c:v>
                </c:pt>
                <c:pt idx="60">
                  <c:v>7.2338E-2</c:v>
                </c:pt>
                <c:pt idx="61">
                  <c:v>-1.2997E-2</c:v>
                </c:pt>
                <c:pt idx="62">
                  <c:v>-7.4802999999999996E-3</c:v>
                </c:pt>
                <c:pt idx="63">
                  <c:v>-2.15103E-2</c:v>
                </c:pt>
                <c:pt idx="64">
                  <c:v>1.9079200000000001E-2</c:v>
                </c:pt>
                <c:pt idx="65">
                  <c:v>-9.8306999999999995E-3</c:v>
                </c:pt>
                <c:pt idx="66">
                  <c:v>-1.09827E-2</c:v>
                </c:pt>
                <c:pt idx="67">
                  <c:v>2.2288100000000002E-2</c:v>
                </c:pt>
                <c:pt idx="68">
                  <c:v>-2.0085200000000001E-2</c:v>
                </c:pt>
                <c:pt idx="69">
                  <c:v>2.1013400000000002E-2</c:v>
                </c:pt>
                <c:pt idx="70">
                  <c:v>-3.3084200000000001E-2</c:v>
                </c:pt>
                <c:pt idx="71">
                  <c:v>-1.45681E-2</c:v>
                </c:pt>
                <c:pt idx="72">
                  <c:v>5.5097899999999998E-2</c:v>
                </c:pt>
                <c:pt idx="73">
                  <c:v>-1.23789E-2</c:v>
                </c:pt>
                <c:pt idx="74">
                  <c:v>-1.6307700000000001E-2</c:v>
                </c:pt>
                <c:pt idx="75">
                  <c:v>5.0679000000000002E-3</c:v>
                </c:pt>
                <c:pt idx="76">
                  <c:v>3.0322000000000001E-3</c:v>
                </c:pt>
                <c:pt idx="77">
                  <c:v>1.7215299999999999E-2</c:v>
                </c:pt>
                <c:pt idx="78">
                  <c:v>-1.4119899999999999E-2</c:v>
                </c:pt>
                <c:pt idx="79">
                  <c:v>-9.6589999999999992E-3</c:v>
                </c:pt>
                <c:pt idx="80">
                  <c:v>-1.0400899999999999E-2</c:v>
                </c:pt>
                <c:pt idx="81">
                  <c:v>2.49389E-2</c:v>
                </c:pt>
                <c:pt idx="82">
                  <c:v>-1.69185E-2</c:v>
                </c:pt>
                <c:pt idx="83">
                  <c:v>-4.0080999999999999E-2</c:v>
                </c:pt>
                <c:pt idx="84">
                  <c:v>6.8609299999999998E-2</c:v>
                </c:pt>
                <c:pt idx="85">
                  <c:v>-3.5767899999999998E-2</c:v>
                </c:pt>
                <c:pt idx="86">
                  <c:v>1.17663E-2</c:v>
                </c:pt>
                <c:pt idx="87">
                  <c:v>-1.4005800000000001E-2</c:v>
                </c:pt>
                <c:pt idx="88">
                  <c:v>6.3626999999999998E-3</c:v>
                </c:pt>
                <c:pt idx="89">
                  <c:v>2.4411100000000002E-2</c:v>
                </c:pt>
                <c:pt idx="90">
                  <c:v>-2.7909900000000001E-2</c:v>
                </c:pt>
                <c:pt idx="91">
                  <c:v>2.7927999999999998E-3</c:v>
                </c:pt>
                <c:pt idx="92">
                  <c:v>-7.3768000000000002E-3</c:v>
                </c:pt>
                <c:pt idx="93">
                  <c:v>2.23888E-2</c:v>
                </c:pt>
                <c:pt idx="94">
                  <c:v>-5.7324000000000003E-3</c:v>
                </c:pt>
                <c:pt idx="95">
                  <c:v>-4.8932400000000001E-2</c:v>
                </c:pt>
                <c:pt idx="96">
                  <c:v>4.7993500000000001E-2</c:v>
                </c:pt>
                <c:pt idx="97">
                  <c:v>8.1420999999999993E-3</c:v>
                </c:pt>
                <c:pt idx="98">
                  <c:v>-4.7497400000000002E-2</c:v>
                </c:pt>
                <c:pt idx="99">
                  <c:v>3.0187999999999999E-3</c:v>
                </c:pt>
                <c:pt idx="100">
                  <c:v>3.9125000000000002E-3</c:v>
                </c:pt>
                <c:pt idx="101">
                  <c:v>2.8284799999999999E-2</c:v>
                </c:pt>
                <c:pt idx="102">
                  <c:v>-3.7621000000000002E-2</c:v>
                </c:pt>
                <c:pt idx="103">
                  <c:v>2.6848299999999999E-2</c:v>
                </c:pt>
                <c:pt idx="104">
                  <c:v>-3.4087000000000002E-3</c:v>
                </c:pt>
                <c:pt idx="105">
                  <c:v>1.07426E-2</c:v>
                </c:pt>
                <c:pt idx="106">
                  <c:v>-1.1102300000000001E-2</c:v>
                </c:pt>
                <c:pt idx="107">
                  <c:v>-2.0901099999999999E-2</c:v>
                </c:pt>
                <c:pt idx="108">
                  <c:v>1.36969E-2</c:v>
                </c:pt>
                <c:pt idx="109">
                  <c:v>-2.6459000000000001E-3</c:v>
                </c:pt>
                <c:pt idx="110">
                  <c:v>2.32722E-2</c:v>
                </c:pt>
                <c:pt idx="111">
                  <c:v>-4.0460400000000001E-2</c:v>
                </c:pt>
                <c:pt idx="112">
                  <c:v>2.2643900000000002E-2</c:v>
                </c:pt>
                <c:pt idx="113">
                  <c:v>7.3572999999999998E-3</c:v>
                </c:pt>
                <c:pt idx="114">
                  <c:v>-2.2912100000000001E-2</c:v>
                </c:pt>
                <c:pt idx="115">
                  <c:v>2.9586000000000001E-2</c:v>
                </c:pt>
                <c:pt idx="116">
                  <c:v>-6.5633999999999996E-3</c:v>
                </c:pt>
                <c:pt idx="117">
                  <c:v>1.3014599999999999E-2</c:v>
                </c:pt>
                <c:pt idx="118">
                  <c:v>-1.7129999999999999E-2</c:v>
                </c:pt>
                <c:pt idx="119">
                  <c:v>-2.57754E-2</c:v>
                </c:pt>
                <c:pt idx="120">
                  <c:v>7.0207099999999995E-2</c:v>
                </c:pt>
                <c:pt idx="121">
                  <c:v>-7.1294399999999994E-2</c:v>
                </c:pt>
                <c:pt idx="122">
                  <c:v>-1.0196200000000001E-2</c:v>
                </c:pt>
                <c:pt idx="123">
                  <c:v>-1.01888E-2</c:v>
                </c:pt>
                <c:pt idx="124">
                  <c:v>3.60551E-2</c:v>
                </c:pt>
                <c:pt idx="125">
                  <c:v>-7.4596999999999997E-3</c:v>
                </c:pt>
                <c:pt idx="126">
                  <c:v>-1.0021199999999999E-2</c:v>
                </c:pt>
                <c:pt idx="127">
                  <c:v>2.0935800000000001E-2</c:v>
                </c:pt>
                <c:pt idx="128">
                  <c:v>-3.7885000000000002E-3</c:v>
                </c:pt>
                <c:pt idx="129">
                  <c:v>2.5365499999999999E-2</c:v>
                </c:pt>
                <c:pt idx="130">
                  <c:v>-4.2412199999999997E-2</c:v>
                </c:pt>
                <c:pt idx="131">
                  <c:v>-3.2505399999999997E-2</c:v>
                </c:pt>
                <c:pt idx="132">
                  <c:v>5.3195100000000002E-2</c:v>
                </c:pt>
                <c:pt idx="133">
                  <c:v>-4.1513000000000001E-3</c:v>
                </c:pt>
                <c:pt idx="134">
                  <c:v>-7.0010999999999997E-3</c:v>
                </c:pt>
                <c:pt idx="135">
                  <c:v>-2.45924E-2</c:v>
                </c:pt>
                <c:pt idx="136">
                  <c:v>2.3676200000000001E-2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A5-4E7E-83AF-5E8F70B55ABE}"/>
            </c:ext>
          </c:extLst>
        </c:ser>
        <c:ser>
          <c:idx val="2"/>
          <c:order val="2"/>
          <c:tx>
            <c:strRef>
              <c:f>comparação!$M$1</c:f>
              <c:strCache>
                <c:ptCount val="1"/>
                <c:pt idx="0">
                  <c:v>prop_proj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comparação!$M$2:$M$138</c:f>
              <c:numCache>
                <c:formatCode>General</c:formatCode>
                <c:ptCount val="137"/>
                <c:pt idx="3">
                  <c:v>-2.4988300000000001E-2</c:v>
                </c:pt>
                <c:pt idx="4">
                  <c:v>1.71066E-2</c:v>
                </c:pt>
                <c:pt idx="5">
                  <c:v>5.4297E-3</c:v>
                </c:pt>
                <c:pt idx="6">
                  <c:v>-9.2446000000000004E-3</c:v>
                </c:pt>
                <c:pt idx="7">
                  <c:v>-1.1050000000000001E-3</c:v>
                </c:pt>
                <c:pt idx="8">
                  <c:v>8.7072E-3</c:v>
                </c:pt>
                <c:pt idx="9">
                  <c:v>1.405E-4</c:v>
                </c:pt>
                <c:pt idx="10">
                  <c:v>-2.75269E-2</c:v>
                </c:pt>
                <c:pt idx="11">
                  <c:v>-2.4206800000000001E-2</c:v>
                </c:pt>
                <c:pt idx="12">
                  <c:v>4.2272900000000002E-2</c:v>
                </c:pt>
                <c:pt idx="13">
                  <c:v>-3.2453999999999997E-2</c:v>
                </c:pt>
                <c:pt idx="14">
                  <c:v>1.48021E-2</c:v>
                </c:pt>
                <c:pt idx="15">
                  <c:v>-2.1358200000000001E-2</c:v>
                </c:pt>
                <c:pt idx="16">
                  <c:v>5.5991000000000001E-3</c:v>
                </c:pt>
                <c:pt idx="17">
                  <c:v>3.3349200000000002E-2</c:v>
                </c:pt>
                <c:pt idx="18">
                  <c:v>-2.2847800000000001E-2</c:v>
                </c:pt>
                <c:pt idx="19">
                  <c:v>-1.3071000000000001E-3</c:v>
                </c:pt>
                <c:pt idx="20">
                  <c:v>6.646E-3</c:v>
                </c:pt>
                <c:pt idx="21">
                  <c:v>7.2278000000000004E-3</c:v>
                </c:pt>
                <c:pt idx="22">
                  <c:v>-2.87864E-2</c:v>
                </c:pt>
                <c:pt idx="23">
                  <c:v>-3.0468599999999998E-2</c:v>
                </c:pt>
                <c:pt idx="24">
                  <c:v>5.4581299999999999E-2</c:v>
                </c:pt>
                <c:pt idx="25">
                  <c:v>-3.7257199999999997E-2</c:v>
                </c:pt>
                <c:pt idx="26">
                  <c:v>2.6800500000000001E-2</c:v>
                </c:pt>
                <c:pt idx="27">
                  <c:v>-3.0152999999999999E-2</c:v>
                </c:pt>
                <c:pt idx="28">
                  <c:v>9.4105999999999999E-3</c:v>
                </c:pt>
                <c:pt idx="29">
                  <c:v>2.8835300000000001E-2</c:v>
                </c:pt>
                <c:pt idx="30">
                  <c:v>-5.4757E-2</c:v>
                </c:pt>
                <c:pt idx="31">
                  <c:v>3.2422800000000002E-2</c:v>
                </c:pt>
                <c:pt idx="32">
                  <c:v>5.7140000000000001E-4</c:v>
                </c:pt>
                <c:pt idx="33">
                  <c:v>-1.38145E-2</c:v>
                </c:pt>
                <c:pt idx="34">
                  <c:v>9.5487999999999996E-3</c:v>
                </c:pt>
                <c:pt idx="35">
                  <c:v>-4.8654799999999998E-2</c:v>
                </c:pt>
                <c:pt idx="36">
                  <c:v>3.3423599999999998E-2</c:v>
                </c:pt>
                <c:pt idx="37">
                  <c:v>1.9747899999999999E-2</c:v>
                </c:pt>
                <c:pt idx="38">
                  <c:v>1.2627000000000001E-3</c:v>
                </c:pt>
                <c:pt idx="39">
                  <c:v>-2.8108299999999999E-2</c:v>
                </c:pt>
                <c:pt idx="40">
                  <c:v>2.6186000000000001E-2</c:v>
                </c:pt>
                <c:pt idx="41">
                  <c:v>9.1915999999999994E-3</c:v>
                </c:pt>
                <c:pt idx="42">
                  <c:v>-3.4383200000000003E-2</c:v>
                </c:pt>
                <c:pt idx="43">
                  <c:v>3.5960499999999999E-2</c:v>
                </c:pt>
                <c:pt idx="44">
                  <c:v>-7.6528000000000004E-3</c:v>
                </c:pt>
                <c:pt idx="45">
                  <c:v>-1.7637E-3</c:v>
                </c:pt>
                <c:pt idx="46">
                  <c:v>-1.7856500000000001E-2</c:v>
                </c:pt>
                <c:pt idx="47">
                  <c:v>-2.1562600000000001E-2</c:v>
                </c:pt>
                <c:pt idx="48">
                  <c:v>1.4249899999999999E-2</c:v>
                </c:pt>
                <c:pt idx="49">
                  <c:v>-3.7934000000000002E-3</c:v>
                </c:pt>
                <c:pt idx="50">
                  <c:v>2.1498199999999999E-2</c:v>
                </c:pt>
                <c:pt idx="51">
                  <c:v>-5.2213099999999998E-2</c:v>
                </c:pt>
                <c:pt idx="52">
                  <c:v>3.7970299999999998E-2</c:v>
                </c:pt>
                <c:pt idx="53">
                  <c:v>-7.1679999999999997E-4</c:v>
                </c:pt>
                <c:pt idx="54">
                  <c:v>-3.9416E-3</c:v>
                </c:pt>
                <c:pt idx="55">
                  <c:v>2.3153900000000002E-2</c:v>
                </c:pt>
                <c:pt idx="56">
                  <c:v>-1.36045E-2</c:v>
                </c:pt>
                <c:pt idx="57">
                  <c:v>2.4078599999999999E-2</c:v>
                </c:pt>
                <c:pt idx="58">
                  <c:v>-2.8641999999999999E-3</c:v>
                </c:pt>
                <c:pt idx="59">
                  <c:v>-4.4057100000000002E-2</c:v>
                </c:pt>
                <c:pt idx="60">
                  <c:v>5.3840100000000002E-2</c:v>
                </c:pt>
                <c:pt idx="61">
                  <c:v>-1.4427499999999999E-2</c:v>
                </c:pt>
                <c:pt idx="62">
                  <c:v>-8.9455999999999997E-3</c:v>
                </c:pt>
                <c:pt idx="63">
                  <c:v>-1.6236400000000002E-2</c:v>
                </c:pt>
                <c:pt idx="64">
                  <c:v>2.1496700000000001E-2</c:v>
                </c:pt>
                <c:pt idx="65">
                  <c:v>1.7209100000000001E-2</c:v>
                </c:pt>
                <c:pt idx="66">
                  <c:v>-1.93007E-2</c:v>
                </c:pt>
                <c:pt idx="67">
                  <c:v>1.39489E-2</c:v>
                </c:pt>
                <c:pt idx="68">
                  <c:v>-1.40041E-2</c:v>
                </c:pt>
                <c:pt idx="69">
                  <c:v>1.87663E-2</c:v>
                </c:pt>
                <c:pt idx="70">
                  <c:v>-4.7521500000000001E-2</c:v>
                </c:pt>
                <c:pt idx="71">
                  <c:v>-3.2066799999999999E-2</c:v>
                </c:pt>
                <c:pt idx="72">
                  <c:v>3.8458300000000001E-2</c:v>
                </c:pt>
                <c:pt idx="73">
                  <c:v>-5.4047000000000001E-3</c:v>
                </c:pt>
                <c:pt idx="74">
                  <c:v>-2.70174E-2</c:v>
                </c:pt>
                <c:pt idx="75">
                  <c:v>-1.0494E-3</c:v>
                </c:pt>
                <c:pt idx="76">
                  <c:v>-4.2786999999999999E-3</c:v>
                </c:pt>
                <c:pt idx="77">
                  <c:v>2.0949099999999998E-2</c:v>
                </c:pt>
                <c:pt idx="78">
                  <c:v>-1.7197799999999999E-2</c:v>
                </c:pt>
                <c:pt idx="79">
                  <c:v>1.8492999999999999E-3</c:v>
                </c:pt>
                <c:pt idx="80">
                  <c:v>-5.2369000000000001E-3</c:v>
                </c:pt>
                <c:pt idx="81">
                  <c:v>1.8764099999999999E-2</c:v>
                </c:pt>
                <c:pt idx="82">
                  <c:v>-2.1083600000000001E-2</c:v>
                </c:pt>
                <c:pt idx="83">
                  <c:v>-4.1504100000000002E-2</c:v>
                </c:pt>
                <c:pt idx="84">
                  <c:v>7.1207300000000001E-2</c:v>
                </c:pt>
                <c:pt idx="85">
                  <c:v>-3.4892699999999999E-2</c:v>
                </c:pt>
                <c:pt idx="86">
                  <c:v>1.20894E-2</c:v>
                </c:pt>
                <c:pt idx="87">
                  <c:v>-2.3048699999999998E-2</c:v>
                </c:pt>
                <c:pt idx="88">
                  <c:v>2.0902E-3</c:v>
                </c:pt>
                <c:pt idx="89">
                  <c:v>2.72886E-2</c:v>
                </c:pt>
                <c:pt idx="90">
                  <c:v>-1.77561E-2</c:v>
                </c:pt>
                <c:pt idx="91">
                  <c:v>6.3740999999999997E-3</c:v>
                </c:pt>
                <c:pt idx="92">
                  <c:v>-6.5409999999999999E-3</c:v>
                </c:pt>
                <c:pt idx="93">
                  <c:v>2.2337599999999999E-2</c:v>
                </c:pt>
                <c:pt idx="94">
                  <c:v>-1.3630700000000001E-2</c:v>
                </c:pt>
                <c:pt idx="95">
                  <c:v>-5.4752500000000003E-2</c:v>
                </c:pt>
                <c:pt idx="96">
                  <c:v>5.0868900000000002E-2</c:v>
                </c:pt>
                <c:pt idx="97">
                  <c:v>2.4553999999999999E-2</c:v>
                </c:pt>
                <c:pt idx="98">
                  <c:v>-3.5672099999999998E-2</c:v>
                </c:pt>
                <c:pt idx="99">
                  <c:v>-3.2169E-3</c:v>
                </c:pt>
                <c:pt idx="100">
                  <c:v>2.4586199999999999E-2</c:v>
                </c:pt>
                <c:pt idx="101">
                  <c:v>3.3896599999999999E-2</c:v>
                </c:pt>
                <c:pt idx="102">
                  <c:v>-7.29717E-2</c:v>
                </c:pt>
                <c:pt idx="103">
                  <c:v>1.9864199999999999E-2</c:v>
                </c:pt>
                <c:pt idx="104">
                  <c:v>-2.5670100000000001E-2</c:v>
                </c:pt>
                <c:pt idx="105">
                  <c:v>1.23967E-2</c:v>
                </c:pt>
                <c:pt idx="106">
                  <c:v>-2.7215E-3</c:v>
                </c:pt>
                <c:pt idx="107">
                  <c:v>-1.5696499999999999E-2</c:v>
                </c:pt>
                <c:pt idx="108">
                  <c:v>1.9002399999999999E-2</c:v>
                </c:pt>
                <c:pt idx="109">
                  <c:v>-1.45346E-2</c:v>
                </c:pt>
                <c:pt idx="110">
                  <c:v>1.9421999999999998E-2</c:v>
                </c:pt>
                <c:pt idx="111">
                  <c:v>-4.8792599999999998E-2</c:v>
                </c:pt>
                <c:pt idx="112">
                  <c:v>2.9178800000000001E-2</c:v>
                </c:pt>
                <c:pt idx="113">
                  <c:v>1.6370800000000001E-2</c:v>
                </c:pt>
                <c:pt idx="114">
                  <c:v>-2.9220400000000001E-2</c:v>
                </c:pt>
                <c:pt idx="115">
                  <c:v>3.1920799999999999E-2</c:v>
                </c:pt>
                <c:pt idx="116">
                  <c:v>-1.35978E-2</c:v>
                </c:pt>
                <c:pt idx="117">
                  <c:v>1.36483E-2</c:v>
                </c:pt>
                <c:pt idx="118">
                  <c:v>-2.2687700000000002E-2</c:v>
                </c:pt>
                <c:pt idx="119">
                  <c:v>-1.24826E-2</c:v>
                </c:pt>
                <c:pt idx="120">
                  <c:v>0.10880860000000001</c:v>
                </c:pt>
                <c:pt idx="121">
                  <c:v>-5.5575100000000002E-2</c:v>
                </c:pt>
                <c:pt idx="122">
                  <c:v>-1.3181999999999999E-2</c:v>
                </c:pt>
                <c:pt idx="123">
                  <c:v>-7.7133000000000002E-3</c:v>
                </c:pt>
                <c:pt idx="124">
                  <c:v>5.7797099999999997E-2</c:v>
                </c:pt>
                <c:pt idx="125">
                  <c:v>-2.2366999999999999E-3</c:v>
                </c:pt>
                <c:pt idx="126">
                  <c:v>-1.3433499999999999E-2</c:v>
                </c:pt>
                <c:pt idx="127">
                  <c:v>2.7520300000000001E-2</c:v>
                </c:pt>
                <c:pt idx="128">
                  <c:v>-8.1735999999999996E-3</c:v>
                </c:pt>
                <c:pt idx="129">
                  <c:v>3.9257399999999998E-2</c:v>
                </c:pt>
                <c:pt idx="130">
                  <c:v>-2.4291400000000001E-2</c:v>
                </c:pt>
                <c:pt idx="131">
                  <c:v>-1.56863E-2</c:v>
                </c:pt>
                <c:pt idx="132">
                  <c:v>4.4575499999999997E-2</c:v>
                </c:pt>
                <c:pt idx="133">
                  <c:v>-1.9926200000000002E-2</c:v>
                </c:pt>
                <c:pt idx="134">
                  <c:v>-1.33895E-2</c:v>
                </c:pt>
                <c:pt idx="135">
                  <c:v>-2.1824699999999999E-2</c:v>
                </c:pt>
                <c:pt idx="136">
                  <c:v>2.8200099999999999E-2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A5-4E7E-83AF-5E8F70B55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055727"/>
        <c:axId val="1415063631"/>
      </c:lineChart>
      <c:catAx>
        <c:axId val="1415055727"/>
        <c:scaling>
          <c:orientation val="minMax"/>
        </c:scaling>
        <c:delete val="1"/>
        <c:axPos val="b"/>
        <c:majorTickMark val="none"/>
        <c:minorTickMark val="none"/>
        <c:tickLblPos val="nextTo"/>
        <c:crossAx val="1415063631"/>
        <c:crosses val="autoZero"/>
        <c:auto val="1"/>
        <c:lblAlgn val="ctr"/>
        <c:lblOffset val="100"/>
        <c:noMultiLvlLbl val="0"/>
      </c:catAx>
      <c:valAx>
        <c:axId val="14150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05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FCI</a:t>
            </a:r>
            <a:r>
              <a:rPr lang="pt-BR" baseline="0"/>
              <a:t> - comparação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comparação!$D$1</c:f>
              <c:strCache>
                <c:ptCount val="1"/>
                <c:pt idx="0">
                  <c:v>Indice3a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comparação!$D$2:$D$138</c:f>
              <c:numCache>
                <c:formatCode>General</c:formatCode>
                <c:ptCount val="137"/>
                <c:pt idx="0">
                  <c:v>100</c:v>
                </c:pt>
                <c:pt idx="1">
                  <c:v>99.769851661478498</c:v>
                </c:pt>
                <c:pt idx="2">
                  <c:v>99.649266158868414</c:v>
                </c:pt>
                <c:pt idx="3">
                  <c:v>100.23482750269774</c:v>
                </c:pt>
                <c:pt idx="4">
                  <c:v>101.18128432895523</c:v>
                </c:pt>
                <c:pt idx="5">
                  <c:v>101.70292517230392</c:v>
                </c:pt>
                <c:pt idx="6">
                  <c:v>103.3698258902</c:v>
                </c:pt>
                <c:pt idx="7">
                  <c:v>103.77059753021744</c:v>
                </c:pt>
                <c:pt idx="8">
                  <c:v>103.81828622338014</c:v>
                </c:pt>
                <c:pt idx="9">
                  <c:v>105.0622530535607</c:v>
                </c:pt>
                <c:pt idx="10">
                  <c:v>103.98203848697025</c:v>
                </c:pt>
                <c:pt idx="11">
                  <c:v>103.74889245049789</c:v>
                </c:pt>
                <c:pt idx="12">
                  <c:v>103.68251328761416</c:v>
                </c:pt>
                <c:pt idx="13">
                  <c:v>104.5913461283466</c:v>
                </c:pt>
                <c:pt idx="14">
                  <c:v>104.25850963476574</c:v>
                </c:pt>
                <c:pt idx="15">
                  <c:v>106.3513968832842</c:v>
                </c:pt>
                <c:pt idx="16">
                  <c:v>110.95102852732748</c:v>
                </c:pt>
                <c:pt idx="17">
                  <c:v>110.00122376786612</c:v>
                </c:pt>
                <c:pt idx="18">
                  <c:v>111.14517819375544</c:v>
                </c:pt>
                <c:pt idx="19">
                  <c:v>111.92268180906287</c:v>
                </c:pt>
                <c:pt idx="20">
                  <c:v>111.72488453084961</c:v>
                </c:pt>
                <c:pt idx="21">
                  <c:v>112.87100790441913</c:v>
                </c:pt>
                <c:pt idx="22">
                  <c:v>114.28004050318744</c:v>
                </c:pt>
                <c:pt idx="23">
                  <c:v>114.00233596813965</c:v>
                </c:pt>
                <c:pt idx="24">
                  <c:v>115.63002110305123</c:v>
                </c:pt>
                <c:pt idx="25">
                  <c:v>118.30498345655897</c:v>
                </c:pt>
                <c:pt idx="26">
                  <c:v>117.78882916352372</c:v>
                </c:pt>
                <c:pt idx="27">
                  <c:v>119.31198329077144</c:v>
                </c:pt>
                <c:pt idx="28">
                  <c:v>118.39797076015925</c:v>
                </c:pt>
                <c:pt idx="29">
                  <c:v>117.2340041824632</c:v>
                </c:pt>
                <c:pt idx="30">
                  <c:v>118.86242261565639</c:v>
                </c:pt>
                <c:pt idx="31">
                  <c:v>119.07595529269453</c:v>
                </c:pt>
                <c:pt idx="32">
                  <c:v>120.97085489835504</c:v>
                </c:pt>
                <c:pt idx="33">
                  <c:v>122.12434225293647</c:v>
                </c:pt>
                <c:pt idx="34">
                  <c:v>124.52859047498495</c:v>
                </c:pt>
                <c:pt idx="35">
                  <c:v>125.6402454647431</c:v>
                </c:pt>
                <c:pt idx="36">
                  <c:v>128.98415804333857</c:v>
                </c:pt>
                <c:pt idx="37">
                  <c:v>131.58888374453736</c:v>
                </c:pt>
                <c:pt idx="38">
                  <c:v>133.96259916064091</c:v>
                </c:pt>
                <c:pt idx="39">
                  <c:v>136.05912188574624</c:v>
                </c:pt>
                <c:pt idx="40">
                  <c:v>135.91041527606441</c:v>
                </c:pt>
                <c:pt idx="41">
                  <c:v>135.54392393619037</c:v>
                </c:pt>
                <c:pt idx="42">
                  <c:v>139.94288666466596</c:v>
                </c:pt>
                <c:pt idx="43">
                  <c:v>141.00382621769404</c:v>
                </c:pt>
                <c:pt idx="44">
                  <c:v>140.50844499135349</c:v>
                </c:pt>
                <c:pt idx="45">
                  <c:v>140.12891138466537</c:v>
                </c:pt>
                <c:pt idx="46">
                  <c:v>139.29137839314515</c:v>
                </c:pt>
                <c:pt idx="47">
                  <c:v>137.75301744989434</c:v>
                </c:pt>
                <c:pt idx="48">
                  <c:v>138.75646565560265</c:v>
                </c:pt>
                <c:pt idx="49">
                  <c:v>141.11728306386271</c:v>
                </c:pt>
                <c:pt idx="50">
                  <c:v>141.94409306213666</c:v>
                </c:pt>
                <c:pt idx="51">
                  <c:v>144.61401022809926</c:v>
                </c:pt>
                <c:pt idx="52">
                  <c:v>147.51389050477735</c:v>
                </c:pt>
                <c:pt idx="53">
                  <c:v>149.58324454354522</c:v>
                </c:pt>
                <c:pt idx="54">
                  <c:v>151.96770433305539</c:v>
                </c:pt>
                <c:pt idx="55">
                  <c:v>154.84363043823407</c:v>
                </c:pt>
                <c:pt idx="56">
                  <c:v>156.37849494916912</c:v>
                </c:pt>
                <c:pt idx="57">
                  <c:v>161.98074207253353</c:v>
                </c:pt>
                <c:pt idx="58">
                  <c:v>166.16642599817371</c:v>
                </c:pt>
                <c:pt idx="59">
                  <c:v>162.8639868656401</c:v>
                </c:pt>
                <c:pt idx="60">
                  <c:v>164.36741910357466</c:v>
                </c:pt>
                <c:pt idx="61">
                  <c:v>164.11185716484727</c:v>
                </c:pt>
                <c:pt idx="62">
                  <c:v>167.21788088541356</c:v>
                </c:pt>
                <c:pt idx="63">
                  <c:v>167.58465151383083</c:v>
                </c:pt>
                <c:pt idx="64">
                  <c:v>174.93043930480277</c:v>
                </c:pt>
                <c:pt idx="65">
                  <c:v>175.50896331380551</c:v>
                </c:pt>
                <c:pt idx="66">
                  <c:v>173.94867223952906</c:v>
                </c:pt>
                <c:pt idx="67">
                  <c:v>176.16206507240494</c:v>
                </c:pt>
                <c:pt idx="68">
                  <c:v>173.52640072177735</c:v>
                </c:pt>
                <c:pt idx="69">
                  <c:v>171.30830770864856</c:v>
                </c:pt>
                <c:pt idx="70">
                  <c:v>170.04091130440608</c:v>
                </c:pt>
                <c:pt idx="71">
                  <c:v>167.81649007599145</c:v>
                </c:pt>
                <c:pt idx="72">
                  <c:v>169.55349179970122</c:v>
                </c:pt>
                <c:pt idx="73">
                  <c:v>166.51166314365739</c:v>
                </c:pt>
                <c:pt idx="74">
                  <c:v>167.18525657985305</c:v>
                </c:pt>
                <c:pt idx="75">
                  <c:v>167.11465585941033</c:v>
                </c:pt>
                <c:pt idx="76">
                  <c:v>168.79607882863976</c:v>
                </c:pt>
                <c:pt idx="77">
                  <c:v>168.07355917429402</c:v>
                </c:pt>
                <c:pt idx="78">
                  <c:v>171.18917932320036</c:v>
                </c:pt>
                <c:pt idx="79">
                  <c:v>172.48084635445798</c:v>
                </c:pt>
                <c:pt idx="80">
                  <c:v>173.03264549859995</c:v>
                </c:pt>
                <c:pt idx="81">
                  <c:v>174.6471164304844</c:v>
                </c:pt>
                <c:pt idx="82">
                  <c:v>175.61210930040519</c:v>
                </c:pt>
                <c:pt idx="83">
                  <c:v>176.66719862367904</c:v>
                </c:pt>
                <c:pt idx="84">
                  <c:v>178.64408536439043</c:v>
                </c:pt>
                <c:pt idx="85">
                  <c:v>180.34785966765054</c:v>
                </c:pt>
                <c:pt idx="86">
                  <c:v>179.10990551515297</c:v>
                </c:pt>
                <c:pt idx="87">
                  <c:v>179.11192651790262</c:v>
                </c:pt>
                <c:pt idx="88">
                  <c:v>181.56712085885258</c:v>
                </c:pt>
                <c:pt idx="89">
                  <c:v>184.93248418475886</c:v>
                </c:pt>
                <c:pt idx="90">
                  <c:v>185.97784998244168</c:v>
                </c:pt>
                <c:pt idx="91">
                  <c:v>187.08042800400207</c:v>
                </c:pt>
                <c:pt idx="92">
                  <c:v>191.03585058961795</c:v>
                </c:pt>
                <c:pt idx="93">
                  <c:v>189.42703720315234</c:v>
                </c:pt>
                <c:pt idx="94">
                  <c:v>188.8112807829001</c:v>
                </c:pt>
                <c:pt idx="95">
                  <c:v>190.68696995958663</c:v>
                </c:pt>
                <c:pt idx="96">
                  <c:v>195.5075789119274</c:v>
                </c:pt>
                <c:pt idx="97">
                  <c:v>198.79238033601575</c:v>
                </c:pt>
                <c:pt idx="98">
                  <c:v>198.14939979875186</c:v>
                </c:pt>
                <c:pt idx="99">
                  <c:v>206.44672911909043</c:v>
                </c:pt>
                <c:pt idx="100">
                  <c:v>207.77245446431283</c:v>
                </c:pt>
                <c:pt idx="101">
                  <c:v>197.23694026948709</c:v>
                </c:pt>
                <c:pt idx="102">
                  <c:v>198.00480227064224</c:v>
                </c:pt>
                <c:pt idx="103">
                  <c:v>191.01230734289751</c:v>
                </c:pt>
                <c:pt idx="104">
                  <c:v>195.11047531617268</c:v>
                </c:pt>
                <c:pt idx="105">
                  <c:v>199.71442825528672</c:v>
                </c:pt>
                <c:pt idx="106">
                  <c:v>201.65134285500832</c:v>
                </c:pt>
                <c:pt idx="107">
                  <c:v>204.21708987704642</c:v>
                </c:pt>
                <c:pt idx="108">
                  <c:v>199.1804069725099</c:v>
                </c:pt>
                <c:pt idx="109">
                  <c:v>202.57897859554973</c:v>
                </c:pt>
                <c:pt idx="110">
                  <c:v>201.87231691483279</c:v>
                </c:pt>
                <c:pt idx="111">
                  <c:v>202.35428531226671</c:v>
                </c:pt>
                <c:pt idx="112">
                  <c:v>206.81566925200832</c:v>
                </c:pt>
                <c:pt idx="113">
                  <c:v>207.85834918049014</c:v>
                </c:pt>
                <c:pt idx="114">
                  <c:v>210.24103720257168</c:v>
                </c:pt>
                <c:pt idx="115">
                  <c:v>209.93332035176059</c:v>
                </c:pt>
                <c:pt idx="116">
                  <c:v>213.53189239035558</c:v>
                </c:pt>
                <c:pt idx="117">
                  <c:v>212.37677049829222</c:v>
                </c:pt>
                <c:pt idx="118">
                  <c:v>210.52819204569161</c:v>
                </c:pt>
                <c:pt idx="119">
                  <c:v>225.31031048178201</c:v>
                </c:pt>
                <c:pt idx="120">
                  <c:v>232.01802087731963</c:v>
                </c:pt>
                <c:pt idx="121">
                  <c:v>236.50222016337571</c:v>
                </c:pt>
                <c:pt idx="122">
                  <c:v>239.2193686362595</c:v>
                </c:pt>
                <c:pt idx="123">
                  <c:v>248.4825333353769</c:v>
                </c:pt>
                <c:pt idx="124">
                  <c:v>251.4896228341355</c:v>
                </c:pt>
                <c:pt idx="125">
                  <c:v>249.44517298694282</c:v>
                </c:pt>
                <c:pt idx="126">
                  <c:v>255.34920803624007</c:v>
                </c:pt>
                <c:pt idx="127">
                  <c:v>257.52250649198862</c:v>
                </c:pt>
                <c:pt idx="128">
                  <c:v>262.50540061656784</c:v>
                </c:pt>
                <c:pt idx="129">
                  <c:v>268.08764491257432</c:v>
                </c:pt>
                <c:pt idx="130">
                  <c:v>271.85053693674689</c:v>
                </c:pt>
                <c:pt idx="131">
                  <c:v>271.91027599422921</c:v>
                </c:pt>
                <c:pt idx="132">
                  <c:v>269.45508859718365</c:v>
                </c:pt>
                <c:pt idx="133">
                  <c:v>269.07274951072554</c:v>
                </c:pt>
                <c:pt idx="134">
                  <c:v>269.05529534513596</c:v>
                </c:pt>
                <c:pt idx="135">
                  <c:v>271.89592371956314</c:v>
                </c:pt>
                <c:pt idx="136">
                  <c:v>275.02611980101972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71-46BA-AC76-B5DA5A46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7691087"/>
        <c:axId val="1417687759"/>
      </c:lineChart>
      <c:lineChart>
        <c:grouping val="standard"/>
        <c:varyColors val="0"/>
        <c:ser>
          <c:idx val="0"/>
          <c:order val="0"/>
          <c:tx>
            <c:strRef>
              <c:f>comparação!$C$1</c:f>
              <c:strCache>
                <c:ptCount val="1"/>
                <c:pt idx="0">
                  <c:v>IV_z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comparação!$C$2:$C$138</c:f>
              <c:numCache>
                <c:formatCode>General</c:formatCode>
                <c:ptCount val="137"/>
                <c:pt idx="0">
                  <c:v>-7.753686802752104</c:v>
                </c:pt>
                <c:pt idx="1">
                  <c:v>-7.7356827565736399</c:v>
                </c:pt>
                <c:pt idx="2">
                  <c:v>-8.1033699718343772</c:v>
                </c:pt>
                <c:pt idx="3">
                  <c:v>-7.764984281960472</c:v>
                </c:pt>
                <c:pt idx="4">
                  <c:v>-8.0213890291611314</c:v>
                </c:pt>
                <c:pt idx="5">
                  <c:v>-8.0766039188102976</c:v>
                </c:pt>
                <c:pt idx="6">
                  <c:v>-7.8459661386723836</c:v>
                </c:pt>
                <c:pt idx="7">
                  <c:v>-8.1658177764536148</c:v>
                </c:pt>
                <c:pt idx="8">
                  <c:v>-8.3848903629788918</c:v>
                </c:pt>
                <c:pt idx="9">
                  <c:v>-8.3319682356705673</c:v>
                </c:pt>
                <c:pt idx="10">
                  <c:v>-8.5571916903580671</c:v>
                </c:pt>
                <c:pt idx="11">
                  <c:v>-8.7201556147810813</c:v>
                </c:pt>
                <c:pt idx="12">
                  <c:v>-8.6204976464379541</c:v>
                </c:pt>
                <c:pt idx="13">
                  <c:v>-8.6181519382726925</c:v>
                </c:pt>
                <c:pt idx="14">
                  <c:v>-8.5389838937671971</c:v>
                </c:pt>
                <c:pt idx="15">
                  <c:v>-8.0475641912667548</c:v>
                </c:pt>
                <c:pt idx="16">
                  <c:v>-6.4141856962652373</c:v>
                </c:pt>
                <c:pt idx="17">
                  <c:v>-7.1672659622079156</c:v>
                </c:pt>
                <c:pt idx="18">
                  <c:v>-6.7428520516566781</c:v>
                </c:pt>
                <c:pt idx="19">
                  <c:v>-6.5000764377156148</c:v>
                </c:pt>
                <c:pt idx="20">
                  <c:v>-6.8755705049960127</c:v>
                </c:pt>
                <c:pt idx="21">
                  <c:v>-6.9773868752605956</c:v>
                </c:pt>
                <c:pt idx="22">
                  <c:v>-6.9007776785474046</c:v>
                </c:pt>
                <c:pt idx="23">
                  <c:v>-6.851982139321307</c:v>
                </c:pt>
                <c:pt idx="24">
                  <c:v>-6.0903360163676474</c:v>
                </c:pt>
                <c:pt idx="25">
                  <c:v>-5.9235598287623281</c:v>
                </c:pt>
                <c:pt idx="26">
                  <c:v>-5.8736138615604805</c:v>
                </c:pt>
                <c:pt idx="27">
                  <c:v>-5.8237999036486912</c:v>
                </c:pt>
                <c:pt idx="28">
                  <c:v>-6.2440927505645387</c:v>
                </c:pt>
                <c:pt idx="29">
                  <c:v>-6.3858261794635203</c:v>
                </c:pt>
                <c:pt idx="30">
                  <c:v>-6.0173445262469931</c:v>
                </c:pt>
                <c:pt idx="31">
                  <c:v>-6.1684290815710883</c:v>
                </c:pt>
                <c:pt idx="32">
                  <c:v>-6.1239792087769969</c:v>
                </c:pt>
                <c:pt idx="33">
                  <c:v>-5.7944333669469259</c:v>
                </c:pt>
                <c:pt idx="34">
                  <c:v>-5.5374843841552428</c:v>
                </c:pt>
                <c:pt idx="35">
                  <c:v>-5.3139473221068174</c:v>
                </c:pt>
                <c:pt idx="36">
                  <c:v>-4.6216650166794677</c:v>
                </c:pt>
                <c:pt idx="37">
                  <c:v>-4.4141898512909439</c:v>
                </c:pt>
                <c:pt idx="38">
                  <c:v>-4.3430977746325459</c:v>
                </c:pt>
                <c:pt idx="39">
                  <c:v>-3.8237527894269561</c:v>
                </c:pt>
                <c:pt idx="40">
                  <c:v>-4.1608052231483352</c:v>
                </c:pt>
                <c:pt idx="41">
                  <c:v>-4.3607589385726833</c:v>
                </c:pt>
                <c:pt idx="42">
                  <c:v>-3.833496178875988</c:v>
                </c:pt>
                <c:pt idx="43">
                  <c:v>-3.8467907672711932</c:v>
                </c:pt>
                <c:pt idx="44">
                  <c:v>-3.8144439378525314</c:v>
                </c:pt>
                <c:pt idx="45">
                  <c:v>-4.2122648435497965</c:v>
                </c:pt>
                <c:pt idx="46">
                  <c:v>-4.2991186899835343</c:v>
                </c:pt>
                <c:pt idx="47">
                  <c:v>-4.469519068210003</c:v>
                </c:pt>
                <c:pt idx="48">
                  <c:v>-4.3246434039495334</c:v>
                </c:pt>
                <c:pt idx="49">
                  <c:v>-4.1313164764030361</c:v>
                </c:pt>
                <c:pt idx="50">
                  <c:v>-3.7960087441162722</c:v>
                </c:pt>
                <c:pt idx="51">
                  <c:v>-3.4121904649911259</c:v>
                </c:pt>
                <c:pt idx="52">
                  <c:v>-2.5640354228841566</c:v>
                </c:pt>
                <c:pt idx="53">
                  <c:v>-2.3848461727038508</c:v>
                </c:pt>
                <c:pt idx="54">
                  <c:v>-1.9553517152455773</c:v>
                </c:pt>
                <c:pt idx="55">
                  <c:v>-1.4355662751411162</c:v>
                </c:pt>
                <c:pt idx="56">
                  <c:v>-0.87817371895731955</c:v>
                </c:pt>
                <c:pt idx="57">
                  <c:v>-0.26765488504175039</c:v>
                </c:pt>
                <c:pt idx="58">
                  <c:v>0.60681060727749503</c:v>
                </c:pt>
                <c:pt idx="59">
                  <c:v>-0.23010864124852121</c:v>
                </c:pt>
                <c:pt idx="60">
                  <c:v>8.6113868549924533E-2</c:v>
                </c:pt>
                <c:pt idx="61">
                  <c:v>-0.22524050080236285</c:v>
                </c:pt>
                <c:pt idx="62">
                  <c:v>0.46413559370840957</c:v>
                </c:pt>
                <c:pt idx="63">
                  <c:v>0.71195850177503694</c:v>
                </c:pt>
                <c:pt idx="64">
                  <c:v>1.8255237185813029</c:v>
                </c:pt>
                <c:pt idx="65">
                  <c:v>1.5422581259038743</c:v>
                </c:pt>
                <c:pt idx="66">
                  <c:v>1.4460074524758326</c:v>
                </c:pt>
                <c:pt idx="67">
                  <c:v>1.7072594914296433</c:v>
                </c:pt>
                <c:pt idx="68">
                  <c:v>1.6259713690862054</c:v>
                </c:pt>
                <c:pt idx="69">
                  <c:v>1.1409344537932364</c:v>
                </c:pt>
                <c:pt idx="70">
                  <c:v>0.72391887100813124</c:v>
                </c:pt>
                <c:pt idx="71">
                  <c:v>0.32472589495884785</c:v>
                </c:pt>
                <c:pt idx="72">
                  <c:v>0.62627245269286014</c:v>
                </c:pt>
                <c:pt idx="73">
                  <c:v>0.23879304694529421</c:v>
                </c:pt>
                <c:pt idx="74">
                  <c:v>0.258650634944944</c:v>
                </c:pt>
                <c:pt idx="75">
                  <c:v>0.22152872317853434</c:v>
                </c:pt>
                <c:pt idx="76">
                  <c:v>0.41776418682264238</c:v>
                </c:pt>
                <c:pt idx="77">
                  <c:v>0.36675309501781128</c:v>
                </c:pt>
                <c:pt idx="78">
                  <c:v>0.80148478856101901</c:v>
                </c:pt>
                <c:pt idx="79">
                  <c:v>0.98731178932524466</c:v>
                </c:pt>
                <c:pt idx="80">
                  <c:v>0.80183786181919703</c:v>
                </c:pt>
                <c:pt idx="81">
                  <c:v>0.94309754174077054</c:v>
                </c:pt>
                <c:pt idx="82">
                  <c:v>0.95357708451621859</c:v>
                </c:pt>
                <c:pt idx="83">
                  <c:v>1.0673353085377357</c:v>
                </c:pt>
                <c:pt idx="84">
                  <c:v>1.3130549793971698</c:v>
                </c:pt>
                <c:pt idx="85">
                  <c:v>1.4533835518548841</c:v>
                </c:pt>
                <c:pt idx="86">
                  <c:v>1.1656439562780052</c:v>
                </c:pt>
                <c:pt idx="87">
                  <c:v>1.2508355741796782</c:v>
                </c:pt>
                <c:pt idx="88">
                  <c:v>1.494379052857618</c:v>
                </c:pt>
                <c:pt idx="89">
                  <c:v>2.0014929087251452</c:v>
                </c:pt>
                <c:pt idx="90">
                  <c:v>2.0740852627016508</c:v>
                </c:pt>
                <c:pt idx="91">
                  <c:v>2.2650076996686574</c:v>
                </c:pt>
                <c:pt idx="92">
                  <c:v>2.3944955734304365</c:v>
                </c:pt>
                <c:pt idx="93">
                  <c:v>2.1526660810688067</c:v>
                </c:pt>
                <c:pt idx="94">
                  <c:v>2.1062102676966505</c:v>
                </c:pt>
                <c:pt idx="95">
                  <c:v>2.5626263947979009</c:v>
                </c:pt>
                <c:pt idx="96">
                  <c:v>3.3582329081498279</c:v>
                </c:pt>
                <c:pt idx="97">
                  <c:v>3.8004898921362611</c:v>
                </c:pt>
                <c:pt idx="98">
                  <c:v>3.6204278100111837</c:v>
                </c:pt>
                <c:pt idx="99">
                  <c:v>4.9025202317458225</c:v>
                </c:pt>
                <c:pt idx="100">
                  <c:v>4.8371657001666319</c:v>
                </c:pt>
                <c:pt idx="101">
                  <c:v>3.5111690514222351</c:v>
                </c:pt>
                <c:pt idx="102">
                  <c:v>3.7589572746172744</c:v>
                </c:pt>
                <c:pt idx="103">
                  <c:v>3.0692510506934512</c:v>
                </c:pt>
                <c:pt idx="104">
                  <c:v>3.3089931646602824</c:v>
                </c:pt>
                <c:pt idx="105">
                  <c:v>3.8285988967773652</c:v>
                </c:pt>
                <c:pt idx="106">
                  <c:v>4.1739409261093705</c:v>
                </c:pt>
                <c:pt idx="107">
                  <c:v>4.393798448458714</c:v>
                </c:pt>
                <c:pt idx="108">
                  <c:v>4.0532352921134107</c:v>
                </c:pt>
                <c:pt idx="109">
                  <c:v>4.2863991301931907</c:v>
                </c:pt>
                <c:pt idx="110">
                  <c:v>4.1826175898321516</c:v>
                </c:pt>
                <c:pt idx="111">
                  <c:v>4.6877410604260934</c:v>
                </c:pt>
                <c:pt idx="112">
                  <c:v>5.1134641410737043</c:v>
                </c:pt>
                <c:pt idx="113">
                  <c:v>4.9953171428181422</c:v>
                </c:pt>
                <c:pt idx="114">
                  <c:v>5.3578324940165718</c:v>
                </c:pt>
                <c:pt idx="115">
                  <c:v>4.9351415181092007</c:v>
                </c:pt>
                <c:pt idx="116">
                  <c:v>5.4886869173976658</c:v>
                </c:pt>
                <c:pt idx="117">
                  <c:v>5.6631881834595976</c:v>
                </c:pt>
                <c:pt idx="118">
                  <c:v>6.0450835152498597</c:v>
                </c:pt>
                <c:pt idx="119">
                  <c:v>7.7173874360130963</c:v>
                </c:pt>
                <c:pt idx="120">
                  <c:v>8.6329640486447818</c:v>
                </c:pt>
                <c:pt idx="121">
                  <c:v>9.1724258805454788</c:v>
                </c:pt>
                <c:pt idx="122">
                  <c:v>9.1463782034679095</c:v>
                </c:pt>
                <c:pt idx="123">
                  <c:v>10.210431799084754</c:v>
                </c:pt>
                <c:pt idx="124">
                  <c:v>10.559567672706336</c:v>
                </c:pt>
                <c:pt idx="125">
                  <c:v>10.292826941519078</c:v>
                </c:pt>
                <c:pt idx="126">
                  <c:v>10.537472680550549</c:v>
                </c:pt>
                <c:pt idx="127">
                  <c:v>10.415670949922941</c:v>
                </c:pt>
                <c:pt idx="128">
                  <c:v>11.214399498128007</c:v>
                </c:pt>
                <c:pt idx="129">
                  <c:v>11.55222586345802</c:v>
                </c:pt>
                <c:pt idx="130">
                  <c:v>11.962552792430326</c:v>
                </c:pt>
                <c:pt idx="131">
                  <c:v>11.640241665396431</c:v>
                </c:pt>
                <c:pt idx="132">
                  <c:v>11.166285949186141</c:v>
                </c:pt>
                <c:pt idx="133">
                  <c:v>11.044133746727047</c:v>
                </c:pt>
                <c:pt idx="134">
                  <c:v>11.058812328861578</c:v>
                </c:pt>
                <c:pt idx="135">
                  <c:v>11.30125074455948</c:v>
                </c:pt>
                <c:pt idx="136">
                  <c:v>11.697701220724701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71-46BA-AC76-B5DA5A46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7676527"/>
        <c:axId val="1417675279"/>
      </c:lineChart>
      <c:catAx>
        <c:axId val="1417691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7687759"/>
        <c:crosses val="autoZero"/>
        <c:auto val="1"/>
        <c:lblAlgn val="ctr"/>
        <c:lblOffset val="100"/>
        <c:noMultiLvlLbl val="0"/>
      </c:catAx>
      <c:valAx>
        <c:axId val="141768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7691087"/>
        <c:crosses val="autoZero"/>
        <c:crossBetween val="between"/>
      </c:valAx>
      <c:valAx>
        <c:axId val="141767527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7676527"/>
        <c:crosses val="max"/>
        <c:crossBetween val="between"/>
      </c:valAx>
      <c:catAx>
        <c:axId val="1417676527"/>
        <c:scaling>
          <c:orientation val="minMax"/>
        </c:scaling>
        <c:delete val="1"/>
        <c:axPos val="b"/>
        <c:majorTickMark val="out"/>
        <c:minorTickMark val="none"/>
        <c:tickLblPos val="nextTo"/>
        <c:crossAx val="14176752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'fci - bacen(projetado)'!$L$1</c:f>
              <c:strCache>
                <c:ptCount val="1"/>
                <c:pt idx="0">
                  <c:v>FCI-oficial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'fci - bacen(projetado)'!$J$2:$J$525</c:f>
              <c:numCache>
                <c:formatCode>m/d/yyyy</c:formatCode>
                <c:ptCount val="524"/>
                <c:pt idx="0">
                  <c:v>43802</c:v>
                </c:pt>
                <c:pt idx="1">
                  <c:v>43803</c:v>
                </c:pt>
                <c:pt idx="2">
                  <c:v>43804</c:v>
                </c:pt>
                <c:pt idx="3">
                  <c:v>43805</c:v>
                </c:pt>
                <c:pt idx="4">
                  <c:v>43808</c:v>
                </c:pt>
                <c:pt idx="5">
                  <c:v>43809</c:v>
                </c:pt>
                <c:pt idx="6">
                  <c:v>43810</c:v>
                </c:pt>
                <c:pt idx="7">
                  <c:v>43811</c:v>
                </c:pt>
                <c:pt idx="8">
                  <c:v>43812</c:v>
                </c:pt>
                <c:pt idx="9">
                  <c:v>43815</c:v>
                </c:pt>
                <c:pt idx="10">
                  <c:v>43816</c:v>
                </c:pt>
                <c:pt idx="11">
                  <c:v>43817</c:v>
                </c:pt>
                <c:pt idx="12">
                  <c:v>43818</c:v>
                </c:pt>
                <c:pt idx="13">
                  <c:v>43819</c:v>
                </c:pt>
                <c:pt idx="14">
                  <c:v>43822</c:v>
                </c:pt>
                <c:pt idx="15">
                  <c:v>43823</c:v>
                </c:pt>
                <c:pt idx="16">
                  <c:v>43824</c:v>
                </c:pt>
                <c:pt idx="17">
                  <c:v>43825</c:v>
                </c:pt>
                <c:pt idx="18">
                  <c:v>43826</c:v>
                </c:pt>
                <c:pt idx="19">
                  <c:v>43829</c:v>
                </c:pt>
                <c:pt idx="20">
                  <c:v>43830</c:v>
                </c:pt>
                <c:pt idx="21">
                  <c:v>43831</c:v>
                </c:pt>
                <c:pt idx="22">
                  <c:v>43832</c:v>
                </c:pt>
                <c:pt idx="23">
                  <c:v>43833</c:v>
                </c:pt>
                <c:pt idx="24">
                  <c:v>43836</c:v>
                </c:pt>
                <c:pt idx="25">
                  <c:v>43837</c:v>
                </c:pt>
                <c:pt idx="26">
                  <c:v>43838</c:v>
                </c:pt>
                <c:pt idx="27">
                  <c:v>43839</c:v>
                </c:pt>
                <c:pt idx="28">
                  <c:v>43840</c:v>
                </c:pt>
                <c:pt idx="29">
                  <c:v>43843</c:v>
                </c:pt>
                <c:pt idx="30">
                  <c:v>43844</c:v>
                </c:pt>
                <c:pt idx="31">
                  <c:v>43845</c:v>
                </c:pt>
                <c:pt idx="32">
                  <c:v>43846</c:v>
                </c:pt>
                <c:pt idx="33">
                  <c:v>43847</c:v>
                </c:pt>
                <c:pt idx="34">
                  <c:v>43850</c:v>
                </c:pt>
                <c:pt idx="35">
                  <c:v>43851</c:v>
                </c:pt>
                <c:pt idx="36">
                  <c:v>43852</c:v>
                </c:pt>
                <c:pt idx="37">
                  <c:v>43853</c:v>
                </c:pt>
                <c:pt idx="38">
                  <c:v>43854</c:v>
                </c:pt>
                <c:pt idx="39">
                  <c:v>43857</c:v>
                </c:pt>
                <c:pt idx="40">
                  <c:v>43858</c:v>
                </c:pt>
                <c:pt idx="41">
                  <c:v>43859</c:v>
                </c:pt>
                <c:pt idx="42">
                  <c:v>43860</c:v>
                </c:pt>
                <c:pt idx="43">
                  <c:v>43861</c:v>
                </c:pt>
                <c:pt idx="44">
                  <c:v>43864</c:v>
                </c:pt>
                <c:pt idx="45">
                  <c:v>43865</c:v>
                </c:pt>
                <c:pt idx="46">
                  <c:v>43866</c:v>
                </c:pt>
                <c:pt idx="47">
                  <c:v>43867</c:v>
                </c:pt>
                <c:pt idx="48">
                  <c:v>43868</c:v>
                </c:pt>
                <c:pt idx="49">
                  <c:v>43871</c:v>
                </c:pt>
                <c:pt idx="50">
                  <c:v>43872</c:v>
                </c:pt>
                <c:pt idx="51">
                  <c:v>43873</c:v>
                </c:pt>
                <c:pt idx="52">
                  <c:v>43874</c:v>
                </c:pt>
                <c:pt idx="53">
                  <c:v>43875</c:v>
                </c:pt>
                <c:pt idx="54">
                  <c:v>43878</c:v>
                </c:pt>
                <c:pt idx="55">
                  <c:v>43879</c:v>
                </c:pt>
                <c:pt idx="56">
                  <c:v>43880</c:v>
                </c:pt>
                <c:pt idx="57">
                  <c:v>43881</c:v>
                </c:pt>
                <c:pt idx="58">
                  <c:v>43882</c:v>
                </c:pt>
                <c:pt idx="59">
                  <c:v>43885</c:v>
                </c:pt>
                <c:pt idx="60">
                  <c:v>43886</c:v>
                </c:pt>
                <c:pt idx="61">
                  <c:v>43887</c:v>
                </c:pt>
                <c:pt idx="62">
                  <c:v>43888</c:v>
                </c:pt>
                <c:pt idx="63">
                  <c:v>43889</c:v>
                </c:pt>
                <c:pt idx="64">
                  <c:v>43892</c:v>
                </c:pt>
                <c:pt idx="65">
                  <c:v>43893</c:v>
                </c:pt>
                <c:pt idx="66">
                  <c:v>43894</c:v>
                </c:pt>
                <c:pt idx="67">
                  <c:v>43895</c:v>
                </c:pt>
                <c:pt idx="68">
                  <c:v>43896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43906</c:v>
                </c:pt>
                <c:pt idx="75">
                  <c:v>43907</c:v>
                </c:pt>
                <c:pt idx="76">
                  <c:v>43908</c:v>
                </c:pt>
                <c:pt idx="77">
                  <c:v>43909</c:v>
                </c:pt>
                <c:pt idx="78">
                  <c:v>43910</c:v>
                </c:pt>
                <c:pt idx="79">
                  <c:v>43913</c:v>
                </c:pt>
                <c:pt idx="80">
                  <c:v>43914</c:v>
                </c:pt>
                <c:pt idx="81">
                  <c:v>43915</c:v>
                </c:pt>
                <c:pt idx="82">
                  <c:v>43916</c:v>
                </c:pt>
                <c:pt idx="83">
                  <c:v>43917</c:v>
                </c:pt>
                <c:pt idx="84">
                  <c:v>43920</c:v>
                </c:pt>
                <c:pt idx="85">
                  <c:v>43921</c:v>
                </c:pt>
                <c:pt idx="86">
                  <c:v>43922</c:v>
                </c:pt>
                <c:pt idx="87">
                  <c:v>43923</c:v>
                </c:pt>
                <c:pt idx="88">
                  <c:v>43924</c:v>
                </c:pt>
                <c:pt idx="89">
                  <c:v>43927</c:v>
                </c:pt>
                <c:pt idx="90">
                  <c:v>43928</c:v>
                </c:pt>
                <c:pt idx="91">
                  <c:v>43929</c:v>
                </c:pt>
                <c:pt idx="92">
                  <c:v>43930</c:v>
                </c:pt>
                <c:pt idx="93">
                  <c:v>43931</c:v>
                </c:pt>
                <c:pt idx="94">
                  <c:v>43934</c:v>
                </c:pt>
                <c:pt idx="95">
                  <c:v>43935</c:v>
                </c:pt>
                <c:pt idx="96">
                  <c:v>43936</c:v>
                </c:pt>
                <c:pt idx="97">
                  <c:v>43937</c:v>
                </c:pt>
                <c:pt idx="98">
                  <c:v>43938</c:v>
                </c:pt>
                <c:pt idx="99">
                  <c:v>43941</c:v>
                </c:pt>
                <c:pt idx="100">
                  <c:v>43942</c:v>
                </c:pt>
                <c:pt idx="101">
                  <c:v>43943</c:v>
                </c:pt>
                <c:pt idx="102">
                  <c:v>43944</c:v>
                </c:pt>
                <c:pt idx="103">
                  <c:v>43945</c:v>
                </c:pt>
                <c:pt idx="104">
                  <c:v>43948</c:v>
                </c:pt>
                <c:pt idx="105">
                  <c:v>43949</c:v>
                </c:pt>
                <c:pt idx="106">
                  <c:v>43950</c:v>
                </c:pt>
                <c:pt idx="107">
                  <c:v>43951</c:v>
                </c:pt>
                <c:pt idx="108">
                  <c:v>43952</c:v>
                </c:pt>
                <c:pt idx="109">
                  <c:v>43955</c:v>
                </c:pt>
                <c:pt idx="110">
                  <c:v>43956</c:v>
                </c:pt>
                <c:pt idx="111">
                  <c:v>43957</c:v>
                </c:pt>
                <c:pt idx="112">
                  <c:v>43958</c:v>
                </c:pt>
                <c:pt idx="113">
                  <c:v>43959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43969</c:v>
                </c:pt>
                <c:pt idx="120">
                  <c:v>43970</c:v>
                </c:pt>
                <c:pt idx="121">
                  <c:v>43971</c:v>
                </c:pt>
                <c:pt idx="122">
                  <c:v>43972</c:v>
                </c:pt>
                <c:pt idx="123">
                  <c:v>43973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43983</c:v>
                </c:pt>
                <c:pt idx="130">
                  <c:v>43984</c:v>
                </c:pt>
                <c:pt idx="131">
                  <c:v>43985</c:v>
                </c:pt>
                <c:pt idx="132">
                  <c:v>43986</c:v>
                </c:pt>
                <c:pt idx="133">
                  <c:v>43987</c:v>
                </c:pt>
                <c:pt idx="134">
                  <c:v>43990</c:v>
                </c:pt>
                <c:pt idx="135">
                  <c:v>43991</c:v>
                </c:pt>
                <c:pt idx="136">
                  <c:v>43992</c:v>
                </c:pt>
                <c:pt idx="137">
                  <c:v>43993</c:v>
                </c:pt>
                <c:pt idx="138">
                  <c:v>43994</c:v>
                </c:pt>
                <c:pt idx="139">
                  <c:v>43997</c:v>
                </c:pt>
                <c:pt idx="140">
                  <c:v>43998</c:v>
                </c:pt>
                <c:pt idx="141">
                  <c:v>43999</c:v>
                </c:pt>
                <c:pt idx="142">
                  <c:v>44000</c:v>
                </c:pt>
                <c:pt idx="143">
                  <c:v>44001</c:v>
                </c:pt>
                <c:pt idx="144">
                  <c:v>44004</c:v>
                </c:pt>
                <c:pt idx="145">
                  <c:v>44005</c:v>
                </c:pt>
                <c:pt idx="146">
                  <c:v>44006</c:v>
                </c:pt>
                <c:pt idx="147">
                  <c:v>44007</c:v>
                </c:pt>
                <c:pt idx="148">
                  <c:v>44008</c:v>
                </c:pt>
                <c:pt idx="149">
                  <c:v>44011</c:v>
                </c:pt>
                <c:pt idx="150">
                  <c:v>44012</c:v>
                </c:pt>
                <c:pt idx="151">
                  <c:v>44013</c:v>
                </c:pt>
                <c:pt idx="152">
                  <c:v>44014</c:v>
                </c:pt>
                <c:pt idx="153">
                  <c:v>44015</c:v>
                </c:pt>
                <c:pt idx="154">
                  <c:v>44018</c:v>
                </c:pt>
                <c:pt idx="155">
                  <c:v>44019</c:v>
                </c:pt>
                <c:pt idx="156">
                  <c:v>44020</c:v>
                </c:pt>
                <c:pt idx="157">
                  <c:v>44021</c:v>
                </c:pt>
                <c:pt idx="158">
                  <c:v>44022</c:v>
                </c:pt>
                <c:pt idx="159">
                  <c:v>44025</c:v>
                </c:pt>
                <c:pt idx="160">
                  <c:v>44026</c:v>
                </c:pt>
                <c:pt idx="161">
                  <c:v>44027</c:v>
                </c:pt>
                <c:pt idx="162">
                  <c:v>44028</c:v>
                </c:pt>
                <c:pt idx="163">
                  <c:v>44029</c:v>
                </c:pt>
                <c:pt idx="164">
                  <c:v>44032</c:v>
                </c:pt>
                <c:pt idx="165">
                  <c:v>44033</c:v>
                </c:pt>
                <c:pt idx="166">
                  <c:v>44034</c:v>
                </c:pt>
                <c:pt idx="167">
                  <c:v>44035</c:v>
                </c:pt>
                <c:pt idx="168">
                  <c:v>44036</c:v>
                </c:pt>
                <c:pt idx="169">
                  <c:v>44039</c:v>
                </c:pt>
                <c:pt idx="170">
                  <c:v>44040</c:v>
                </c:pt>
                <c:pt idx="171">
                  <c:v>44041</c:v>
                </c:pt>
                <c:pt idx="172">
                  <c:v>44042</c:v>
                </c:pt>
                <c:pt idx="173">
                  <c:v>44043</c:v>
                </c:pt>
                <c:pt idx="174">
                  <c:v>44046</c:v>
                </c:pt>
                <c:pt idx="175">
                  <c:v>44047</c:v>
                </c:pt>
                <c:pt idx="176">
                  <c:v>44048</c:v>
                </c:pt>
                <c:pt idx="177">
                  <c:v>44049</c:v>
                </c:pt>
                <c:pt idx="178">
                  <c:v>44050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44067</c:v>
                </c:pt>
                <c:pt idx="190">
                  <c:v>44068</c:v>
                </c:pt>
                <c:pt idx="191">
                  <c:v>44069</c:v>
                </c:pt>
                <c:pt idx="192">
                  <c:v>44070</c:v>
                </c:pt>
                <c:pt idx="193">
                  <c:v>44071</c:v>
                </c:pt>
                <c:pt idx="194">
                  <c:v>44074</c:v>
                </c:pt>
                <c:pt idx="195">
                  <c:v>44075</c:v>
                </c:pt>
                <c:pt idx="196">
                  <c:v>44076</c:v>
                </c:pt>
                <c:pt idx="197">
                  <c:v>44077</c:v>
                </c:pt>
                <c:pt idx="198">
                  <c:v>44078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44088</c:v>
                </c:pt>
                <c:pt idx="205">
                  <c:v>44089</c:v>
                </c:pt>
                <c:pt idx="206">
                  <c:v>44090</c:v>
                </c:pt>
                <c:pt idx="207">
                  <c:v>44091</c:v>
                </c:pt>
                <c:pt idx="208">
                  <c:v>44092</c:v>
                </c:pt>
                <c:pt idx="209">
                  <c:v>44095</c:v>
                </c:pt>
                <c:pt idx="210">
                  <c:v>44096</c:v>
                </c:pt>
                <c:pt idx="211">
                  <c:v>44097</c:v>
                </c:pt>
                <c:pt idx="212">
                  <c:v>44098</c:v>
                </c:pt>
                <c:pt idx="213">
                  <c:v>44099</c:v>
                </c:pt>
                <c:pt idx="214">
                  <c:v>44102</c:v>
                </c:pt>
                <c:pt idx="215">
                  <c:v>44103</c:v>
                </c:pt>
                <c:pt idx="216">
                  <c:v>44104</c:v>
                </c:pt>
                <c:pt idx="217">
                  <c:v>44105</c:v>
                </c:pt>
                <c:pt idx="218">
                  <c:v>44106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44116</c:v>
                </c:pt>
                <c:pt idx="225">
                  <c:v>44117</c:v>
                </c:pt>
                <c:pt idx="226">
                  <c:v>44118</c:v>
                </c:pt>
                <c:pt idx="227">
                  <c:v>44119</c:v>
                </c:pt>
                <c:pt idx="228">
                  <c:v>44120</c:v>
                </c:pt>
                <c:pt idx="229">
                  <c:v>44123</c:v>
                </c:pt>
                <c:pt idx="230">
                  <c:v>44124</c:v>
                </c:pt>
                <c:pt idx="231">
                  <c:v>44125</c:v>
                </c:pt>
                <c:pt idx="232">
                  <c:v>44126</c:v>
                </c:pt>
                <c:pt idx="233">
                  <c:v>44127</c:v>
                </c:pt>
                <c:pt idx="234">
                  <c:v>44130</c:v>
                </c:pt>
                <c:pt idx="235">
                  <c:v>44131</c:v>
                </c:pt>
                <c:pt idx="236">
                  <c:v>44132</c:v>
                </c:pt>
                <c:pt idx="237">
                  <c:v>44133</c:v>
                </c:pt>
                <c:pt idx="238">
                  <c:v>44134</c:v>
                </c:pt>
                <c:pt idx="239">
                  <c:v>44137</c:v>
                </c:pt>
                <c:pt idx="240">
                  <c:v>44138</c:v>
                </c:pt>
                <c:pt idx="241">
                  <c:v>44139</c:v>
                </c:pt>
                <c:pt idx="242">
                  <c:v>44140</c:v>
                </c:pt>
                <c:pt idx="243">
                  <c:v>44141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44158</c:v>
                </c:pt>
                <c:pt idx="255">
                  <c:v>44159</c:v>
                </c:pt>
                <c:pt idx="256">
                  <c:v>44160</c:v>
                </c:pt>
                <c:pt idx="257">
                  <c:v>44161</c:v>
                </c:pt>
                <c:pt idx="258">
                  <c:v>44162</c:v>
                </c:pt>
                <c:pt idx="259">
                  <c:v>44165</c:v>
                </c:pt>
                <c:pt idx="260">
                  <c:v>44166</c:v>
                </c:pt>
                <c:pt idx="261">
                  <c:v>44167</c:v>
                </c:pt>
                <c:pt idx="262">
                  <c:v>44168</c:v>
                </c:pt>
                <c:pt idx="263">
                  <c:v>44169</c:v>
                </c:pt>
                <c:pt idx="264">
                  <c:v>44172</c:v>
                </c:pt>
                <c:pt idx="265">
                  <c:v>44173</c:v>
                </c:pt>
                <c:pt idx="266">
                  <c:v>44174</c:v>
                </c:pt>
                <c:pt idx="267">
                  <c:v>44175</c:v>
                </c:pt>
                <c:pt idx="268">
                  <c:v>44176</c:v>
                </c:pt>
                <c:pt idx="269">
                  <c:v>44179</c:v>
                </c:pt>
                <c:pt idx="270">
                  <c:v>44180</c:v>
                </c:pt>
                <c:pt idx="271">
                  <c:v>44181</c:v>
                </c:pt>
                <c:pt idx="272">
                  <c:v>44182</c:v>
                </c:pt>
                <c:pt idx="273">
                  <c:v>44183</c:v>
                </c:pt>
                <c:pt idx="274">
                  <c:v>44186</c:v>
                </c:pt>
                <c:pt idx="275">
                  <c:v>44187</c:v>
                </c:pt>
                <c:pt idx="276">
                  <c:v>44188</c:v>
                </c:pt>
                <c:pt idx="277">
                  <c:v>44189</c:v>
                </c:pt>
                <c:pt idx="278">
                  <c:v>44190</c:v>
                </c:pt>
                <c:pt idx="279">
                  <c:v>44193</c:v>
                </c:pt>
                <c:pt idx="280">
                  <c:v>44194</c:v>
                </c:pt>
                <c:pt idx="281">
                  <c:v>44195</c:v>
                </c:pt>
                <c:pt idx="282">
                  <c:v>44196</c:v>
                </c:pt>
                <c:pt idx="283">
                  <c:v>44197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44207</c:v>
                </c:pt>
                <c:pt idx="290">
                  <c:v>44208</c:v>
                </c:pt>
                <c:pt idx="291">
                  <c:v>44209</c:v>
                </c:pt>
                <c:pt idx="292">
                  <c:v>44210</c:v>
                </c:pt>
                <c:pt idx="293">
                  <c:v>44211</c:v>
                </c:pt>
                <c:pt idx="294">
                  <c:v>44214</c:v>
                </c:pt>
                <c:pt idx="295">
                  <c:v>44215</c:v>
                </c:pt>
                <c:pt idx="296">
                  <c:v>44216</c:v>
                </c:pt>
                <c:pt idx="297">
                  <c:v>44217</c:v>
                </c:pt>
                <c:pt idx="298">
                  <c:v>44218</c:v>
                </c:pt>
                <c:pt idx="299">
                  <c:v>44221</c:v>
                </c:pt>
                <c:pt idx="300">
                  <c:v>44222</c:v>
                </c:pt>
                <c:pt idx="301">
                  <c:v>44223</c:v>
                </c:pt>
                <c:pt idx="302">
                  <c:v>44224</c:v>
                </c:pt>
                <c:pt idx="303">
                  <c:v>44225</c:v>
                </c:pt>
                <c:pt idx="304">
                  <c:v>44228</c:v>
                </c:pt>
                <c:pt idx="305">
                  <c:v>44229</c:v>
                </c:pt>
                <c:pt idx="306">
                  <c:v>44230</c:v>
                </c:pt>
                <c:pt idx="307">
                  <c:v>44231</c:v>
                </c:pt>
                <c:pt idx="308">
                  <c:v>44232</c:v>
                </c:pt>
                <c:pt idx="309">
                  <c:v>44235</c:v>
                </c:pt>
                <c:pt idx="310">
                  <c:v>44236</c:v>
                </c:pt>
                <c:pt idx="311">
                  <c:v>44237</c:v>
                </c:pt>
                <c:pt idx="312">
                  <c:v>44238</c:v>
                </c:pt>
                <c:pt idx="313">
                  <c:v>44239</c:v>
                </c:pt>
                <c:pt idx="314">
                  <c:v>44242</c:v>
                </c:pt>
                <c:pt idx="315">
                  <c:v>44243</c:v>
                </c:pt>
                <c:pt idx="316">
                  <c:v>44244</c:v>
                </c:pt>
                <c:pt idx="317">
                  <c:v>44245</c:v>
                </c:pt>
                <c:pt idx="318">
                  <c:v>44246</c:v>
                </c:pt>
                <c:pt idx="319">
                  <c:v>44249</c:v>
                </c:pt>
                <c:pt idx="320">
                  <c:v>44250</c:v>
                </c:pt>
                <c:pt idx="321">
                  <c:v>44251</c:v>
                </c:pt>
                <c:pt idx="322">
                  <c:v>44252</c:v>
                </c:pt>
                <c:pt idx="323">
                  <c:v>44253</c:v>
                </c:pt>
                <c:pt idx="324">
                  <c:v>44256</c:v>
                </c:pt>
                <c:pt idx="325">
                  <c:v>44257</c:v>
                </c:pt>
                <c:pt idx="326">
                  <c:v>44258</c:v>
                </c:pt>
                <c:pt idx="327">
                  <c:v>44259</c:v>
                </c:pt>
                <c:pt idx="328">
                  <c:v>44260</c:v>
                </c:pt>
                <c:pt idx="329">
                  <c:v>44263</c:v>
                </c:pt>
                <c:pt idx="330">
                  <c:v>44264</c:v>
                </c:pt>
                <c:pt idx="331">
                  <c:v>44265</c:v>
                </c:pt>
                <c:pt idx="332">
                  <c:v>44266</c:v>
                </c:pt>
                <c:pt idx="333">
                  <c:v>44267</c:v>
                </c:pt>
                <c:pt idx="334">
                  <c:v>44270</c:v>
                </c:pt>
                <c:pt idx="335">
                  <c:v>44271</c:v>
                </c:pt>
                <c:pt idx="336">
                  <c:v>44272</c:v>
                </c:pt>
                <c:pt idx="337">
                  <c:v>44273</c:v>
                </c:pt>
                <c:pt idx="338">
                  <c:v>44274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44284</c:v>
                </c:pt>
                <c:pt idx="345">
                  <c:v>44285</c:v>
                </c:pt>
                <c:pt idx="346">
                  <c:v>44286</c:v>
                </c:pt>
                <c:pt idx="347">
                  <c:v>44287</c:v>
                </c:pt>
                <c:pt idx="348">
                  <c:v>44288</c:v>
                </c:pt>
                <c:pt idx="349">
                  <c:v>44291</c:v>
                </c:pt>
                <c:pt idx="350">
                  <c:v>44292</c:v>
                </c:pt>
                <c:pt idx="351">
                  <c:v>44293</c:v>
                </c:pt>
                <c:pt idx="352">
                  <c:v>44294</c:v>
                </c:pt>
                <c:pt idx="353">
                  <c:v>44295</c:v>
                </c:pt>
                <c:pt idx="354">
                  <c:v>44298</c:v>
                </c:pt>
                <c:pt idx="355">
                  <c:v>44299</c:v>
                </c:pt>
                <c:pt idx="356">
                  <c:v>44300</c:v>
                </c:pt>
                <c:pt idx="357">
                  <c:v>44301</c:v>
                </c:pt>
                <c:pt idx="358">
                  <c:v>44302</c:v>
                </c:pt>
                <c:pt idx="359">
                  <c:v>44305</c:v>
                </c:pt>
                <c:pt idx="360">
                  <c:v>44306</c:v>
                </c:pt>
                <c:pt idx="361">
                  <c:v>44307</c:v>
                </c:pt>
                <c:pt idx="362">
                  <c:v>44308</c:v>
                </c:pt>
                <c:pt idx="363">
                  <c:v>44309</c:v>
                </c:pt>
                <c:pt idx="364">
                  <c:v>44312</c:v>
                </c:pt>
                <c:pt idx="365">
                  <c:v>44313</c:v>
                </c:pt>
                <c:pt idx="366">
                  <c:v>44314</c:v>
                </c:pt>
                <c:pt idx="367">
                  <c:v>44315</c:v>
                </c:pt>
                <c:pt idx="368">
                  <c:v>44316</c:v>
                </c:pt>
                <c:pt idx="369">
                  <c:v>44319</c:v>
                </c:pt>
                <c:pt idx="370">
                  <c:v>44320</c:v>
                </c:pt>
                <c:pt idx="371">
                  <c:v>44321</c:v>
                </c:pt>
                <c:pt idx="372">
                  <c:v>44322</c:v>
                </c:pt>
                <c:pt idx="373">
                  <c:v>44323</c:v>
                </c:pt>
                <c:pt idx="374">
                  <c:v>44326</c:v>
                </c:pt>
                <c:pt idx="375">
                  <c:v>44327</c:v>
                </c:pt>
                <c:pt idx="376">
                  <c:v>44328</c:v>
                </c:pt>
                <c:pt idx="377">
                  <c:v>44329</c:v>
                </c:pt>
                <c:pt idx="378">
                  <c:v>44330</c:v>
                </c:pt>
                <c:pt idx="379">
                  <c:v>44333</c:v>
                </c:pt>
                <c:pt idx="380">
                  <c:v>44334</c:v>
                </c:pt>
                <c:pt idx="381">
                  <c:v>44335</c:v>
                </c:pt>
                <c:pt idx="382">
                  <c:v>44336</c:v>
                </c:pt>
                <c:pt idx="383">
                  <c:v>44337</c:v>
                </c:pt>
                <c:pt idx="384">
                  <c:v>44340</c:v>
                </c:pt>
                <c:pt idx="385">
                  <c:v>44341</c:v>
                </c:pt>
                <c:pt idx="386">
                  <c:v>44342</c:v>
                </c:pt>
                <c:pt idx="387">
                  <c:v>44343</c:v>
                </c:pt>
                <c:pt idx="388">
                  <c:v>44344</c:v>
                </c:pt>
                <c:pt idx="389">
                  <c:v>44347</c:v>
                </c:pt>
                <c:pt idx="390">
                  <c:v>44348</c:v>
                </c:pt>
                <c:pt idx="391">
                  <c:v>44349</c:v>
                </c:pt>
                <c:pt idx="392">
                  <c:v>44350</c:v>
                </c:pt>
                <c:pt idx="393">
                  <c:v>44351</c:v>
                </c:pt>
                <c:pt idx="394">
                  <c:v>44354</c:v>
                </c:pt>
                <c:pt idx="395">
                  <c:v>44355</c:v>
                </c:pt>
                <c:pt idx="396">
                  <c:v>44356</c:v>
                </c:pt>
                <c:pt idx="397">
                  <c:v>44357</c:v>
                </c:pt>
                <c:pt idx="398">
                  <c:v>44358</c:v>
                </c:pt>
                <c:pt idx="399">
                  <c:v>44361</c:v>
                </c:pt>
                <c:pt idx="400">
                  <c:v>44362</c:v>
                </c:pt>
                <c:pt idx="401">
                  <c:v>44363</c:v>
                </c:pt>
                <c:pt idx="402">
                  <c:v>44364</c:v>
                </c:pt>
                <c:pt idx="403">
                  <c:v>44365</c:v>
                </c:pt>
                <c:pt idx="404">
                  <c:v>44368</c:v>
                </c:pt>
                <c:pt idx="405">
                  <c:v>44369</c:v>
                </c:pt>
                <c:pt idx="406">
                  <c:v>44370</c:v>
                </c:pt>
                <c:pt idx="407">
                  <c:v>44371</c:v>
                </c:pt>
                <c:pt idx="408">
                  <c:v>44372</c:v>
                </c:pt>
                <c:pt idx="409">
                  <c:v>44375</c:v>
                </c:pt>
                <c:pt idx="410">
                  <c:v>44376</c:v>
                </c:pt>
                <c:pt idx="411">
                  <c:v>44377</c:v>
                </c:pt>
                <c:pt idx="412">
                  <c:v>44378</c:v>
                </c:pt>
                <c:pt idx="413">
                  <c:v>44379</c:v>
                </c:pt>
                <c:pt idx="414">
                  <c:v>44382</c:v>
                </c:pt>
                <c:pt idx="415">
                  <c:v>44383</c:v>
                </c:pt>
                <c:pt idx="416">
                  <c:v>44384</c:v>
                </c:pt>
                <c:pt idx="417">
                  <c:v>44385</c:v>
                </c:pt>
                <c:pt idx="418">
                  <c:v>44386</c:v>
                </c:pt>
                <c:pt idx="419">
                  <c:v>44389</c:v>
                </c:pt>
                <c:pt idx="420">
                  <c:v>44390</c:v>
                </c:pt>
                <c:pt idx="421">
                  <c:v>44391</c:v>
                </c:pt>
                <c:pt idx="422">
                  <c:v>44392</c:v>
                </c:pt>
                <c:pt idx="423">
                  <c:v>44393</c:v>
                </c:pt>
                <c:pt idx="424">
                  <c:v>44396</c:v>
                </c:pt>
                <c:pt idx="425">
                  <c:v>44397</c:v>
                </c:pt>
                <c:pt idx="426">
                  <c:v>44398</c:v>
                </c:pt>
                <c:pt idx="427">
                  <c:v>44399</c:v>
                </c:pt>
                <c:pt idx="428">
                  <c:v>44400</c:v>
                </c:pt>
                <c:pt idx="429">
                  <c:v>44403</c:v>
                </c:pt>
                <c:pt idx="430">
                  <c:v>44404</c:v>
                </c:pt>
                <c:pt idx="431">
                  <c:v>44405</c:v>
                </c:pt>
                <c:pt idx="432">
                  <c:v>44406</c:v>
                </c:pt>
                <c:pt idx="433">
                  <c:v>44407</c:v>
                </c:pt>
                <c:pt idx="434">
                  <c:v>44410</c:v>
                </c:pt>
                <c:pt idx="435">
                  <c:v>44411</c:v>
                </c:pt>
                <c:pt idx="436">
                  <c:v>44412</c:v>
                </c:pt>
                <c:pt idx="437">
                  <c:v>44413</c:v>
                </c:pt>
                <c:pt idx="438">
                  <c:v>44414</c:v>
                </c:pt>
                <c:pt idx="439">
                  <c:v>44417</c:v>
                </c:pt>
                <c:pt idx="440">
                  <c:v>44418</c:v>
                </c:pt>
                <c:pt idx="441">
                  <c:v>44419</c:v>
                </c:pt>
                <c:pt idx="442">
                  <c:v>44420</c:v>
                </c:pt>
                <c:pt idx="443">
                  <c:v>44421</c:v>
                </c:pt>
                <c:pt idx="444">
                  <c:v>44424</c:v>
                </c:pt>
                <c:pt idx="445">
                  <c:v>44425</c:v>
                </c:pt>
                <c:pt idx="446">
                  <c:v>44426</c:v>
                </c:pt>
                <c:pt idx="447">
                  <c:v>44427</c:v>
                </c:pt>
                <c:pt idx="448">
                  <c:v>44428</c:v>
                </c:pt>
                <c:pt idx="449">
                  <c:v>44431</c:v>
                </c:pt>
                <c:pt idx="450">
                  <c:v>44432</c:v>
                </c:pt>
                <c:pt idx="451">
                  <c:v>44433</c:v>
                </c:pt>
                <c:pt idx="452">
                  <c:v>44434</c:v>
                </c:pt>
                <c:pt idx="453">
                  <c:v>44435</c:v>
                </c:pt>
                <c:pt idx="454">
                  <c:v>44438</c:v>
                </c:pt>
                <c:pt idx="455">
                  <c:v>44439</c:v>
                </c:pt>
                <c:pt idx="456">
                  <c:v>44440</c:v>
                </c:pt>
                <c:pt idx="457">
                  <c:v>44441</c:v>
                </c:pt>
                <c:pt idx="458">
                  <c:v>44442</c:v>
                </c:pt>
                <c:pt idx="459">
                  <c:v>44445</c:v>
                </c:pt>
                <c:pt idx="460">
                  <c:v>44446</c:v>
                </c:pt>
                <c:pt idx="461">
                  <c:v>44447</c:v>
                </c:pt>
                <c:pt idx="462">
                  <c:v>44448</c:v>
                </c:pt>
                <c:pt idx="463">
                  <c:v>44449</c:v>
                </c:pt>
                <c:pt idx="464">
                  <c:v>44452</c:v>
                </c:pt>
                <c:pt idx="465">
                  <c:v>44453</c:v>
                </c:pt>
                <c:pt idx="466">
                  <c:v>44454</c:v>
                </c:pt>
                <c:pt idx="467">
                  <c:v>44455</c:v>
                </c:pt>
                <c:pt idx="468">
                  <c:v>44456</c:v>
                </c:pt>
                <c:pt idx="469">
                  <c:v>44459</c:v>
                </c:pt>
                <c:pt idx="470">
                  <c:v>44460</c:v>
                </c:pt>
                <c:pt idx="471">
                  <c:v>44461</c:v>
                </c:pt>
                <c:pt idx="472">
                  <c:v>44462</c:v>
                </c:pt>
                <c:pt idx="473">
                  <c:v>44463</c:v>
                </c:pt>
                <c:pt idx="474">
                  <c:v>44466</c:v>
                </c:pt>
                <c:pt idx="475">
                  <c:v>44467</c:v>
                </c:pt>
                <c:pt idx="476">
                  <c:v>44468</c:v>
                </c:pt>
                <c:pt idx="477">
                  <c:v>44469</c:v>
                </c:pt>
                <c:pt idx="478">
                  <c:v>44470</c:v>
                </c:pt>
                <c:pt idx="479">
                  <c:v>44473</c:v>
                </c:pt>
                <c:pt idx="480">
                  <c:v>44474</c:v>
                </c:pt>
                <c:pt idx="481">
                  <c:v>44475</c:v>
                </c:pt>
                <c:pt idx="482">
                  <c:v>44476</c:v>
                </c:pt>
                <c:pt idx="483">
                  <c:v>44477</c:v>
                </c:pt>
                <c:pt idx="484">
                  <c:v>44480</c:v>
                </c:pt>
                <c:pt idx="485">
                  <c:v>44481</c:v>
                </c:pt>
                <c:pt idx="486">
                  <c:v>44482</c:v>
                </c:pt>
                <c:pt idx="487">
                  <c:v>44483</c:v>
                </c:pt>
                <c:pt idx="488">
                  <c:v>44484</c:v>
                </c:pt>
                <c:pt idx="489">
                  <c:v>44487</c:v>
                </c:pt>
                <c:pt idx="490">
                  <c:v>44488</c:v>
                </c:pt>
                <c:pt idx="491">
                  <c:v>44489</c:v>
                </c:pt>
                <c:pt idx="492">
                  <c:v>44490</c:v>
                </c:pt>
                <c:pt idx="493">
                  <c:v>44491</c:v>
                </c:pt>
                <c:pt idx="494">
                  <c:v>44494</c:v>
                </c:pt>
                <c:pt idx="495">
                  <c:v>44495</c:v>
                </c:pt>
                <c:pt idx="496">
                  <c:v>44496</c:v>
                </c:pt>
                <c:pt idx="497">
                  <c:v>44497</c:v>
                </c:pt>
                <c:pt idx="498">
                  <c:v>44498</c:v>
                </c:pt>
                <c:pt idx="499">
                  <c:v>44501</c:v>
                </c:pt>
                <c:pt idx="500">
                  <c:v>44502</c:v>
                </c:pt>
                <c:pt idx="501">
                  <c:v>44503</c:v>
                </c:pt>
                <c:pt idx="502">
                  <c:v>44504</c:v>
                </c:pt>
                <c:pt idx="503">
                  <c:v>44505</c:v>
                </c:pt>
                <c:pt idx="504">
                  <c:v>44508</c:v>
                </c:pt>
                <c:pt idx="505">
                  <c:v>44509</c:v>
                </c:pt>
                <c:pt idx="506">
                  <c:v>44510</c:v>
                </c:pt>
                <c:pt idx="507">
                  <c:v>44511</c:v>
                </c:pt>
                <c:pt idx="508">
                  <c:v>44512</c:v>
                </c:pt>
                <c:pt idx="509">
                  <c:v>44515</c:v>
                </c:pt>
                <c:pt idx="510">
                  <c:v>44516</c:v>
                </c:pt>
                <c:pt idx="511">
                  <c:v>44517</c:v>
                </c:pt>
                <c:pt idx="512">
                  <c:v>44518</c:v>
                </c:pt>
                <c:pt idx="513">
                  <c:v>44519</c:v>
                </c:pt>
                <c:pt idx="514">
                  <c:v>44522</c:v>
                </c:pt>
                <c:pt idx="515">
                  <c:v>44523</c:v>
                </c:pt>
                <c:pt idx="516">
                  <c:v>44524</c:v>
                </c:pt>
                <c:pt idx="517">
                  <c:v>44525</c:v>
                </c:pt>
                <c:pt idx="518">
                  <c:v>44526</c:v>
                </c:pt>
                <c:pt idx="519">
                  <c:v>44529</c:v>
                </c:pt>
                <c:pt idx="520">
                  <c:v>44530</c:v>
                </c:pt>
                <c:pt idx="521">
                  <c:v>44531</c:v>
                </c:pt>
                <c:pt idx="522">
                  <c:v>44532</c:v>
                </c:pt>
                <c:pt idx="523">
                  <c:v>44533</c:v>
                </c:pt>
              </c:numCache>
            </c:numRef>
          </c:cat>
          <c:val>
            <c:numRef>
              <c:f>'fci - bacen(projetado)'!$L$2:$L$525</c:f>
              <c:numCache>
                <c:formatCode>General</c:formatCode>
                <c:ptCount val="524"/>
                <c:pt idx="0">
                  <c:v>-1.19</c:v>
                </c:pt>
                <c:pt idx="1">
                  <c:v>-1.19</c:v>
                </c:pt>
                <c:pt idx="2">
                  <c:v>-1.23</c:v>
                </c:pt>
                <c:pt idx="3">
                  <c:v>-1.27</c:v>
                </c:pt>
                <c:pt idx="4">
                  <c:v>-1.26</c:v>
                </c:pt>
                <c:pt idx="5">
                  <c:v>-1.28</c:v>
                </c:pt>
                <c:pt idx="6">
                  <c:v>-1.34</c:v>
                </c:pt>
                <c:pt idx="7">
                  <c:v>-1.4</c:v>
                </c:pt>
                <c:pt idx="8">
                  <c:v>-1.44</c:v>
                </c:pt>
                <c:pt idx="9">
                  <c:v>-1.45</c:v>
                </c:pt>
                <c:pt idx="10">
                  <c:v>-1.47</c:v>
                </c:pt>
                <c:pt idx="11">
                  <c:v>-1.46</c:v>
                </c:pt>
                <c:pt idx="12">
                  <c:v>-1.45</c:v>
                </c:pt>
                <c:pt idx="13">
                  <c:v>-1.46</c:v>
                </c:pt>
                <c:pt idx="14">
                  <c:v>-1.47</c:v>
                </c:pt>
                <c:pt idx="15">
                  <c:v>-1.45</c:v>
                </c:pt>
                <c:pt idx="16">
                  <c:v>-1.45</c:v>
                </c:pt>
                <c:pt idx="17">
                  <c:v>-1.49</c:v>
                </c:pt>
                <c:pt idx="18">
                  <c:v>-1.51</c:v>
                </c:pt>
                <c:pt idx="19">
                  <c:v>-1.5</c:v>
                </c:pt>
                <c:pt idx="20">
                  <c:v>-1.56</c:v>
                </c:pt>
                <c:pt idx="21">
                  <c:v>-1.56</c:v>
                </c:pt>
                <c:pt idx="22">
                  <c:v>-1.61</c:v>
                </c:pt>
                <c:pt idx="23">
                  <c:v>-1.51</c:v>
                </c:pt>
                <c:pt idx="24">
                  <c:v>-1.49</c:v>
                </c:pt>
                <c:pt idx="25">
                  <c:v>-1.49</c:v>
                </c:pt>
                <c:pt idx="26">
                  <c:v>-1.55</c:v>
                </c:pt>
                <c:pt idx="27">
                  <c:v>-1.61</c:v>
                </c:pt>
                <c:pt idx="28">
                  <c:v>-1.61</c:v>
                </c:pt>
                <c:pt idx="29">
                  <c:v>-1.65</c:v>
                </c:pt>
                <c:pt idx="30">
                  <c:v>-1.66</c:v>
                </c:pt>
                <c:pt idx="31">
                  <c:v>-1.64</c:v>
                </c:pt>
                <c:pt idx="32">
                  <c:v>-1.64</c:v>
                </c:pt>
                <c:pt idx="33">
                  <c:v>-1.67</c:v>
                </c:pt>
                <c:pt idx="34">
                  <c:v>-1.67</c:v>
                </c:pt>
                <c:pt idx="35">
                  <c:v>-1.64</c:v>
                </c:pt>
                <c:pt idx="36">
                  <c:v>-1.68</c:v>
                </c:pt>
                <c:pt idx="37">
                  <c:v>-1.69</c:v>
                </c:pt>
                <c:pt idx="38">
                  <c:v>-1.67</c:v>
                </c:pt>
                <c:pt idx="39">
                  <c:v>-1.53</c:v>
                </c:pt>
                <c:pt idx="40">
                  <c:v>-1.6</c:v>
                </c:pt>
                <c:pt idx="41">
                  <c:v>-1.59</c:v>
                </c:pt>
                <c:pt idx="42">
                  <c:v>-1.56</c:v>
                </c:pt>
                <c:pt idx="43">
                  <c:v>-1.5</c:v>
                </c:pt>
                <c:pt idx="44">
                  <c:v>-1.57</c:v>
                </c:pt>
                <c:pt idx="45">
                  <c:v>-1.66</c:v>
                </c:pt>
                <c:pt idx="46">
                  <c:v>-1.64</c:v>
                </c:pt>
                <c:pt idx="47">
                  <c:v>-1.65</c:v>
                </c:pt>
                <c:pt idx="48">
                  <c:v>-1.56</c:v>
                </c:pt>
                <c:pt idx="49">
                  <c:v>-1.6</c:v>
                </c:pt>
                <c:pt idx="50">
                  <c:v>-1.64</c:v>
                </c:pt>
                <c:pt idx="51">
                  <c:v>-1.63</c:v>
                </c:pt>
                <c:pt idx="52">
                  <c:v>-1.62</c:v>
                </c:pt>
                <c:pt idx="53">
                  <c:v>-1.61</c:v>
                </c:pt>
                <c:pt idx="54">
                  <c:v>-1.61</c:v>
                </c:pt>
                <c:pt idx="55">
                  <c:v>-1.57</c:v>
                </c:pt>
                <c:pt idx="56">
                  <c:v>-1.54</c:v>
                </c:pt>
                <c:pt idx="57">
                  <c:v>-1.44</c:v>
                </c:pt>
                <c:pt idx="58">
                  <c:v>-1.42</c:v>
                </c:pt>
                <c:pt idx="59">
                  <c:v>-1.24</c:v>
                </c:pt>
                <c:pt idx="60">
                  <c:v>-1.19</c:v>
                </c:pt>
                <c:pt idx="61">
                  <c:v>-1.1200000000000001</c:v>
                </c:pt>
                <c:pt idx="62">
                  <c:v>-0.86</c:v>
                </c:pt>
                <c:pt idx="63">
                  <c:v>-0.84</c:v>
                </c:pt>
                <c:pt idx="64">
                  <c:v>-1.1200000000000001</c:v>
                </c:pt>
                <c:pt idx="65">
                  <c:v>-1.1000000000000001</c:v>
                </c:pt>
                <c:pt idx="66">
                  <c:v>-1.19</c:v>
                </c:pt>
                <c:pt idx="67">
                  <c:v>-0.94</c:v>
                </c:pt>
                <c:pt idx="68">
                  <c:v>-0.86</c:v>
                </c:pt>
                <c:pt idx="69">
                  <c:v>-0.63</c:v>
                </c:pt>
                <c:pt idx="70">
                  <c:v>-0.7</c:v>
                </c:pt>
                <c:pt idx="71">
                  <c:v>-0.12</c:v>
                </c:pt>
                <c:pt idx="72">
                  <c:v>0.78</c:v>
                </c:pt>
                <c:pt idx="73">
                  <c:v>0.08</c:v>
                </c:pt>
                <c:pt idx="74">
                  <c:v>0.83</c:v>
                </c:pt>
                <c:pt idx="75">
                  <c:v>0.75</c:v>
                </c:pt>
                <c:pt idx="76">
                  <c:v>1.26</c:v>
                </c:pt>
                <c:pt idx="77">
                  <c:v>1.3</c:v>
                </c:pt>
                <c:pt idx="78">
                  <c:v>1.1599999999999999</c:v>
                </c:pt>
                <c:pt idx="79">
                  <c:v>1.2</c:v>
                </c:pt>
                <c:pt idx="80">
                  <c:v>0.79</c:v>
                </c:pt>
                <c:pt idx="81">
                  <c:v>0.48</c:v>
                </c:pt>
                <c:pt idx="82">
                  <c:v>0.15</c:v>
                </c:pt>
                <c:pt idx="83">
                  <c:v>0.37</c:v>
                </c:pt>
                <c:pt idx="84">
                  <c:v>0.28999999999999998</c:v>
                </c:pt>
                <c:pt idx="85">
                  <c:v>0.21</c:v>
                </c:pt>
                <c:pt idx="86">
                  <c:v>0.62</c:v>
                </c:pt>
                <c:pt idx="87">
                  <c:v>0.61</c:v>
                </c:pt>
                <c:pt idx="88">
                  <c:v>0.75</c:v>
                </c:pt>
                <c:pt idx="89">
                  <c:v>0.56000000000000005</c:v>
                </c:pt>
                <c:pt idx="90">
                  <c:v>0.4</c:v>
                </c:pt>
                <c:pt idx="91">
                  <c:v>0.31</c:v>
                </c:pt>
                <c:pt idx="92">
                  <c:v>0.03</c:v>
                </c:pt>
                <c:pt idx="93">
                  <c:v>0.02</c:v>
                </c:pt>
                <c:pt idx="94">
                  <c:v>0.09</c:v>
                </c:pt>
                <c:pt idx="95">
                  <c:v>-0.08</c:v>
                </c:pt>
                <c:pt idx="96">
                  <c:v>0.08</c:v>
                </c:pt>
                <c:pt idx="97">
                  <c:v>0.1</c:v>
                </c:pt>
                <c:pt idx="98">
                  <c:v>-0.06</c:v>
                </c:pt>
                <c:pt idx="99">
                  <c:v>-0.54</c:v>
                </c:pt>
                <c:pt idx="100">
                  <c:v>0.01</c:v>
                </c:pt>
                <c:pt idx="101">
                  <c:v>0.03</c:v>
                </c:pt>
                <c:pt idx="102">
                  <c:v>0.33</c:v>
                </c:pt>
                <c:pt idx="103">
                  <c:v>0.46</c:v>
                </c:pt>
                <c:pt idx="104">
                  <c:v>0.3</c:v>
                </c:pt>
                <c:pt idx="105">
                  <c:v>0.03</c:v>
                </c:pt>
                <c:pt idx="106">
                  <c:v>-0.18</c:v>
                </c:pt>
                <c:pt idx="107">
                  <c:v>-0.1</c:v>
                </c:pt>
                <c:pt idx="108">
                  <c:v>0.1</c:v>
                </c:pt>
                <c:pt idx="109">
                  <c:v>0.19</c:v>
                </c:pt>
                <c:pt idx="110">
                  <c:v>0.14000000000000001</c:v>
                </c:pt>
                <c:pt idx="111">
                  <c:v>0.24</c:v>
                </c:pt>
                <c:pt idx="112">
                  <c:v>0.21</c:v>
                </c:pt>
                <c:pt idx="113">
                  <c:v>0</c:v>
                </c:pt>
                <c:pt idx="114">
                  <c:v>0.06</c:v>
                </c:pt>
                <c:pt idx="115">
                  <c:v>0.25</c:v>
                </c:pt>
                <c:pt idx="116">
                  <c:v>0.42</c:v>
                </c:pt>
                <c:pt idx="117">
                  <c:v>0.39</c:v>
                </c:pt>
                <c:pt idx="118">
                  <c:v>0.35</c:v>
                </c:pt>
                <c:pt idx="119">
                  <c:v>0.17</c:v>
                </c:pt>
                <c:pt idx="120">
                  <c:v>0.17</c:v>
                </c:pt>
                <c:pt idx="121">
                  <c:v>0.05</c:v>
                </c:pt>
                <c:pt idx="122">
                  <c:v>0</c:v>
                </c:pt>
                <c:pt idx="123">
                  <c:v>0.03</c:v>
                </c:pt>
                <c:pt idx="124">
                  <c:v>-0.1</c:v>
                </c:pt>
                <c:pt idx="125">
                  <c:v>-0.24</c:v>
                </c:pt>
                <c:pt idx="126">
                  <c:v>-0.33</c:v>
                </c:pt>
                <c:pt idx="127">
                  <c:v>-0.32</c:v>
                </c:pt>
                <c:pt idx="128">
                  <c:v>-0.33</c:v>
                </c:pt>
                <c:pt idx="129">
                  <c:v>-0.39</c:v>
                </c:pt>
                <c:pt idx="130">
                  <c:v>-0.59</c:v>
                </c:pt>
                <c:pt idx="131">
                  <c:v>-0.78</c:v>
                </c:pt>
                <c:pt idx="132">
                  <c:v>-0.76</c:v>
                </c:pt>
                <c:pt idx="133">
                  <c:v>-0.89</c:v>
                </c:pt>
                <c:pt idx="134">
                  <c:v>-0.94</c:v>
                </c:pt>
                <c:pt idx="135">
                  <c:v>-0.88</c:v>
                </c:pt>
                <c:pt idx="136">
                  <c:v>-0.85</c:v>
                </c:pt>
                <c:pt idx="137">
                  <c:v>-0.46</c:v>
                </c:pt>
                <c:pt idx="138">
                  <c:v>-0.48</c:v>
                </c:pt>
                <c:pt idx="139">
                  <c:v>-0.42</c:v>
                </c:pt>
                <c:pt idx="140">
                  <c:v>-0.49</c:v>
                </c:pt>
                <c:pt idx="141">
                  <c:v>-0.48</c:v>
                </c:pt>
                <c:pt idx="142">
                  <c:v>-0.38</c:v>
                </c:pt>
                <c:pt idx="143">
                  <c:v>-0.35</c:v>
                </c:pt>
                <c:pt idx="144">
                  <c:v>-0.43</c:v>
                </c:pt>
                <c:pt idx="145">
                  <c:v>-0.56000000000000005</c:v>
                </c:pt>
                <c:pt idx="146">
                  <c:v>-0.4</c:v>
                </c:pt>
                <c:pt idx="147">
                  <c:v>-0.42</c:v>
                </c:pt>
                <c:pt idx="148">
                  <c:v>-0.24</c:v>
                </c:pt>
                <c:pt idx="149">
                  <c:v>-0.31</c:v>
                </c:pt>
                <c:pt idx="150">
                  <c:v>-0.36</c:v>
                </c:pt>
                <c:pt idx="151">
                  <c:v>-0.51</c:v>
                </c:pt>
                <c:pt idx="152">
                  <c:v>-0.55000000000000004</c:v>
                </c:pt>
                <c:pt idx="153">
                  <c:v>-0.57999999999999996</c:v>
                </c:pt>
                <c:pt idx="154">
                  <c:v>-0.69</c:v>
                </c:pt>
                <c:pt idx="155">
                  <c:v>-0.59</c:v>
                </c:pt>
                <c:pt idx="156">
                  <c:v>-0.62</c:v>
                </c:pt>
                <c:pt idx="157">
                  <c:v>-0.64</c:v>
                </c:pt>
                <c:pt idx="158">
                  <c:v>-0.66</c:v>
                </c:pt>
                <c:pt idx="159">
                  <c:v>-0.6</c:v>
                </c:pt>
                <c:pt idx="160">
                  <c:v>-0.62</c:v>
                </c:pt>
                <c:pt idx="161">
                  <c:v>-0.72</c:v>
                </c:pt>
                <c:pt idx="162">
                  <c:v>-0.69</c:v>
                </c:pt>
                <c:pt idx="163">
                  <c:v>-0.79</c:v>
                </c:pt>
                <c:pt idx="164">
                  <c:v>-0.85</c:v>
                </c:pt>
                <c:pt idx="165">
                  <c:v>-0.95</c:v>
                </c:pt>
                <c:pt idx="166">
                  <c:v>-1.03</c:v>
                </c:pt>
                <c:pt idx="167">
                  <c:v>-0.95</c:v>
                </c:pt>
                <c:pt idx="168">
                  <c:v>-0.93</c:v>
                </c:pt>
                <c:pt idx="169">
                  <c:v>-1.08</c:v>
                </c:pt>
                <c:pt idx="170">
                  <c:v>-1.06</c:v>
                </c:pt>
                <c:pt idx="171">
                  <c:v>-1.1200000000000001</c:v>
                </c:pt>
                <c:pt idx="172">
                  <c:v>-1.1299999999999999</c:v>
                </c:pt>
                <c:pt idx="173">
                  <c:v>-1.1000000000000001</c:v>
                </c:pt>
                <c:pt idx="174">
                  <c:v>-1.01</c:v>
                </c:pt>
                <c:pt idx="175">
                  <c:v>-0.97</c:v>
                </c:pt>
                <c:pt idx="176">
                  <c:v>-1.07</c:v>
                </c:pt>
                <c:pt idx="177">
                  <c:v>-1.1000000000000001</c:v>
                </c:pt>
                <c:pt idx="178">
                  <c:v>-0.99</c:v>
                </c:pt>
                <c:pt idx="179">
                  <c:v>-0.99</c:v>
                </c:pt>
                <c:pt idx="180">
                  <c:v>-0.96</c:v>
                </c:pt>
                <c:pt idx="181">
                  <c:v>-0.94</c:v>
                </c:pt>
                <c:pt idx="182">
                  <c:v>-0.96</c:v>
                </c:pt>
                <c:pt idx="183">
                  <c:v>-0.96</c:v>
                </c:pt>
                <c:pt idx="184">
                  <c:v>-0.93</c:v>
                </c:pt>
                <c:pt idx="185">
                  <c:v>-1.01</c:v>
                </c:pt>
                <c:pt idx="186">
                  <c:v>-0.95</c:v>
                </c:pt>
                <c:pt idx="187">
                  <c:v>-0.87</c:v>
                </c:pt>
                <c:pt idx="188">
                  <c:v>-0.9</c:v>
                </c:pt>
                <c:pt idx="189">
                  <c:v>-0.96</c:v>
                </c:pt>
                <c:pt idx="190">
                  <c:v>-0.98</c:v>
                </c:pt>
                <c:pt idx="191">
                  <c:v>-0.94</c:v>
                </c:pt>
                <c:pt idx="192">
                  <c:v>-0.9</c:v>
                </c:pt>
                <c:pt idx="193">
                  <c:v>-1.1000000000000001</c:v>
                </c:pt>
                <c:pt idx="194">
                  <c:v>-0.99</c:v>
                </c:pt>
                <c:pt idx="195">
                  <c:v>-1.1200000000000001</c:v>
                </c:pt>
                <c:pt idx="196">
                  <c:v>-1.1399999999999999</c:v>
                </c:pt>
                <c:pt idx="197">
                  <c:v>-1.01</c:v>
                </c:pt>
                <c:pt idx="198">
                  <c:v>-1.08</c:v>
                </c:pt>
                <c:pt idx="199">
                  <c:v>-1.08</c:v>
                </c:pt>
                <c:pt idx="200">
                  <c:v>-1.01</c:v>
                </c:pt>
                <c:pt idx="201">
                  <c:v>-1.1299999999999999</c:v>
                </c:pt>
                <c:pt idx="202">
                  <c:v>-1.08</c:v>
                </c:pt>
                <c:pt idx="203">
                  <c:v>-1.1399999999999999</c:v>
                </c:pt>
                <c:pt idx="204">
                  <c:v>-1.26</c:v>
                </c:pt>
                <c:pt idx="205">
                  <c:v>-1.26</c:v>
                </c:pt>
                <c:pt idx="206">
                  <c:v>-1.23</c:v>
                </c:pt>
                <c:pt idx="207">
                  <c:v>-1.2</c:v>
                </c:pt>
                <c:pt idx="208">
                  <c:v>-1.1399999999999999</c:v>
                </c:pt>
                <c:pt idx="209">
                  <c:v>-0.92</c:v>
                </c:pt>
                <c:pt idx="210">
                  <c:v>-0.92</c:v>
                </c:pt>
                <c:pt idx="211">
                  <c:v>-0.71</c:v>
                </c:pt>
                <c:pt idx="212">
                  <c:v>-0.68</c:v>
                </c:pt>
                <c:pt idx="213">
                  <c:v>-0.72</c:v>
                </c:pt>
                <c:pt idx="214">
                  <c:v>-0.69</c:v>
                </c:pt>
                <c:pt idx="215">
                  <c:v>-0.68</c:v>
                </c:pt>
                <c:pt idx="216">
                  <c:v>-0.75</c:v>
                </c:pt>
                <c:pt idx="217">
                  <c:v>-0.78</c:v>
                </c:pt>
                <c:pt idx="218">
                  <c:v>-0.73</c:v>
                </c:pt>
                <c:pt idx="219">
                  <c:v>-0.83</c:v>
                </c:pt>
                <c:pt idx="220">
                  <c:v>-0.79</c:v>
                </c:pt>
                <c:pt idx="221">
                  <c:v>-0.81</c:v>
                </c:pt>
                <c:pt idx="222">
                  <c:v>-0.88</c:v>
                </c:pt>
                <c:pt idx="223">
                  <c:v>-1.02</c:v>
                </c:pt>
                <c:pt idx="224">
                  <c:v>-1.07</c:v>
                </c:pt>
                <c:pt idx="225">
                  <c:v>-0.99</c:v>
                </c:pt>
                <c:pt idx="226">
                  <c:v>-0.99</c:v>
                </c:pt>
                <c:pt idx="227">
                  <c:v>-0.9</c:v>
                </c:pt>
                <c:pt idx="228">
                  <c:v>-0.9</c:v>
                </c:pt>
                <c:pt idx="229">
                  <c:v>-0.93</c:v>
                </c:pt>
                <c:pt idx="230">
                  <c:v>-0.96</c:v>
                </c:pt>
                <c:pt idx="231">
                  <c:v>-1.02</c:v>
                </c:pt>
                <c:pt idx="232">
                  <c:v>-1.02</c:v>
                </c:pt>
                <c:pt idx="233">
                  <c:v>-1.02</c:v>
                </c:pt>
                <c:pt idx="234">
                  <c:v>-0.93</c:v>
                </c:pt>
                <c:pt idx="235">
                  <c:v>-0.88</c:v>
                </c:pt>
                <c:pt idx="236">
                  <c:v>-0.61</c:v>
                </c:pt>
                <c:pt idx="237">
                  <c:v>-0.66</c:v>
                </c:pt>
                <c:pt idx="238">
                  <c:v>-0.6</c:v>
                </c:pt>
                <c:pt idx="239">
                  <c:v>-0.61</c:v>
                </c:pt>
                <c:pt idx="240">
                  <c:v>-0.71</c:v>
                </c:pt>
                <c:pt idx="241">
                  <c:v>-0.91</c:v>
                </c:pt>
                <c:pt idx="242">
                  <c:v>-1.1599999999999999</c:v>
                </c:pt>
                <c:pt idx="243">
                  <c:v>-1.31</c:v>
                </c:pt>
                <c:pt idx="244">
                  <c:v>-1.39</c:v>
                </c:pt>
                <c:pt idx="245">
                  <c:v>-1.38</c:v>
                </c:pt>
                <c:pt idx="246">
                  <c:v>-1.35</c:v>
                </c:pt>
                <c:pt idx="247">
                  <c:v>-1.26</c:v>
                </c:pt>
                <c:pt idx="248">
                  <c:v>-1.3</c:v>
                </c:pt>
                <c:pt idx="249">
                  <c:v>-1.44</c:v>
                </c:pt>
                <c:pt idx="250">
                  <c:v>-1.49</c:v>
                </c:pt>
                <c:pt idx="251">
                  <c:v>-1.48</c:v>
                </c:pt>
                <c:pt idx="252">
                  <c:v>-1.49</c:v>
                </c:pt>
                <c:pt idx="253">
                  <c:v>-1.44</c:v>
                </c:pt>
                <c:pt idx="254">
                  <c:v>-1.4</c:v>
                </c:pt>
                <c:pt idx="255">
                  <c:v>-1.47</c:v>
                </c:pt>
                <c:pt idx="256">
                  <c:v>-1.5</c:v>
                </c:pt>
                <c:pt idx="257">
                  <c:v>-1.54</c:v>
                </c:pt>
                <c:pt idx="258">
                  <c:v>-1.58</c:v>
                </c:pt>
                <c:pt idx="259">
                  <c:v>-1.5</c:v>
                </c:pt>
                <c:pt idx="260">
                  <c:v>-1.67</c:v>
                </c:pt>
                <c:pt idx="261">
                  <c:v>-1.7</c:v>
                </c:pt>
                <c:pt idx="262">
                  <c:v>-1.82</c:v>
                </c:pt>
                <c:pt idx="263">
                  <c:v>-1.84</c:v>
                </c:pt>
                <c:pt idx="264">
                  <c:v>-1.91</c:v>
                </c:pt>
                <c:pt idx="265">
                  <c:v>-1.92</c:v>
                </c:pt>
                <c:pt idx="266">
                  <c:v>-1.84</c:v>
                </c:pt>
                <c:pt idx="267">
                  <c:v>-1.86</c:v>
                </c:pt>
                <c:pt idx="268">
                  <c:v>-1.86</c:v>
                </c:pt>
                <c:pt idx="269">
                  <c:v>-1.79</c:v>
                </c:pt>
                <c:pt idx="270">
                  <c:v>-1.88</c:v>
                </c:pt>
                <c:pt idx="271">
                  <c:v>-1.89</c:v>
                </c:pt>
                <c:pt idx="272">
                  <c:v>-1.98</c:v>
                </c:pt>
                <c:pt idx="273">
                  <c:v>-1.93</c:v>
                </c:pt>
                <c:pt idx="274">
                  <c:v>-1.82</c:v>
                </c:pt>
                <c:pt idx="275">
                  <c:v>-1.85</c:v>
                </c:pt>
                <c:pt idx="276">
                  <c:v>-1.86</c:v>
                </c:pt>
                <c:pt idx="277">
                  <c:v>-1.9</c:v>
                </c:pt>
                <c:pt idx="278">
                  <c:v>-1.9</c:v>
                </c:pt>
                <c:pt idx="279">
                  <c:v>-1.88</c:v>
                </c:pt>
                <c:pt idx="280">
                  <c:v>-1.97</c:v>
                </c:pt>
                <c:pt idx="281">
                  <c:v>-2</c:v>
                </c:pt>
                <c:pt idx="282">
                  <c:v>-1.99</c:v>
                </c:pt>
                <c:pt idx="283">
                  <c:v>-1.99</c:v>
                </c:pt>
                <c:pt idx="284">
                  <c:v>-1.95</c:v>
                </c:pt>
                <c:pt idx="285">
                  <c:v>-1.91</c:v>
                </c:pt>
                <c:pt idx="286">
                  <c:v>-1.87</c:v>
                </c:pt>
                <c:pt idx="287">
                  <c:v>-1.88</c:v>
                </c:pt>
                <c:pt idx="288">
                  <c:v>-1.89</c:v>
                </c:pt>
                <c:pt idx="289">
                  <c:v>-1.7</c:v>
                </c:pt>
                <c:pt idx="290">
                  <c:v>-1.79</c:v>
                </c:pt>
                <c:pt idx="291">
                  <c:v>-1.85</c:v>
                </c:pt>
                <c:pt idx="292">
                  <c:v>-1.88</c:v>
                </c:pt>
                <c:pt idx="293">
                  <c:v>-1.76</c:v>
                </c:pt>
                <c:pt idx="294">
                  <c:v>-1.79</c:v>
                </c:pt>
                <c:pt idx="295">
                  <c:v>-1.81</c:v>
                </c:pt>
                <c:pt idx="296">
                  <c:v>-1.87</c:v>
                </c:pt>
                <c:pt idx="297">
                  <c:v>-1.83</c:v>
                </c:pt>
                <c:pt idx="298">
                  <c:v>-1.71</c:v>
                </c:pt>
                <c:pt idx="299">
                  <c:v>-1.67</c:v>
                </c:pt>
                <c:pt idx="300">
                  <c:v>-1.73</c:v>
                </c:pt>
                <c:pt idx="301">
                  <c:v>-1.4</c:v>
                </c:pt>
                <c:pt idx="302">
                  <c:v>-1.57</c:v>
                </c:pt>
                <c:pt idx="303">
                  <c:v>-1.45</c:v>
                </c:pt>
                <c:pt idx="304">
                  <c:v>-1.51</c:v>
                </c:pt>
                <c:pt idx="305">
                  <c:v>-1.68</c:v>
                </c:pt>
                <c:pt idx="306">
                  <c:v>-1.74</c:v>
                </c:pt>
                <c:pt idx="307">
                  <c:v>-1.69</c:v>
                </c:pt>
                <c:pt idx="308">
                  <c:v>-1.75</c:v>
                </c:pt>
                <c:pt idx="309">
                  <c:v>-1.75</c:v>
                </c:pt>
                <c:pt idx="310">
                  <c:v>-1.71</c:v>
                </c:pt>
                <c:pt idx="311">
                  <c:v>-1.74</c:v>
                </c:pt>
                <c:pt idx="312">
                  <c:v>-1.78</c:v>
                </c:pt>
                <c:pt idx="313">
                  <c:v>-1.78</c:v>
                </c:pt>
                <c:pt idx="314">
                  <c:v>-1.78</c:v>
                </c:pt>
                <c:pt idx="315">
                  <c:v>-1.75</c:v>
                </c:pt>
                <c:pt idx="316">
                  <c:v>-1.7</c:v>
                </c:pt>
                <c:pt idx="317">
                  <c:v>-1.65</c:v>
                </c:pt>
                <c:pt idx="318">
                  <c:v>-1.7</c:v>
                </c:pt>
                <c:pt idx="319">
                  <c:v>-1.44</c:v>
                </c:pt>
                <c:pt idx="320">
                  <c:v>-1.53</c:v>
                </c:pt>
                <c:pt idx="321">
                  <c:v>-1.53</c:v>
                </c:pt>
                <c:pt idx="322">
                  <c:v>-1.24</c:v>
                </c:pt>
                <c:pt idx="323">
                  <c:v>-1.08</c:v>
                </c:pt>
                <c:pt idx="324">
                  <c:v>-1.25</c:v>
                </c:pt>
                <c:pt idx="325">
                  <c:v>-1.22</c:v>
                </c:pt>
                <c:pt idx="326">
                  <c:v>-1.06</c:v>
                </c:pt>
                <c:pt idx="327">
                  <c:v>-1.06</c:v>
                </c:pt>
                <c:pt idx="328">
                  <c:v>-1.07</c:v>
                </c:pt>
                <c:pt idx="329">
                  <c:v>-0.9</c:v>
                </c:pt>
                <c:pt idx="330">
                  <c:v>-0.94</c:v>
                </c:pt>
                <c:pt idx="331">
                  <c:v>-1.05</c:v>
                </c:pt>
                <c:pt idx="332">
                  <c:v>-1.23</c:v>
                </c:pt>
                <c:pt idx="333">
                  <c:v>-1.2</c:v>
                </c:pt>
                <c:pt idx="334">
                  <c:v>-1.1599999999999999</c:v>
                </c:pt>
                <c:pt idx="335">
                  <c:v>-1.23</c:v>
                </c:pt>
                <c:pt idx="336">
                  <c:v>-1.26</c:v>
                </c:pt>
                <c:pt idx="337">
                  <c:v>-1.33</c:v>
                </c:pt>
                <c:pt idx="338">
                  <c:v>-1.35</c:v>
                </c:pt>
                <c:pt idx="339">
                  <c:v>-1.32</c:v>
                </c:pt>
                <c:pt idx="340">
                  <c:v>-1.31</c:v>
                </c:pt>
                <c:pt idx="341">
                  <c:v>-1.0900000000000001</c:v>
                </c:pt>
                <c:pt idx="342">
                  <c:v>-1.1399999999999999</c:v>
                </c:pt>
                <c:pt idx="343">
                  <c:v>-1.1399999999999999</c:v>
                </c:pt>
                <c:pt idx="344">
                  <c:v>-0.99</c:v>
                </c:pt>
                <c:pt idx="345">
                  <c:v>-1.03</c:v>
                </c:pt>
                <c:pt idx="346">
                  <c:v>-1.1499999999999999</c:v>
                </c:pt>
                <c:pt idx="347">
                  <c:v>-1.1599999999999999</c:v>
                </c:pt>
                <c:pt idx="348">
                  <c:v>-1.1599999999999999</c:v>
                </c:pt>
                <c:pt idx="349">
                  <c:v>-1.23</c:v>
                </c:pt>
                <c:pt idx="350">
                  <c:v>-1.29</c:v>
                </c:pt>
                <c:pt idx="351">
                  <c:v>-1.28</c:v>
                </c:pt>
                <c:pt idx="352">
                  <c:v>-1.36</c:v>
                </c:pt>
                <c:pt idx="353">
                  <c:v>-1.3</c:v>
                </c:pt>
                <c:pt idx="354">
                  <c:v>-1.28</c:v>
                </c:pt>
                <c:pt idx="355">
                  <c:v>-1.28</c:v>
                </c:pt>
                <c:pt idx="356">
                  <c:v>-1.28</c:v>
                </c:pt>
                <c:pt idx="357">
                  <c:v>-1.38</c:v>
                </c:pt>
                <c:pt idx="358">
                  <c:v>-1.46</c:v>
                </c:pt>
                <c:pt idx="359">
                  <c:v>-1.49</c:v>
                </c:pt>
                <c:pt idx="360">
                  <c:v>-1.45</c:v>
                </c:pt>
                <c:pt idx="361">
                  <c:v>-1.49</c:v>
                </c:pt>
                <c:pt idx="362">
                  <c:v>-1.53</c:v>
                </c:pt>
                <c:pt idx="363">
                  <c:v>-1.61</c:v>
                </c:pt>
                <c:pt idx="364">
                  <c:v>-1.65</c:v>
                </c:pt>
                <c:pt idx="365">
                  <c:v>-1.64</c:v>
                </c:pt>
                <c:pt idx="366">
                  <c:v>-1.67</c:v>
                </c:pt>
                <c:pt idx="367">
                  <c:v>-1.65</c:v>
                </c:pt>
                <c:pt idx="368">
                  <c:v>-1.56</c:v>
                </c:pt>
                <c:pt idx="369">
                  <c:v>-1.56</c:v>
                </c:pt>
                <c:pt idx="370">
                  <c:v>-1.43</c:v>
                </c:pt>
                <c:pt idx="371">
                  <c:v>-1.52</c:v>
                </c:pt>
                <c:pt idx="372">
                  <c:v>-1.66</c:v>
                </c:pt>
                <c:pt idx="373">
                  <c:v>-1.81</c:v>
                </c:pt>
                <c:pt idx="374">
                  <c:v>-1.74</c:v>
                </c:pt>
                <c:pt idx="375">
                  <c:v>-1.69</c:v>
                </c:pt>
                <c:pt idx="376">
                  <c:v>-1.42</c:v>
                </c:pt>
                <c:pt idx="377">
                  <c:v>-1.5</c:v>
                </c:pt>
                <c:pt idx="378">
                  <c:v>-1.62</c:v>
                </c:pt>
                <c:pt idx="379">
                  <c:v>-1.61</c:v>
                </c:pt>
                <c:pt idx="380">
                  <c:v>-1.63</c:v>
                </c:pt>
                <c:pt idx="381">
                  <c:v>-1.59</c:v>
                </c:pt>
                <c:pt idx="382">
                  <c:v>-1.7</c:v>
                </c:pt>
                <c:pt idx="383">
                  <c:v>-1.67</c:v>
                </c:pt>
                <c:pt idx="384">
                  <c:v>-1.64</c:v>
                </c:pt>
                <c:pt idx="385">
                  <c:v>-1.65</c:v>
                </c:pt>
                <c:pt idx="386">
                  <c:v>-1.69</c:v>
                </c:pt>
                <c:pt idx="387">
                  <c:v>-1.76</c:v>
                </c:pt>
                <c:pt idx="388">
                  <c:v>-1.81</c:v>
                </c:pt>
                <c:pt idx="389">
                  <c:v>-1.81</c:v>
                </c:pt>
                <c:pt idx="390">
                  <c:v>-1.85</c:v>
                </c:pt>
                <c:pt idx="391">
                  <c:v>-1.88</c:v>
                </c:pt>
                <c:pt idx="392">
                  <c:v>-1.81</c:v>
                </c:pt>
                <c:pt idx="393">
                  <c:v>-1.91</c:v>
                </c:pt>
                <c:pt idx="394">
                  <c:v>-1.93</c:v>
                </c:pt>
                <c:pt idx="395">
                  <c:v>-1.92</c:v>
                </c:pt>
                <c:pt idx="396">
                  <c:v>-1.92</c:v>
                </c:pt>
                <c:pt idx="397">
                  <c:v>-1.94</c:v>
                </c:pt>
                <c:pt idx="398">
                  <c:v>-1.88</c:v>
                </c:pt>
                <c:pt idx="399">
                  <c:v>-1.9</c:v>
                </c:pt>
                <c:pt idx="400">
                  <c:v>-1.81</c:v>
                </c:pt>
                <c:pt idx="401">
                  <c:v>-1.79</c:v>
                </c:pt>
                <c:pt idx="402">
                  <c:v>-1.66</c:v>
                </c:pt>
                <c:pt idx="403">
                  <c:v>-1.52</c:v>
                </c:pt>
                <c:pt idx="404">
                  <c:v>-1.57</c:v>
                </c:pt>
                <c:pt idx="405">
                  <c:v>-1.59</c:v>
                </c:pt>
                <c:pt idx="406">
                  <c:v>-1.63</c:v>
                </c:pt>
                <c:pt idx="407">
                  <c:v>-1.7</c:v>
                </c:pt>
                <c:pt idx="408">
                  <c:v>-1.69</c:v>
                </c:pt>
                <c:pt idx="409">
                  <c:v>-1.75</c:v>
                </c:pt>
                <c:pt idx="410">
                  <c:v>-1.73</c:v>
                </c:pt>
                <c:pt idx="411">
                  <c:v>-1.66</c:v>
                </c:pt>
                <c:pt idx="412">
                  <c:v>-1.58</c:v>
                </c:pt>
                <c:pt idx="413">
                  <c:v>-1.62</c:v>
                </c:pt>
                <c:pt idx="414">
                  <c:v>-1.58</c:v>
                </c:pt>
                <c:pt idx="415">
                  <c:v>-1.48</c:v>
                </c:pt>
                <c:pt idx="416">
                  <c:v>-1.51</c:v>
                </c:pt>
                <c:pt idx="417">
                  <c:v>-1.37</c:v>
                </c:pt>
                <c:pt idx="418">
                  <c:v>-1.44</c:v>
                </c:pt>
                <c:pt idx="419">
                  <c:v>-1.5</c:v>
                </c:pt>
                <c:pt idx="420">
                  <c:v>-1.46</c:v>
                </c:pt>
                <c:pt idx="421">
                  <c:v>-1.6</c:v>
                </c:pt>
                <c:pt idx="422">
                  <c:v>-1.58</c:v>
                </c:pt>
                <c:pt idx="423">
                  <c:v>-1.55</c:v>
                </c:pt>
                <c:pt idx="424">
                  <c:v>-1.45</c:v>
                </c:pt>
                <c:pt idx="425">
                  <c:v>-1.49</c:v>
                </c:pt>
                <c:pt idx="426">
                  <c:v>-1.48</c:v>
                </c:pt>
                <c:pt idx="427">
                  <c:v>-1.49</c:v>
                </c:pt>
                <c:pt idx="428">
                  <c:v>-1.46</c:v>
                </c:pt>
                <c:pt idx="429">
                  <c:v>-1.46</c:v>
                </c:pt>
                <c:pt idx="430">
                  <c:v>-1.39</c:v>
                </c:pt>
                <c:pt idx="431">
                  <c:v>-1.43</c:v>
                </c:pt>
                <c:pt idx="432">
                  <c:v>-1.53</c:v>
                </c:pt>
                <c:pt idx="433">
                  <c:v>-1.36</c:v>
                </c:pt>
                <c:pt idx="434">
                  <c:v>-1.43</c:v>
                </c:pt>
                <c:pt idx="435">
                  <c:v>-1.41</c:v>
                </c:pt>
                <c:pt idx="436">
                  <c:v>-1.44</c:v>
                </c:pt>
                <c:pt idx="437">
                  <c:v>-1.42</c:v>
                </c:pt>
                <c:pt idx="438">
                  <c:v>-1.37</c:v>
                </c:pt>
                <c:pt idx="439">
                  <c:v>-1.34</c:v>
                </c:pt>
                <c:pt idx="440">
                  <c:v>-1.33</c:v>
                </c:pt>
                <c:pt idx="441">
                  <c:v>-1.35</c:v>
                </c:pt>
                <c:pt idx="442">
                  <c:v>-1.33</c:v>
                </c:pt>
                <c:pt idx="443">
                  <c:v>-1.35</c:v>
                </c:pt>
                <c:pt idx="444">
                  <c:v>-1.31</c:v>
                </c:pt>
                <c:pt idx="445">
                  <c:v>-1.22</c:v>
                </c:pt>
                <c:pt idx="446">
                  <c:v>-1.1000000000000001</c:v>
                </c:pt>
                <c:pt idx="447">
                  <c:v>-1.02</c:v>
                </c:pt>
                <c:pt idx="448">
                  <c:v>-1.1000000000000001</c:v>
                </c:pt>
                <c:pt idx="449">
                  <c:v>-1.1000000000000001</c:v>
                </c:pt>
                <c:pt idx="450">
                  <c:v>-1.18</c:v>
                </c:pt>
                <c:pt idx="451">
                  <c:v>-1.21</c:v>
                </c:pt>
                <c:pt idx="452">
                  <c:v>-1.1499999999999999</c:v>
                </c:pt>
                <c:pt idx="453">
                  <c:v>-1.26</c:v>
                </c:pt>
                <c:pt idx="454">
                  <c:v>-1.29</c:v>
                </c:pt>
                <c:pt idx="455">
                  <c:v>-1.29</c:v>
                </c:pt>
                <c:pt idx="456">
                  <c:v>-1.3</c:v>
                </c:pt>
                <c:pt idx="457">
                  <c:v>-1.23</c:v>
                </c:pt>
                <c:pt idx="458">
                  <c:v>-1.24</c:v>
                </c:pt>
                <c:pt idx="459">
                  <c:v>-1.27</c:v>
                </c:pt>
                <c:pt idx="460">
                  <c:v>-1.19</c:v>
                </c:pt>
                <c:pt idx="461">
                  <c:v>-1.02</c:v>
                </c:pt>
                <c:pt idx="462">
                  <c:v>-0.99</c:v>
                </c:pt>
                <c:pt idx="463">
                  <c:v>-0.97</c:v>
                </c:pt>
                <c:pt idx="464">
                  <c:v>-1</c:v>
                </c:pt>
                <c:pt idx="465">
                  <c:v>-1</c:v>
                </c:pt>
                <c:pt idx="466">
                  <c:v>-0.97</c:v>
                </c:pt>
                <c:pt idx="467">
                  <c:v>-0.9</c:v>
                </c:pt>
                <c:pt idx="468">
                  <c:v>-0.79</c:v>
                </c:pt>
                <c:pt idx="469">
                  <c:v>-0.61</c:v>
                </c:pt>
                <c:pt idx="470">
                  <c:v>-0.67</c:v>
                </c:pt>
                <c:pt idx="471">
                  <c:v>-0.76</c:v>
                </c:pt>
                <c:pt idx="472">
                  <c:v>-0.8</c:v>
                </c:pt>
                <c:pt idx="473">
                  <c:v>-0.75</c:v>
                </c:pt>
                <c:pt idx="474">
                  <c:v>-0.64</c:v>
                </c:pt>
                <c:pt idx="475">
                  <c:v>-0.43</c:v>
                </c:pt>
                <c:pt idx="476">
                  <c:v>-0.44</c:v>
                </c:pt>
                <c:pt idx="477">
                  <c:v>-0.38</c:v>
                </c:pt>
                <c:pt idx="478">
                  <c:v>-0.49</c:v>
                </c:pt>
                <c:pt idx="479">
                  <c:v>-0.34</c:v>
                </c:pt>
                <c:pt idx="480">
                  <c:v>-0.32</c:v>
                </c:pt>
                <c:pt idx="481">
                  <c:v>-0.34</c:v>
                </c:pt>
                <c:pt idx="482">
                  <c:v>-0.37</c:v>
                </c:pt>
                <c:pt idx="483">
                  <c:v>-0.41</c:v>
                </c:pt>
                <c:pt idx="484">
                  <c:v>-0.33</c:v>
                </c:pt>
                <c:pt idx="485">
                  <c:v>-0.3</c:v>
                </c:pt>
                <c:pt idx="486">
                  <c:v>-0.39</c:v>
                </c:pt>
                <c:pt idx="487">
                  <c:v>-0.47</c:v>
                </c:pt>
                <c:pt idx="488">
                  <c:v>-0.52</c:v>
                </c:pt>
                <c:pt idx="489">
                  <c:v>-0.49</c:v>
                </c:pt>
                <c:pt idx="490">
                  <c:v>-0.37</c:v>
                </c:pt>
                <c:pt idx="491">
                  <c:v>-0.37</c:v>
                </c:pt>
                <c:pt idx="492">
                  <c:v>-0.19</c:v>
                </c:pt>
                <c:pt idx="493">
                  <c:v>-7.0000000000000007E-2</c:v>
                </c:pt>
                <c:pt idx="494">
                  <c:v>-0.18</c:v>
                </c:pt>
                <c:pt idx="495">
                  <c:v>-0.12</c:v>
                </c:pt>
                <c:pt idx="496">
                  <c:v>-7.0000000000000007E-2</c:v>
                </c:pt>
                <c:pt idx="497">
                  <c:v>-7.0000000000000007E-2</c:v>
                </c:pt>
                <c:pt idx="498">
                  <c:v>0.1</c:v>
                </c:pt>
                <c:pt idx="499">
                  <c:v>0.12</c:v>
                </c:pt>
                <c:pt idx="500">
                  <c:v>0.12</c:v>
                </c:pt>
                <c:pt idx="501">
                  <c:v>0</c:v>
                </c:pt>
                <c:pt idx="502">
                  <c:v>-7.0000000000000007E-2</c:v>
                </c:pt>
                <c:pt idx="503">
                  <c:v>-0.06</c:v>
                </c:pt>
                <c:pt idx="504">
                  <c:v>-0.06</c:v>
                </c:pt>
                <c:pt idx="505">
                  <c:v>-0.05</c:v>
                </c:pt>
                <c:pt idx="506">
                  <c:v>-0.03</c:v>
                </c:pt>
                <c:pt idx="507">
                  <c:v>-0.13</c:v>
                </c:pt>
                <c:pt idx="508">
                  <c:v>-0.17</c:v>
                </c:pt>
                <c:pt idx="509">
                  <c:v>-0.13</c:v>
                </c:pt>
                <c:pt idx="510">
                  <c:v>-0.04</c:v>
                </c:pt>
                <c:pt idx="511">
                  <c:v>-0.05</c:v>
                </c:pt>
                <c:pt idx="512">
                  <c:v>0</c:v>
                </c:pt>
                <c:pt idx="513">
                  <c:v>-0.05</c:v>
                </c:pt>
                <c:pt idx="514">
                  <c:v>0.09</c:v>
                </c:pt>
                <c:pt idx="515">
                  <c:v>0.15</c:v>
                </c:pt>
                <c:pt idx="516">
                  <c:v>0.12</c:v>
                </c:pt>
                <c:pt idx="517">
                  <c:v>0.09</c:v>
                </c:pt>
                <c:pt idx="518">
                  <c:v>0.27</c:v>
                </c:pt>
                <c:pt idx="519">
                  <c:v>0.08</c:v>
                </c:pt>
                <c:pt idx="520">
                  <c:v>0.1</c:v>
                </c:pt>
                <c:pt idx="521">
                  <c:v>0.13</c:v>
                </c:pt>
                <c:pt idx="522">
                  <c:v>-0.01</c:v>
                </c:pt>
                <c:pt idx="523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82-491A-99F2-0E2E0E4C0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7689423"/>
        <c:axId val="1417693583"/>
      </c:lineChart>
      <c:lineChart>
        <c:grouping val="standard"/>
        <c:varyColors val="0"/>
        <c:ser>
          <c:idx val="0"/>
          <c:order val="0"/>
          <c:tx>
            <c:strRef>
              <c:f>'fci - bacen(projetado)'!$K$1</c:f>
              <c:strCache>
                <c:ptCount val="1"/>
                <c:pt idx="0">
                  <c:v>FCI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'fci - bacen(projetado)'!$J$2:$J$525</c:f>
              <c:numCache>
                <c:formatCode>m/d/yyyy</c:formatCode>
                <c:ptCount val="524"/>
                <c:pt idx="0">
                  <c:v>43802</c:v>
                </c:pt>
                <c:pt idx="1">
                  <c:v>43803</c:v>
                </c:pt>
                <c:pt idx="2">
                  <c:v>43804</c:v>
                </c:pt>
                <c:pt idx="3">
                  <c:v>43805</c:v>
                </c:pt>
                <c:pt idx="4">
                  <c:v>43808</c:v>
                </c:pt>
                <c:pt idx="5">
                  <c:v>43809</c:v>
                </c:pt>
                <c:pt idx="6">
                  <c:v>43810</c:v>
                </c:pt>
                <c:pt idx="7">
                  <c:v>43811</c:v>
                </c:pt>
                <c:pt idx="8">
                  <c:v>43812</c:v>
                </c:pt>
                <c:pt idx="9">
                  <c:v>43815</c:v>
                </c:pt>
                <c:pt idx="10">
                  <c:v>43816</c:v>
                </c:pt>
                <c:pt idx="11">
                  <c:v>43817</c:v>
                </c:pt>
                <c:pt idx="12">
                  <c:v>43818</c:v>
                </c:pt>
                <c:pt idx="13">
                  <c:v>43819</c:v>
                </c:pt>
                <c:pt idx="14">
                  <c:v>43822</c:v>
                </c:pt>
                <c:pt idx="15">
                  <c:v>43823</c:v>
                </c:pt>
                <c:pt idx="16">
                  <c:v>43824</c:v>
                </c:pt>
                <c:pt idx="17">
                  <c:v>43825</c:v>
                </c:pt>
                <c:pt idx="18">
                  <c:v>43826</c:v>
                </c:pt>
                <c:pt idx="19">
                  <c:v>43829</c:v>
                </c:pt>
                <c:pt idx="20">
                  <c:v>43830</c:v>
                </c:pt>
                <c:pt idx="21">
                  <c:v>43831</c:v>
                </c:pt>
                <c:pt idx="22">
                  <c:v>43832</c:v>
                </c:pt>
                <c:pt idx="23">
                  <c:v>43833</c:v>
                </c:pt>
                <c:pt idx="24">
                  <c:v>43836</c:v>
                </c:pt>
                <c:pt idx="25">
                  <c:v>43837</c:v>
                </c:pt>
                <c:pt idx="26">
                  <c:v>43838</c:v>
                </c:pt>
                <c:pt idx="27">
                  <c:v>43839</c:v>
                </c:pt>
                <c:pt idx="28">
                  <c:v>43840</c:v>
                </c:pt>
                <c:pt idx="29">
                  <c:v>43843</c:v>
                </c:pt>
                <c:pt idx="30">
                  <c:v>43844</c:v>
                </c:pt>
                <c:pt idx="31">
                  <c:v>43845</c:v>
                </c:pt>
                <c:pt idx="32">
                  <c:v>43846</c:v>
                </c:pt>
                <c:pt idx="33">
                  <c:v>43847</c:v>
                </c:pt>
                <c:pt idx="34">
                  <c:v>43850</c:v>
                </c:pt>
                <c:pt idx="35">
                  <c:v>43851</c:v>
                </c:pt>
                <c:pt idx="36">
                  <c:v>43852</c:v>
                </c:pt>
                <c:pt idx="37">
                  <c:v>43853</c:v>
                </c:pt>
                <c:pt idx="38">
                  <c:v>43854</c:v>
                </c:pt>
                <c:pt idx="39">
                  <c:v>43857</c:v>
                </c:pt>
                <c:pt idx="40">
                  <c:v>43858</c:v>
                </c:pt>
                <c:pt idx="41">
                  <c:v>43859</c:v>
                </c:pt>
                <c:pt idx="42">
                  <c:v>43860</c:v>
                </c:pt>
                <c:pt idx="43">
                  <c:v>43861</c:v>
                </c:pt>
                <c:pt idx="44">
                  <c:v>43864</c:v>
                </c:pt>
                <c:pt idx="45">
                  <c:v>43865</c:v>
                </c:pt>
                <c:pt idx="46">
                  <c:v>43866</c:v>
                </c:pt>
                <c:pt idx="47">
                  <c:v>43867</c:v>
                </c:pt>
                <c:pt idx="48">
                  <c:v>43868</c:v>
                </c:pt>
                <c:pt idx="49">
                  <c:v>43871</c:v>
                </c:pt>
                <c:pt idx="50">
                  <c:v>43872</c:v>
                </c:pt>
                <c:pt idx="51">
                  <c:v>43873</c:v>
                </c:pt>
                <c:pt idx="52">
                  <c:v>43874</c:v>
                </c:pt>
                <c:pt idx="53">
                  <c:v>43875</c:v>
                </c:pt>
                <c:pt idx="54">
                  <c:v>43878</c:v>
                </c:pt>
                <c:pt idx="55">
                  <c:v>43879</c:v>
                </c:pt>
                <c:pt idx="56">
                  <c:v>43880</c:v>
                </c:pt>
                <c:pt idx="57">
                  <c:v>43881</c:v>
                </c:pt>
                <c:pt idx="58">
                  <c:v>43882</c:v>
                </c:pt>
                <c:pt idx="59">
                  <c:v>43885</c:v>
                </c:pt>
                <c:pt idx="60">
                  <c:v>43886</c:v>
                </c:pt>
                <c:pt idx="61">
                  <c:v>43887</c:v>
                </c:pt>
                <c:pt idx="62">
                  <c:v>43888</c:v>
                </c:pt>
                <c:pt idx="63">
                  <c:v>43889</c:v>
                </c:pt>
                <c:pt idx="64">
                  <c:v>43892</c:v>
                </c:pt>
                <c:pt idx="65">
                  <c:v>43893</c:v>
                </c:pt>
                <c:pt idx="66">
                  <c:v>43894</c:v>
                </c:pt>
                <c:pt idx="67">
                  <c:v>43895</c:v>
                </c:pt>
                <c:pt idx="68">
                  <c:v>43896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43906</c:v>
                </c:pt>
                <c:pt idx="75">
                  <c:v>43907</c:v>
                </c:pt>
                <c:pt idx="76">
                  <c:v>43908</c:v>
                </c:pt>
                <c:pt idx="77">
                  <c:v>43909</c:v>
                </c:pt>
                <c:pt idx="78">
                  <c:v>43910</c:v>
                </c:pt>
                <c:pt idx="79">
                  <c:v>43913</c:v>
                </c:pt>
                <c:pt idx="80">
                  <c:v>43914</c:v>
                </c:pt>
                <c:pt idx="81">
                  <c:v>43915</c:v>
                </c:pt>
                <c:pt idx="82">
                  <c:v>43916</c:v>
                </c:pt>
                <c:pt idx="83">
                  <c:v>43917</c:v>
                </c:pt>
                <c:pt idx="84">
                  <c:v>43920</c:v>
                </c:pt>
                <c:pt idx="85">
                  <c:v>43921</c:v>
                </c:pt>
                <c:pt idx="86">
                  <c:v>43922</c:v>
                </c:pt>
                <c:pt idx="87">
                  <c:v>43923</c:v>
                </c:pt>
                <c:pt idx="88">
                  <c:v>43924</c:v>
                </c:pt>
                <c:pt idx="89">
                  <c:v>43927</c:v>
                </c:pt>
                <c:pt idx="90">
                  <c:v>43928</c:v>
                </c:pt>
                <c:pt idx="91">
                  <c:v>43929</c:v>
                </c:pt>
                <c:pt idx="92">
                  <c:v>43930</c:v>
                </c:pt>
                <c:pt idx="93">
                  <c:v>43931</c:v>
                </c:pt>
                <c:pt idx="94">
                  <c:v>43934</c:v>
                </c:pt>
                <c:pt idx="95">
                  <c:v>43935</c:v>
                </c:pt>
                <c:pt idx="96">
                  <c:v>43936</c:v>
                </c:pt>
                <c:pt idx="97">
                  <c:v>43937</c:v>
                </c:pt>
                <c:pt idx="98">
                  <c:v>43938</c:v>
                </c:pt>
                <c:pt idx="99">
                  <c:v>43941</c:v>
                </c:pt>
                <c:pt idx="100">
                  <c:v>43942</c:v>
                </c:pt>
                <c:pt idx="101">
                  <c:v>43943</c:v>
                </c:pt>
                <c:pt idx="102">
                  <c:v>43944</c:v>
                </c:pt>
                <c:pt idx="103">
                  <c:v>43945</c:v>
                </c:pt>
                <c:pt idx="104">
                  <c:v>43948</c:v>
                </c:pt>
                <c:pt idx="105">
                  <c:v>43949</c:v>
                </c:pt>
                <c:pt idx="106">
                  <c:v>43950</c:v>
                </c:pt>
                <c:pt idx="107">
                  <c:v>43951</c:v>
                </c:pt>
                <c:pt idx="108">
                  <c:v>43952</c:v>
                </c:pt>
                <c:pt idx="109">
                  <c:v>43955</c:v>
                </c:pt>
                <c:pt idx="110">
                  <c:v>43956</c:v>
                </c:pt>
                <c:pt idx="111">
                  <c:v>43957</c:v>
                </c:pt>
                <c:pt idx="112">
                  <c:v>43958</c:v>
                </c:pt>
                <c:pt idx="113">
                  <c:v>43959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43969</c:v>
                </c:pt>
                <c:pt idx="120">
                  <c:v>43970</c:v>
                </c:pt>
                <c:pt idx="121">
                  <c:v>43971</c:v>
                </c:pt>
                <c:pt idx="122">
                  <c:v>43972</c:v>
                </c:pt>
                <c:pt idx="123">
                  <c:v>43973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43983</c:v>
                </c:pt>
                <c:pt idx="130">
                  <c:v>43984</c:v>
                </c:pt>
                <c:pt idx="131">
                  <c:v>43985</c:v>
                </c:pt>
                <c:pt idx="132">
                  <c:v>43986</c:v>
                </c:pt>
                <c:pt idx="133">
                  <c:v>43987</c:v>
                </c:pt>
                <c:pt idx="134">
                  <c:v>43990</c:v>
                </c:pt>
                <c:pt idx="135">
                  <c:v>43991</c:v>
                </c:pt>
                <c:pt idx="136">
                  <c:v>43992</c:v>
                </c:pt>
                <c:pt idx="137">
                  <c:v>43993</c:v>
                </c:pt>
                <c:pt idx="138">
                  <c:v>43994</c:v>
                </c:pt>
                <c:pt idx="139">
                  <c:v>43997</c:v>
                </c:pt>
                <c:pt idx="140">
                  <c:v>43998</c:v>
                </c:pt>
                <c:pt idx="141">
                  <c:v>43999</c:v>
                </c:pt>
                <c:pt idx="142">
                  <c:v>44000</c:v>
                </c:pt>
                <c:pt idx="143">
                  <c:v>44001</c:v>
                </c:pt>
                <c:pt idx="144">
                  <c:v>44004</c:v>
                </c:pt>
                <c:pt idx="145">
                  <c:v>44005</c:v>
                </c:pt>
                <c:pt idx="146">
                  <c:v>44006</c:v>
                </c:pt>
                <c:pt idx="147">
                  <c:v>44007</c:v>
                </c:pt>
                <c:pt idx="148">
                  <c:v>44008</c:v>
                </c:pt>
                <c:pt idx="149">
                  <c:v>44011</c:v>
                </c:pt>
                <c:pt idx="150">
                  <c:v>44012</c:v>
                </c:pt>
                <c:pt idx="151">
                  <c:v>44013</c:v>
                </c:pt>
                <c:pt idx="152">
                  <c:v>44014</c:v>
                </c:pt>
                <c:pt idx="153">
                  <c:v>44015</c:v>
                </c:pt>
                <c:pt idx="154">
                  <c:v>44018</c:v>
                </c:pt>
                <c:pt idx="155">
                  <c:v>44019</c:v>
                </c:pt>
                <c:pt idx="156">
                  <c:v>44020</c:v>
                </c:pt>
                <c:pt idx="157">
                  <c:v>44021</c:v>
                </c:pt>
                <c:pt idx="158">
                  <c:v>44022</c:v>
                </c:pt>
                <c:pt idx="159">
                  <c:v>44025</c:v>
                </c:pt>
                <c:pt idx="160">
                  <c:v>44026</c:v>
                </c:pt>
                <c:pt idx="161">
                  <c:v>44027</c:v>
                </c:pt>
                <c:pt idx="162">
                  <c:v>44028</c:v>
                </c:pt>
                <c:pt idx="163">
                  <c:v>44029</c:v>
                </c:pt>
                <c:pt idx="164">
                  <c:v>44032</c:v>
                </c:pt>
                <c:pt idx="165">
                  <c:v>44033</c:v>
                </c:pt>
                <c:pt idx="166">
                  <c:v>44034</c:v>
                </c:pt>
                <c:pt idx="167">
                  <c:v>44035</c:v>
                </c:pt>
                <c:pt idx="168">
                  <c:v>44036</c:v>
                </c:pt>
                <c:pt idx="169">
                  <c:v>44039</c:v>
                </c:pt>
                <c:pt idx="170">
                  <c:v>44040</c:v>
                </c:pt>
                <c:pt idx="171">
                  <c:v>44041</c:v>
                </c:pt>
                <c:pt idx="172">
                  <c:v>44042</c:v>
                </c:pt>
                <c:pt idx="173">
                  <c:v>44043</c:v>
                </c:pt>
                <c:pt idx="174">
                  <c:v>44046</c:v>
                </c:pt>
                <c:pt idx="175">
                  <c:v>44047</c:v>
                </c:pt>
                <c:pt idx="176">
                  <c:v>44048</c:v>
                </c:pt>
                <c:pt idx="177">
                  <c:v>44049</c:v>
                </c:pt>
                <c:pt idx="178">
                  <c:v>44050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44067</c:v>
                </c:pt>
                <c:pt idx="190">
                  <c:v>44068</c:v>
                </c:pt>
                <c:pt idx="191">
                  <c:v>44069</c:v>
                </c:pt>
                <c:pt idx="192">
                  <c:v>44070</c:v>
                </c:pt>
                <c:pt idx="193">
                  <c:v>44071</c:v>
                </c:pt>
                <c:pt idx="194">
                  <c:v>44074</c:v>
                </c:pt>
                <c:pt idx="195">
                  <c:v>44075</c:v>
                </c:pt>
                <c:pt idx="196">
                  <c:v>44076</c:v>
                </c:pt>
                <c:pt idx="197">
                  <c:v>44077</c:v>
                </c:pt>
                <c:pt idx="198">
                  <c:v>44078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44088</c:v>
                </c:pt>
                <c:pt idx="205">
                  <c:v>44089</c:v>
                </c:pt>
                <c:pt idx="206">
                  <c:v>44090</c:v>
                </c:pt>
                <c:pt idx="207">
                  <c:v>44091</c:v>
                </c:pt>
                <c:pt idx="208">
                  <c:v>44092</c:v>
                </c:pt>
                <c:pt idx="209">
                  <c:v>44095</c:v>
                </c:pt>
                <c:pt idx="210">
                  <c:v>44096</c:v>
                </c:pt>
                <c:pt idx="211">
                  <c:v>44097</c:v>
                </c:pt>
                <c:pt idx="212">
                  <c:v>44098</c:v>
                </c:pt>
                <c:pt idx="213">
                  <c:v>44099</c:v>
                </c:pt>
                <c:pt idx="214">
                  <c:v>44102</c:v>
                </c:pt>
                <c:pt idx="215">
                  <c:v>44103</c:v>
                </c:pt>
                <c:pt idx="216">
                  <c:v>44104</c:v>
                </c:pt>
                <c:pt idx="217">
                  <c:v>44105</c:v>
                </c:pt>
                <c:pt idx="218">
                  <c:v>44106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44116</c:v>
                </c:pt>
                <c:pt idx="225">
                  <c:v>44117</c:v>
                </c:pt>
                <c:pt idx="226">
                  <c:v>44118</c:v>
                </c:pt>
                <c:pt idx="227">
                  <c:v>44119</c:v>
                </c:pt>
                <c:pt idx="228">
                  <c:v>44120</c:v>
                </c:pt>
                <c:pt idx="229">
                  <c:v>44123</c:v>
                </c:pt>
                <c:pt idx="230">
                  <c:v>44124</c:v>
                </c:pt>
                <c:pt idx="231">
                  <c:v>44125</c:v>
                </c:pt>
                <c:pt idx="232">
                  <c:v>44126</c:v>
                </c:pt>
                <c:pt idx="233">
                  <c:v>44127</c:v>
                </c:pt>
                <c:pt idx="234">
                  <c:v>44130</c:v>
                </c:pt>
                <c:pt idx="235">
                  <c:v>44131</c:v>
                </c:pt>
                <c:pt idx="236">
                  <c:v>44132</c:v>
                </c:pt>
                <c:pt idx="237">
                  <c:v>44133</c:v>
                </c:pt>
                <c:pt idx="238">
                  <c:v>44134</c:v>
                </c:pt>
                <c:pt idx="239">
                  <c:v>44137</c:v>
                </c:pt>
                <c:pt idx="240">
                  <c:v>44138</c:v>
                </c:pt>
                <c:pt idx="241">
                  <c:v>44139</c:v>
                </c:pt>
                <c:pt idx="242">
                  <c:v>44140</c:v>
                </c:pt>
                <c:pt idx="243">
                  <c:v>44141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44158</c:v>
                </c:pt>
                <c:pt idx="255">
                  <c:v>44159</c:v>
                </c:pt>
                <c:pt idx="256">
                  <c:v>44160</c:v>
                </c:pt>
                <c:pt idx="257">
                  <c:v>44161</c:v>
                </c:pt>
                <c:pt idx="258">
                  <c:v>44162</c:v>
                </c:pt>
                <c:pt idx="259">
                  <c:v>44165</c:v>
                </c:pt>
                <c:pt idx="260">
                  <c:v>44166</c:v>
                </c:pt>
                <c:pt idx="261">
                  <c:v>44167</c:v>
                </c:pt>
                <c:pt idx="262">
                  <c:v>44168</c:v>
                </c:pt>
                <c:pt idx="263">
                  <c:v>44169</c:v>
                </c:pt>
                <c:pt idx="264">
                  <c:v>44172</c:v>
                </c:pt>
                <c:pt idx="265">
                  <c:v>44173</c:v>
                </c:pt>
                <c:pt idx="266">
                  <c:v>44174</c:v>
                </c:pt>
                <c:pt idx="267">
                  <c:v>44175</c:v>
                </c:pt>
                <c:pt idx="268">
                  <c:v>44176</c:v>
                </c:pt>
                <c:pt idx="269">
                  <c:v>44179</c:v>
                </c:pt>
                <c:pt idx="270">
                  <c:v>44180</c:v>
                </c:pt>
                <c:pt idx="271">
                  <c:v>44181</c:v>
                </c:pt>
                <c:pt idx="272">
                  <c:v>44182</c:v>
                </c:pt>
                <c:pt idx="273">
                  <c:v>44183</c:v>
                </c:pt>
                <c:pt idx="274">
                  <c:v>44186</c:v>
                </c:pt>
                <c:pt idx="275">
                  <c:v>44187</c:v>
                </c:pt>
                <c:pt idx="276">
                  <c:v>44188</c:v>
                </c:pt>
                <c:pt idx="277">
                  <c:v>44189</c:v>
                </c:pt>
                <c:pt idx="278">
                  <c:v>44190</c:v>
                </c:pt>
                <c:pt idx="279">
                  <c:v>44193</c:v>
                </c:pt>
                <c:pt idx="280">
                  <c:v>44194</c:v>
                </c:pt>
                <c:pt idx="281">
                  <c:v>44195</c:v>
                </c:pt>
                <c:pt idx="282">
                  <c:v>44196</c:v>
                </c:pt>
                <c:pt idx="283">
                  <c:v>44197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44207</c:v>
                </c:pt>
                <c:pt idx="290">
                  <c:v>44208</c:v>
                </c:pt>
                <c:pt idx="291">
                  <c:v>44209</c:v>
                </c:pt>
                <c:pt idx="292">
                  <c:v>44210</c:v>
                </c:pt>
                <c:pt idx="293">
                  <c:v>44211</c:v>
                </c:pt>
                <c:pt idx="294">
                  <c:v>44214</c:v>
                </c:pt>
                <c:pt idx="295">
                  <c:v>44215</c:v>
                </c:pt>
                <c:pt idx="296">
                  <c:v>44216</c:v>
                </c:pt>
                <c:pt idx="297">
                  <c:v>44217</c:v>
                </c:pt>
                <c:pt idx="298">
                  <c:v>44218</c:v>
                </c:pt>
                <c:pt idx="299">
                  <c:v>44221</c:v>
                </c:pt>
                <c:pt idx="300">
                  <c:v>44222</c:v>
                </c:pt>
                <c:pt idx="301">
                  <c:v>44223</c:v>
                </c:pt>
                <c:pt idx="302">
                  <c:v>44224</c:v>
                </c:pt>
                <c:pt idx="303">
                  <c:v>44225</c:v>
                </c:pt>
                <c:pt idx="304">
                  <c:v>44228</c:v>
                </c:pt>
                <c:pt idx="305">
                  <c:v>44229</c:v>
                </c:pt>
                <c:pt idx="306">
                  <c:v>44230</c:v>
                </c:pt>
                <c:pt idx="307">
                  <c:v>44231</c:v>
                </c:pt>
                <c:pt idx="308">
                  <c:v>44232</c:v>
                </c:pt>
                <c:pt idx="309">
                  <c:v>44235</c:v>
                </c:pt>
                <c:pt idx="310">
                  <c:v>44236</c:v>
                </c:pt>
                <c:pt idx="311">
                  <c:v>44237</c:v>
                </c:pt>
                <c:pt idx="312">
                  <c:v>44238</c:v>
                </c:pt>
                <c:pt idx="313">
                  <c:v>44239</c:v>
                </c:pt>
                <c:pt idx="314">
                  <c:v>44242</c:v>
                </c:pt>
                <c:pt idx="315">
                  <c:v>44243</c:v>
                </c:pt>
                <c:pt idx="316">
                  <c:v>44244</c:v>
                </c:pt>
                <c:pt idx="317">
                  <c:v>44245</c:v>
                </c:pt>
                <c:pt idx="318">
                  <c:v>44246</c:v>
                </c:pt>
                <c:pt idx="319">
                  <c:v>44249</c:v>
                </c:pt>
                <c:pt idx="320">
                  <c:v>44250</c:v>
                </c:pt>
                <c:pt idx="321">
                  <c:v>44251</c:v>
                </c:pt>
                <c:pt idx="322">
                  <c:v>44252</c:v>
                </c:pt>
                <c:pt idx="323">
                  <c:v>44253</c:v>
                </c:pt>
                <c:pt idx="324">
                  <c:v>44256</c:v>
                </c:pt>
                <c:pt idx="325">
                  <c:v>44257</c:v>
                </c:pt>
                <c:pt idx="326">
                  <c:v>44258</c:v>
                </c:pt>
                <c:pt idx="327">
                  <c:v>44259</c:v>
                </c:pt>
                <c:pt idx="328">
                  <c:v>44260</c:v>
                </c:pt>
                <c:pt idx="329">
                  <c:v>44263</c:v>
                </c:pt>
                <c:pt idx="330">
                  <c:v>44264</c:v>
                </c:pt>
                <c:pt idx="331">
                  <c:v>44265</c:v>
                </c:pt>
                <c:pt idx="332">
                  <c:v>44266</c:v>
                </c:pt>
                <c:pt idx="333">
                  <c:v>44267</c:v>
                </c:pt>
                <c:pt idx="334">
                  <c:v>44270</c:v>
                </c:pt>
                <c:pt idx="335">
                  <c:v>44271</c:v>
                </c:pt>
                <c:pt idx="336">
                  <c:v>44272</c:v>
                </c:pt>
                <c:pt idx="337">
                  <c:v>44273</c:v>
                </c:pt>
                <c:pt idx="338">
                  <c:v>44274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44284</c:v>
                </c:pt>
                <c:pt idx="345">
                  <c:v>44285</c:v>
                </c:pt>
                <c:pt idx="346">
                  <c:v>44286</c:v>
                </c:pt>
                <c:pt idx="347">
                  <c:v>44287</c:v>
                </c:pt>
                <c:pt idx="348">
                  <c:v>44288</c:v>
                </c:pt>
                <c:pt idx="349">
                  <c:v>44291</c:v>
                </c:pt>
                <c:pt idx="350">
                  <c:v>44292</c:v>
                </c:pt>
                <c:pt idx="351">
                  <c:v>44293</c:v>
                </c:pt>
                <c:pt idx="352">
                  <c:v>44294</c:v>
                </c:pt>
                <c:pt idx="353">
                  <c:v>44295</c:v>
                </c:pt>
                <c:pt idx="354">
                  <c:v>44298</c:v>
                </c:pt>
                <c:pt idx="355">
                  <c:v>44299</c:v>
                </c:pt>
                <c:pt idx="356">
                  <c:v>44300</c:v>
                </c:pt>
                <c:pt idx="357">
                  <c:v>44301</c:v>
                </c:pt>
                <c:pt idx="358">
                  <c:v>44302</c:v>
                </c:pt>
                <c:pt idx="359">
                  <c:v>44305</c:v>
                </c:pt>
                <c:pt idx="360">
                  <c:v>44306</c:v>
                </c:pt>
                <c:pt idx="361">
                  <c:v>44307</c:v>
                </c:pt>
                <c:pt idx="362">
                  <c:v>44308</c:v>
                </c:pt>
                <c:pt idx="363">
                  <c:v>44309</c:v>
                </c:pt>
                <c:pt idx="364">
                  <c:v>44312</c:v>
                </c:pt>
                <c:pt idx="365">
                  <c:v>44313</c:v>
                </c:pt>
                <c:pt idx="366">
                  <c:v>44314</c:v>
                </c:pt>
                <c:pt idx="367">
                  <c:v>44315</c:v>
                </c:pt>
                <c:pt idx="368">
                  <c:v>44316</c:v>
                </c:pt>
                <c:pt idx="369">
                  <c:v>44319</c:v>
                </c:pt>
                <c:pt idx="370">
                  <c:v>44320</c:v>
                </c:pt>
                <c:pt idx="371">
                  <c:v>44321</c:v>
                </c:pt>
                <c:pt idx="372">
                  <c:v>44322</c:v>
                </c:pt>
                <c:pt idx="373">
                  <c:v>44323</c:v>
                </c:pt>
                <c:pt idx="374">
                  <c:v>44326</c:v>
                </c:pt>
                <c:pt idx="375">
                  <c:v>44327</c:v>
                </c:pt>
                <c:pt idx="376">
                  <c:v>44328</c:v>
                </c:pt>
                <c:pt idx="377">
                  <c:v>44329</c:v>
                </c:pt>
                <c:pt idx="378">
                  <c:v>44330</c:v>
                </c:pt>
                <c:pt idx="379">
                  <c:v>44333</c:v>
                </c:pt>
                <c:pt idx="380">
                  <c:v>44334</c:v>
                </c:pt>
                <c:pt idx="381">
                  <c:v>44335</c:v>
                </c:pt>
                <c:pt idx="382">
                  <c:v>44336</c:v>
                </c:pt>
                <c:pt idx="383">
                  <c:v>44337</c:v>
                </c:pt>
                <c:pt idx="384">
                  <c:v>44340</c:v>
                </c:pt>
                <c:pt idx="385">
                  <c:v>44341</c:v>
                </c:pt>
                <c:pt idx="386">
                  <c:v>44342</c:v>
                </c:pt>
                <c:pt idx="387">
                  <c:v>44343</c:v>
                </c:pt>
                <c:pt idx="388">
                  <c:v>44344</c:v>
                </c:pt>
                <c:pt idx="389">
                  <c:v>44347</c:v>
                </c:pt>
                <c:pt idx="390">
                  <c:v>44348</c:v>
                </c:pt>
                <c:pt idx="391">
                  <c:v>44349</c:v>
                </c:pt>
                <c:pt idx="392">
                  <c:v>44350</c:v>
                </c:pt>
                <c:pt idx="393">
                  <c:v>44351</c:v>
                </c:pt>
                <c:pt idx="394">
                  <c:v>44354</c:v>
                </c:pt>
                <c:pt idx="395">
                  <c:v>44355</c:v>
                </c:pt>
                <c:pt idx="396">
                  <c:v>44356</c:v>
                </c:pt>
                <c:pt idx="397">
                  <c:v>44357</c:v>
                </c:pt>
                <c:pt idx="398">
                  <c:v>44358</c:v>
                </c:pt>
                <c:pt idx="399">
                  <c:v>44361</c:v>
                </c:pt>
                <c:pt idx="400">
                  <c:v>44362</c:v>
                </c:pt>
                <c:pt idx="401">
                  <c:v>44363</c:v>
                </c:pt>
                <c:pt idx="402">
                  <c:v>44364</c:v>
                </c:pt>
                <c:pt idx="403">
                  <c:v>44365</c:v>
                </c:pt>
                <c:pt idx="404">
                  <c:v>44368</c:v>
                </c:pt>
                <c:pt idx="405">
                  <c:v>44369</c:v>
                </c:pt>
                <c:pt idx="406">
                  <c:v>44370</c:v>
                </c:pt>
                <c:pt idx="407">
                  <c:v>44371</c:v>
                </c:pt>
                <c:pt idx="408">
                  <c:v>44372</c:v>
                </c:pt>
                <c:pt idx="409">
                  <c:v>44375</c:v>
                </c:pt>
                <c:pt idx="410">
                  <c:v>44376</c:v>
                </c:pt>
                <c:pt idx="411">
                  <c:v>44377</c:v>
                </c:pt>
                <c:pt idx="412">
                  <c:v>44378</c:v>
                </c:pt>
                <c:pt idx="413">
                  <c:v>44379</c:v>
                </c:pt>
                <c:pt idx="414">
                  <c:v>44382</c:v>
                </c:pt>
                <c:pt idx="415">
                  <c:v>44383</c:v>
                </c:pt>
                <c:pt idx="416">
                  <c:v>44384</c:v>
                </c:pt>
                <c:pt idx="417">
                  <c:v>44385</c:v>
                </c:pt>
                <c:pt idx="418">
                  <c:v>44386</c:v>
                </c:pt>
                <c:pt idx="419">
                  <c:v>44389</c:v>
                </c:pt>
                <c:pt idx="420">
                  <c:v>44390</c:v>
                </c:pt>
                <c:pt idx="421">
                  <c:v>44391</c:v>
                </c:pt>
                <c:pt idx="422">
                  <c:v>44392</c:v>
                </c:pt>
                <c:pt idx="423">
                  <c:v>44393</c:v>
                </c:pt>
                <c:pt idx="424">
                  <c:v>44396</c:v>
                </c:pt>
                <c:pt idx="425">
                  <c:v>44397</c:v>
                </c:pt>
                <c:pt idx="426">
                  <c:v>44398</c:v>
                </c:pt>
                <c:pt idx="427">
                  <c:v>44399</c:v>
                </c:pt>
                <c:pt idx="428">
                  <c:v>44400</c:v>
                </c:pt>
                <c:pt idx="429">
                  <c:v>44403</c:v>
                </c:pt>
                <c:pt idx="430">
                  <c:v>44404</c:v>
                </c:pt>
                <c:pt idx="431">
                  <c:v>44405</c:v>
                </c:pt>
                <c:pt idx="432">
                  <c:v>44406</c:v>
                </c:pt>
                <c:pt idx="433">
                  <c:v>44407</c:v>
                </c:pt>
                <c:pt idx="434">
                  <c:v>44410</c:v>
                </c:pt>
                <c:pt idx="435">
                  <c:v>44411</c:v>
                </c:pt>
                <c:pt idx="436">
                  <c:v>44412</c:v>
                </c:pt>
                <c:pt idx="437">
                  <c:v>44413</c:v>
                </c:pt>
                <c:pt idx="438">
                  <c:v>44414</c:v>
                </c:pt>
                <c:pt idx="439">
                  <c:v>44417</c:v>
                </c:pt>
                <c:pt idx="440">
                  <c:v>44418</c:v>
                </c:pt>
                <c:pt idx="441">
                  <c:v>44419</c:v>
                </c:pt>
                <c:pt idx="442">
                  <c:v>44420</c:v>
                </c:pt>
                <c:pt idx="443">
                  <c:v>44421</c:v>
                </c:pt>
                <c:pt idx="444">
                  <c:v>44424</c:v>
                </c:pt>
                <c:pt idx="445">
                  <c:v>44425</c:v>
                </c:pt>
                <c:pt idx="446">
                  <c:v>44426</c:v>
                </c:pt>
                <c:pt idx="447">
                  <c:v>44427</c:v>
                </c:pt>
                <c:pt idx="448">
                  <c:v>44428</c:v>
                </c:pt>
                <c:pt idx="449">
                  <c:v>44431</c:v>
                </c:pt>
                <c:pt idx="450">
                  <c:v>44432</c:v>
                </c:pt>
                <c:pt idx="451">
                  <c:v>44433</c:v>
                </c:pt>
                <c:pt idx="452">
                  <c:v>44434</c:v>
                </c:pt>
                <c:pt idx="453">
                  <c:v>44435</c:v>
                </c:pt>
                <c:pt idx="454">
                  <c:v>44438</c:v>
                </c:pt>
                <c:pt idx="455">
                  <c:v>44439</c:v>
                </c:pt>
                <c:pt idx="456">
                  <c:v>44440</c:v>
                </c:pt>
                <c:pt idx="457">
                  <c:v>44441</c:v>
                </c:pt>
                <c:pt idx="458">
                  <c:v>44442</c:v>
                </c:pt>
                <c:pt idx="459">
                  <c:v>44445</c:v>
                </c:pt>
                <c:pt idx="460">
                  <c:v>44446</c:v>
                </c:pt>
                <c:pt idx="461">
                  <c:v>44447</c:v>
                </c:pt>
                <c:pt idx="462">
                  <c:v>44448</c:v>
                </c:pt>
                <c:pt idx="463">
                  <c:v>44449</c:v>
                </c:pt>
                <c:pt idx="464">
                  <c:v>44452</c:v>
                </c:pt>
                <c:pt idx="465">
                  <c:v>44453</c:v>
                </c:pt>
                <c:pt idx="466">
                  <c:v>44454</c:v>
                </c:pt>
                <c:pt idx="467">
                  <c:v>44455</c:v>
                </c:pt>
                <c:pt idx="468">
                  <c:v>44456</c:v>
                </c:pt>
                <c:pt idx="469">
                  <c:v>44459</c:v>
                </c:pt>
                <c:pt idx="470">
                  <c:v>44460</c:v>
                </c:pt>
                <c:pt idx="471">
                  <c:v>44461</c:v>
                </c:pt>
                <c:pt idx="472">
                  <c:v>44462</c:v>
                </c:pt>
                <c:pt idx="473">
                  <c:v>44463</c:v>
                </c:pt>
                <c:pt idx="474">
                  <c:v>44466</c:v>
                </c:pt>
                <c:pt idx="475">
                  <c:v>44467</c:v>
                </c:pt>
                <c:pt idx="476">
                  <c:v>44468</c:v>
                </c:pt>
                <c:pt idx="477">
                  <c:v>44469</c:v>
                </c:pt>
                <c:pt idx="478">
                  <c:v>44470</c:v>
                </c:pt>
                <c:pt idx="479">
                  <c:v>44473</c:v>
                </c:pt>
                <c:pt idx="480">
                  <c:v>44474</c:v>
                </c:pt>
                <c:pt idx="481">
                  <c:v>44475</c:v>
                </c:pt>
                <c:pt idx="482">
                  <c:v>44476</c:v>
                </c:pt>
                <c:pt idx="483">
                  <c:v>44477</c:v>
                </c:pt>
                <c:pt idx="484">
                  <c:v>44480</c:v>
                </c:pt>
                <c:pt idx="485">
                  <c:v>44481</c:v>
                </c:pt>
                <c:pt idx="486">
                  <c:v>44482</c:v>
                </c:pt>
                <c:pt idx="487">
                  <c:v>44483</c:v>
                </c:pt>
                <c:pt idx="488">
                  <c:v>44484</c:v>
                </c:pt>
                <c:pt idx="489">
                  <c:v>44487</c:v>
                </c:pt>
                <c:pt idx="490">
                  <c:v>44488</c:v>
                </c:pt>
                <c:pt idx="491">
                  <c:v>44489</c:v>
                </c:pt>
                <c:pt idx="492">
                  <c:v>44490</c:v>
                </c:pt>
                <c:pt idx="493">
                  <c:v>44491</c:v>
                </c:pt>
                <c:pt idx="494">
                  <c:v>44494</c:v>
                </c:pt>
                <c:pt idx="495">
                  <c:v>44495</c:v>
                </c:pt>
                <c:pt idx="496">
                  <c:v>44496</c:v>
                </c:pt>
                <c:pt idx="497">
                  <c:v>44497</c:v>
                </c:pt>
                <c:pt idx="498">
                  <c:v>44498</c:v>
                </c:pt>
                <c:pt idx="499">
                  <c:v>44501</c:v>
                </c:pt>
                <c:pt idx="500">
                  <c:v>44502</c:v>
                </c:pt>
                <c:pt idx="501">
                  <c:v>44503</c:v>
                </c:pt>
                <c:pt idx="502">
                  <c:v>44504</c:v>
                </c:pt>
                <c:pt idx="503">
                  <c:v>44505</c:v>
                </c:pt>
                <c:pt idx="504">
                  <c:v>44508</c:v>
                </c:pt>
                <c:pt idx="505">
                  <c:v>44509</c:v>
                </c:pt>
                <c:pt idx="506">
                  <c:v>44510</c:v>
                </c:pt>
                <c:pt idx="507">
                  <c:v>44511</c:v>
                </c:pt>
                <c:pt idx="508">
                  <c:v>44512</c:v>
                </c:pt>
                <c:pt idx="509">
                  <c:v>44515</c:v>
                </c:pt>
                <c:pt idx="510">
                  <c:v>44516</c:v>
                </c:pt>
                <c:pt idx="511">
                  <c:v>44517</c:v>
                </c:pt>
                <c:pt idx="512">
                  <c:v>44518</c:v>
                </c:pt>
                <c:pt idx="513">
                  <c:v>44519</c:v>
                </c:pt>
                <c:pt idx="514">
                  <c:v>44522</c:v>
                </c:pt>
                <c:pt idx="515">
                  <c:v>44523</c:v>
                </c:pt>
                <c:pt idx="516">
                  <c:v>44524</c:v>
                </c:pt>
                <c:pt idx="517">
                  <c:v>44525</c:v>
                </c:pt>
                <c:pt idx="518">
                  <c:v>44526</c:v>
                </c:pt>
                <c:pt idx="519">
                  <c:v>44529</c:v>
                </c:pt>
                <c:pt idx="520">
                  <c:v>44530</c:v>
                </c:pt>
                <c:pt idx="521">
                  <c:v>44531</c:v>
                </c:pt>
                <c:pt idx="522">
                  <c:v>44532</c:v>
                </c:pt>
                <c:pt idx="523">
                  <c:v>44533</c:v>
                </c:pt>
              </c:numCache>
            </c:numRef>
          </c:cat>
          <c:val>
            <c:numRef>
              <c:f>'fci - bacen(projetado)'!$K$2:$K$525</c:f>
              <c:numCache>
                <c:formatCode>General</c:formatCode>
                <c:ptCount val="524"/>
                <c:pt idx="0">
                  <c:v>-1.7766341565550765</c:v>
                </c:pt>
                <c:pt idx="1">
                  <c:v>-1.7917862721148112</c:v>
                </c:pt>
                <c:pt idx="2">
                  <c:v>-1.8588192783435504</c:v>
                </c:pt>
                <c:pt idx="3">
                  <c:v>-1.9240933445583943</c:v>
                </c:pt>
                <c:pt idx="4">
                  <c:v>-1.9098335835025908</c:v>
                </c:pt>
                <c:pt idx="5">
                  <c:v>-1.9370920941145608</c:v>
                </c:pt>
                <c:pt idx="6">
                  <c:v>-2.1020471668456637</c:v>
                </c:pt>
                <c:pt idx="7">
                  <c:v>-2.2779557727546398</c:v>
                </c:pt>
                <c:pt idx="8">
                  <c:v>-2.3339056413295367</c:v>
                </c:pt>
                <c:pt idx="9">
                  <c:v>-2.3764989106298455</c:v>
                </c:pt>
                <c:pt idx="10">
                  <c:v>-2.3567537627271107</c:v>
                </c:pt>
                <c:pt idx="11">
                  <c:v>-2.3709846182735639</c:v>
                </c:pt>
                <c:pt idx="12">
                  <c:v>-2.3540000255509108</c:v>
                </c:pt>
                <c:pt idx="13">
                  <c:v>-2.3500892091968986</c:v>
                </c:pt>
                <c:pt idx="14">
                  <c:v>-2.3771415698082299</c:v>
                </c:pt>
                <c:pt idx="15">
                  <c:v>-2.3399491085581219</c:v>
                </c:pt>
                <c:pt idx="16">
                  <c:v>-2.3684822386045292</c:v>
                </c:pt>
                <c:pt idx="17">
                  <c:v>-2.4649229404920523</c:v>
                </c:pt>
                <c:pt idx="18">
                  <c:v>-2.5530263409179241</c:v>
                </c:pt>
                <c:pt idx="19">
                  <c:v>-2.5475306705744787</c:v>
                </c:pt>
                <c:pt idx="20">
                  <c:v>-2.716048928336376</c:v>
                </c:pt>
                <c:pt idx="21">
                  <c:v>-2.72620549934256</c:v>
                </c:pt>
                <c:pt idx="22">
                  <c:v>-2.8505100956607263</c:v>
                </c:pt>
                <c:pt idx="23">
                  <c:v>-2.5895955787790821</c:v>
                </c:pt>
                <c:pt idx="24">
                  <c:v>-2.5498356836839786</c:v>
                </c:pt>
                <c:pt idx="25">
                  <c:v>-2.5457709507235515</c:v>
                </c:pt>
                <c:pt idx="26">
                  <c:v>-2.7256388289641964</c:v>
                </c:pt>
                <c:pt idx="27">
                  <c:v>-2.7641221626769332</c:v>
                </c:pt>
                <c:pt idx="28">
                  <c:v>-2.8173437324210533</c:v>
                </c:pt>
                <c:pt idx="29">
                  <c:v>-2.9171328193937813</c:v>
                </c:pt>
                <c:pt idx="30">
                  <c:v>-2.9574544777759435</c:v>
                </c:pt>
                <c:pt idx="31">
                  <c:v>-2.9124633892977938</c:v>
                </c:pt>
                <c:pt idx="32">
                  <c:v>-2.8842505671971561</c:v>
                </c:pt>
                <c:pt idx="33">
                  <c:v>-3.0065554493100652</c:v>
                </c:pt>
                <c:pt idx="34">
                  <c:v>-2.9850990412206198</c:v>
                </c:pt>
                <c:pt idx="35">
                  <c:v>-2.8636107291735433</c:v>
                </c:pt>
                <c:pt idx="36">
                  <c:v>-3.0286666662440074</c:v>
                </c:pt>
                <c:pt idx="37">
                  <c:v>-3.0434203415295835</c:v>
                </c:pt>
                <c:pt idx="38">
                  <c:v>-3.046229123497096</c:v>
                </c:pt>
                <c:pt idx="39">
                  <c:v>-2.7811457990774522</c:v>
                </c:pt>
                <c:pt idx="40">
                  <c:v>-2.9156566115003018</c:v>
                </c:pt>
                <c:pt idx="41">
                  <c:v>-2.8953717996165969</c:v>
                </c:pt>
                <c:pt idx="42">
                  <c:v>-2.9058922890091496</c:v>
                </c:pt>
                <c:pt idx="43">
                  <c:v>-2.7373888990149164</c:v>
                </c:pt>
                <c:pt idx="44">
                  <c:v>-2.9198596817273095</c:v>
                </c:pt>
                <c:pt idx="45">
                  <c:v>-3.1298906426972346</c:v>
                </c:pt>
                <c:pt idx="46">
                  <c:v>-3.1342873954639252</c:v>
                </c:pt>
                <c:pt idx="47">
                  <c:v>-3.1018597239705961</c:v>
                </c:pt>
                <c:pt idx="48">
                  <c:v>-2.9406632030959301</c:v>
                </c:pt>
                <c:pt idx="49">
                  <c:v>-2.9912694129671165</c:v>
                </c:pt>
                <c:pt idx="50">
                  <c:v>-3.1186376741473381</c:v>
                </c:pt>
                <c:pt idx="51">
                  <c:v>-3.1155570529752832</c:v>
                </c:pt>
                <c:pt idx="52">
                  <c:v>-3.0039535372632491</c:v>
                </c:pt>
                <c:pt idx="53">
                  <c:v>-3.0101475448652502</c:v>
                </c:pt>
                <c:pt idx="54">
                  <c:v>-2.9915379775478947</c:v>
                </c:pt>
                <c:pt idx="55">
                  <c:v>-2.9181619087745538</c:v>
                </c:pt>
                <c:pt idx="56">
                  <c:v>-2.8874982466547676</c:v>
                </c:pt>
                <c:pt idx="57">
                  <c:v>-2.662018231068096</c:v>
                </c:pt>
                <c:pt idx="58">
                  <c:v>-2.6770991752334048</c:v>
                </c:pt>
                <c:pt idx="59">
                  <c:v>-2.4096297864971503</c:v>
                </c:pt>
                <c:pt idx="60">
                  <c:v>-2.4335674615937806</c:v>
                </c:pt>
                <c:pt idx="61">
                  <c:v>-2.2537347750852241</c:v>
                </c:pt>
                <c:pt idx="62">
                  <c:v>-1.9645058590755888</c:v>
                </c:pt>
                <c:pt idx="63">
                  <c:v>-2.1009502917951575</c:v>
                </c:pt>
                <c:pt idx="64">
                  <c:v>-2.4303028780134102</c:v>
                </c:pt>
                <c:pt idx="65">
                  <c:v>-2.424287534368176</c:v>
                </c:pt>
                <c:pt idx="66">
                  <c:v>-2.6085416312526211</c:v>
                </c:pt>
                <c:pt idx="67">
                  <c:v>-2.2810833887667599</c:v>
                </c:pt>
                <c:pt idx="68">
                  <c:v>-2.3830068794794612</c:v>
                </c:pt>
                <c:pt idx="69">
                  <c:v>-1.9807492442676005</c:v>
                </c:pt>
                <c:pt idx="70">
                  <c:v>-2.1659025331364736</c:v>
                </c:pt>
                <c:pt idx="71">
                  <c:v>-1.3754251937989488</c:v>
                </c:pt>
                <c:pt idx="72">
                  <c:v>-5.57587073057495E-2</c:v>
                </c:pt>
                <c:pt idx="73">
                  <c:v>-0.50612339023503394</c:v>
                </c:pt>
                <c:pt idx="74">
                  <c:v>0.53810165376544028</c:v>
                </c:pt>
                <c:pt idx="75">
                  <c:v>0.35559904108124218</c:v>
                </c:pt>
                <c:pt idx="76">
                  <c:v>0.93436909807103319</c:v>
                </c:pt>
                <c:pt idx="77">
                  <c:v>1.3201340492949203</c:v>
                </c:pt>
                <c:pt idx="78">
                  <c:v>0.95244445392965416</c:v>
                </c:pt>
                <c:pt idx="79">
                  <c:v>1.3635204061515995</c:v>
                </c:pt>
                <c:pt idx="80">
                  <c:v>0.79066937429173278</c:v>
                </c:pt>
                <c:pt idx="81">
                  <c:v>0.30340666553545448</c:v>
                </c:pt>
                <c:pt idx="82">
                  <c:v>-0.62157402493582647</c:v>
                </c:pt>
                <c:pt idx="83">
                  <c:v>-0.27248594557445971</c:v>
                </c:pt>
                <c:pt idx="84">
                  <c:v>-0.28675867090251583</c:v>
                </c:pt>
                <c:pt idx="85">
                  <c:v>-0.41283899486537168</c:v>
                </c:pt>
                <c:pt idx="86">
                  <c:v>0.21397389332467776</c:v>
                </c:pt>
                <c:pt idx="87">
                  <c:v>0.33255884010282455</c:v>
                </c:pt>
                <c:pt idx="88">
                  <c:v>0.85837433635247073</c:v>
                </c:pt>
                <c:pt idx="89">
                  <c:v>0.40536193482102212</c:v>
                </c:pt>
                <c:pt idx="90">
                  <c:v>-1.0093870156496765E-2</c:v>
                </c:pt>
                <c:pt idx="91">
                  <c:v>-0.20129892994088627</c:v>
                </c:pt>
                <c:pt idx="92">
                  <c:v>-0.55171874975530566</c:v>
                </c:pt>
                <c:pt idx="93">
                  <c:v>-0.6543257692095148</c:v>
                </c:pt>
                <c:pt idx="94">
                  <c:v>-0.46945511420154906</c:v>
                </c:pt>
                <c:pt idx="95">
                  <c:v>-0.84046008519962123</c:v>
                </c:pt>
                <c:pt idx="96">
                  <c:v>-0.48171604227834131</c:v>
                </c:pt>
                <c:pt idx="97">
                  <c:v>-0.39880701340912206</c:v>
                </c:pt>
                <c:pt idx="98">
                  <c:v>-0.71993078874815475</c:v>
                </c:pt>
                <c:pt idx="99">
                  <c:v>-2.0203475833239768</c:v>
                </c:pt>
                <c:pt idx="100">
                  <c:v>-0.67303562995718547</c:v>
                </c:pt>
                <c:pt idx="101">
                  <c:v>-0.55886659569277952</c:v>
                </c:pt>
                <c:pt idx="102">
                  <c:v>-0.40466577043306218</c:v>
                </c:pt>
                <c:pt idx="103">
                  <c:v>-0.20554779241491716</c:v>
                </c:pt>
                <c:pt idx="104">
                  <c:v>-0.32973474187072305</c:v>
                </c:pt>
                <c:pt idx="105">
                  <c:v>-0.75946067042068721</c:v>
                </c:pt>
                <c:pt idx="106">
                  <c:v>-1.1771860195809338</c:v>
                </c:pt>
                <c:pt idx="107">
                  <c:v>-0.81200429549543685</c:v>
                </c:pt>
                <c:pt idx="108">
                  <c:v>-0.44874734948493566</c:v>
                </c:pt>
                <c:pt idx="109">
                  <c:v>-0.3444676714397289</c:v>
                </c:pt>
                <c:pt idx="110">
                  <c:v>-0.23185044217377582</c:v>
                </c:pt>
                <c:pt idx="111">
                  <c:v>1.6553398110202289E-2</c:v>
                </c:pt>
                <c:pt idx="112">
                  <c:v>-9.90295806505882E-2</c:v>
                </c:pt>
                <c:pt idx="113">
                  <c:v>-0.4114111543721779</c:v>
                </c:pt>
                <c:pt idx="114">
                  <c:v>-0.22664901016879457</c:v>
                </c:pt>
                <c:pt idx="115">
                  <c:v>2.5792902320006417E-2</c:v>
                </c:pt>
                <c:pt idx="116">
                  <c:v>0.15674204482635268</c:v>
                </c:pt>
                <c:pt idx="117">
                  <c:v>0.175460564866045</c:v>
                </c:pt>
                <c:pt idx="118">
                  <c:v>0.29197029491609128</c:v>
                </c:pt>
                <c:pt idx="119">
                  <c:v>-0.15210879247666081</c:v>
                </c:pt>
                <c:pt idx="120">
                  <c:v>-0.16189889519654821</c:v>
                </c:pt>
                <c:pt idx="121">
                  <c:v>-0.37206753428224915</c:v>
                </c:pt>
                <c:pt idx="122">
                  <c:v>-0.49135788772997563</c:v>
                </c:pt>
                <c:pt idx="123">
                  <c:v>-0.50924501878900486</c:v>
                </c:pt>
                <c:pt idx="124">
                  <c:v>-0.64214279330800306</c:v>
                </c:pt>
                <c:pt idx="125">
                  <c:v>-0.97019509059845788</c:v>
                </c:pt>
                <c:pt idx="126">
                  <c:v>-1.208782811330535</c:v>
                </c:pt>
                <c:pt idx="127">
                  <c:v>-1.134434681906304</c:v>
                </c:pt>
                <c:pt idx="128">
                  <c:v>-1.2366303815530089</c:v>
                </c:pt>
                <c:pt idx="129">
                  <c:v>-1.3170678934387734</c:v>
                </c:pt>
                <c:pt idx="130">
                  <c:v>-1.7035102890205431</c:v>
                </c:pt>
                <c:pt idx="131">
                  <c:v>-2.0661787011753998</c:v>
                </c:pt>
                <c:pt idx="132">
                  <c:v>-1.9991528707257937</c:v>
                </c:pt>
                <c:pt idx="133">
                  <c:v>-2.226423136684387</c:v>
                </c:pt>
                <c:pt idx="134">
                  <c:v>-2.5891030021457326</c:v>
                </c:pt>
                <c:pt idx="135">
                  <c:v>-2.3977900232764746</c:v>
                </c:pt>
                <c:pt idx="136">
                  <c:v>-2.2481288475991081</c:v>
                </c:pt>
                <c:pt idx="137">
                  <c:v>-1.841998019445847</c:v>
                </c:pt>
                <c:pt idx="138">
                  <c:v>-1.7619510181681273</c:v>
                </c:pt>
                <c:pt idx="139">
                  <c:v>-1.4904038418411458</c:v>
                </c:pt>
                <c:pt idx="140">
                  <c:v>-1.488063634451658</c:v>
                </c:pt>
                <c:pt idx="141">
                  <c:v>-1.5510154413641859</c:v>
                </c:pt>
                <c:pt idx="142">
                  <c:v>-1.2593275306681087</c:v>
                </c:pt>
                <c:pt idx="143">
                  <c:v>-1.261074524644185</c:v>
                </c:pt>
                <c:pt idx="144">
                  <c:v>-1.3818187918644895</c:v>
                </c:pt>
                <c:pt idx="145">
                  <c:v>-1.631982041361612</c:v>
                </c:pt>
                <c:pt idx="146">
                  <c:v>-1.2821353825153903</c:v>
                </c:pt>
                <c:pt idx="147">
                  <c:v>-1.2815852331948003</c:v>
                </c:pt>
                <c:pt idx="148">
                  <c:v>-0.92877590966814039</c:v>
                </c:pt>
                <c:pt idx="149">
                  <c:v>-1.0183201346411028</c:v>
                </c:pt>
                <c:pt idx="150">
                  <c:v>-1.042152479695992</c:v>
                </c:pt>
                <c:pt idx="151">
                  <c:v>-1.3214733946233783</c:v>
                </c:pt>
                <c:pt idx="152">
                  <c:v>-1.3226763721963191</c:v>
                </c:pt>
                <c:pt idx="153">
                  <c:v>-1.4116714741708414</c:v>
                </c:pt>
                <c:pt idx="154">
                  <c:v>-1.6317420799322109</c:v>
                </c:pt>
                <c:pt idx="155">
                  <c:v>-1.4350614291143977</c:v>
                </c:pt>
                <c:pt idx="156">
                  <c:v>-1.5600821560502343</c:v>
                </c:pt>
                <c:pt idx="157">
                  <c:v>-1.5907778345087473</c:v>
                </c:pt>
                <c:pt idx="158">
                  <c:v>-1.6346195839592703</c:v>
                </c:pt>
                <c:pt idx="159">
                  <c:v>-1.4528183039169251</c:v>
                </c:pt>
                <c:pt idx="160">
                  <c:v>-1.565648453415782</c:v>
                </c:pt>
                <c:pt idx="161">
                  <c:v>-1.6698634242353225</c:v>
                </c:pt>
                <c:pt idx="162">
                  <c:v>-1.6796958944212841</c:v>
                </c:pt>
                <c:pt idx="163">
                  <c:v>-1.7171815415233096</c:v>
                </c:pt>
                <c:pt idx="164">
                  <c:v>-1.8327203634798634</c:v>
                </c:pt>
                <c:pt idx="165">
                  <c:v>-2.0762063068381789</c:v>
                </c:pt>
                <c:pt idx="166">
                  <c:v>-2.1989117313719846</c:v>
                </c:pt>
                <c:pt idx="167">
                  <c:v>-2.0712291522311896</c:v>
                </c:pt>
                <c:pt idx="168">
                  <c:v>-2.0276510508044465</c:v>
                </c:pt>
                <c:pt idx="169">
                  <c:v>-2.3722741380167727</c:v>
                </c:pt>
                <c:pt idx="170">
                  <c:v>-2.3451018589108257</c:v>
                </c:pt>
                <c:pt idx="171">
                  <c:v>-2.393616811121225</c:v>
                </c:pt>
                <c:pt idx="172">
                  <c:v>-2.372013942238997</c:v>
                </c:pt>
                <c:pt idx="173">
                  <c:v>-2.159784044887612</c:v>
                </c:pt>
                <c:pt idx="174">
                  <c:v>-1.9728023975889579</c:v>
                </c:pt>
                <c:pt idx="175">
                  <c:v>-1.9315612335623162</c:v>
                </c:pt>
                <c:pt idx="176">
                  <c:v>-2.1253419514693568</c:v>
                </c:pt>
                <c:pt idx="177">
                  <c:v>-2.148132721249941</c:v>
                </c:pt>
                <c:pt idx="178">
                  <c:v>-1.8626415224840924</c:v>
                </c:pt>
                <c:pt idx="179">
                  <c:v>-1.802778356843556</c:v>
                </c:pt>
                <c:pt idx="180">
                  <c:v>-1.8591153601851929</c:v>
                </c:pt>
                <c:pt idx="181">
                  <c:v>-1.8485619757921601</c:v>
                </c:pt>
                <c:pt idx="182">
                  <c:v>-1.8919733377042613</c:v>
                </c:pt>
                <c:pt idx="183">
                  <c:v>-1.8698037368600802</c:v>
                </c:pt>
                <c:pt idx="184">
                  <c:v>-1.7875631176873386</c:v>
                </c:pt>
                <c:pt idx="185">
                  <c:v>-1.9075462015985505</c:v>
                </c:pt>
                <c:pt idx="186">
                  <c:v>-1.7461428237451877</c:v>
                </c:pt>
                <c:pt idx="187">
                  <c:v>-1.7010013944577289</c:v>
                </c:pt>
                <c:pt idx="188">
                  <c:v>-1.6228708370846272</c:v>
                </c:pt>
                <c:pt idx="189">
                  <c:v>-1.7005591446695467</c:v>
                </c:pt>
                <c:pt idx="190">
                  <c:v>-1.8036274574492193</c:v>
                </c:pt>
                <c:pt idx="191">
                  <c:v>-1.675083640739379</c:v>
                </c:pt>
                <c:pt idx="192">
                  <c:v>-1.6468201058637921</c:v>
                </c:pt>
                <c:pt idx="193">
                  <c:v>-2.0777343420237115</c:v>
                </c:pt>
                <c:pt idx="194">
                  <c:v>-1.8333050363832628</c:v>
                </c:pt>
                <c:pt idx="195">
                  <c:v>-2.0599019650741268</c:v>
                </c:pt>
                <c:pt idx="196">
                  <c:v>-2.1643523265600435</c:v>
                </c:pt>
                <c:pt idx="197">
                  <c:v>-1.9933608973279811</c:v>
                </c:pt>
                <c:pt idx="198">
                  <c:v>-2.1007268076707781</c:v>
                </c:pt>
                <c:pt idx="199">
                  <c:v>-2.107065904818556</c:v>
                </c:pt>
                <c:pt idx="200">
                  <c:v>-1.9781197365176508</c:v>
                </c:pt>
                <c:pt idx="201">
                  <c:v>-2.1782802106914727</c:v>
                </c:pt>
                <c:pt idx="202">
                  <c:v>-2.083316067086125</c:v>
                </c:pt>
                <c:pt idx="203">
                  <c:v>-2.150307780981719</c:v>
                </c:pt>
                <c:pt idx="204">
                  <c:v>-2.413733565440995</c:v>
                </c:pt>
                <c:pt idx="205">
                  <c:v>-2.398181155436113</c:v>
                </c:pt>
                <c:pt idx="206">
                  <c:v>-2.3493048667476084</c:v>
                </c:pt>
                <c:pt idx="207">
                  <c:v>-2.3128970153378474</c:v>
                </c:pt>
                <c:pt idx="208">
                  <c:v>-2.082986497224534</c:v>
                </c:pt>
                <c:pt idx="209">
                  <c:v>-1.7580236074473889</c:v>
                </c:pt>
                <c:pt idx="210">
                  <c:v>-1.6068324274444095</c:v>
                </c:pt>
                <c:pt idx="211">
                  <c:v>-1.158992721090506</c:v>
                </c:pt>
                <c:pt idx="212">
                  <c:v>-1.1810646854700124</c:v>
                </c:pt>
                <c:pt idx="213">
                  <c:v>-1.126659988045883</c:v>
                </c:pt>
                <c:pt idx="214">
                  <c:v>-0.99925748544341408</c:v>
                </c:pt>
                <c:pt idx="215">
                  <c:v>-1.0651829136001694</c:v>
                </c:pt>
                <c:pt idx="216">
                  <c:v>-1.2068420956540755</c:v>
                </c:pt>
                <c:pt idx="217">
                  <c:v>-1.2537243987963318</c:v>
                </c:pt>
                <c:pt idx="218">
                  <c:v>-1.1741455810107635</c:v>
                </c:pt>
                <c:pt idx="219">
                  <c:v>-1.3413283157924341</c:v>
                </c:pt>
                <c:pt idx="220">
                  <c:v>-1.190025774380149</c:v>
                </c:pt>
                <c:pt idx="221">
                  <c:v>-1.2663967920511929</c:v>
                </c:pt>
                <c:pt idx="222">
                  <c:v>-1.3455819924583117</c:v>
                </c:pt>
                <c:pt idx="223">
                  <c:v>-1.6502526391917043</c:v>
                </c:pt>
                <c:pt idx="224">
                  <c:v>-1.7081617429442093</c:v>
                </c:pt>
                <c:pt idx="225">
                  <c:v>-1.4821724373674308</c:v>
                </c:pt>
                <c:pt idx="226">
                  <c:v>-1.4585985920745852</c:v>
                </c:pt>
                <c:pt idx="227">
                  <c:v>-1.2981614812113198</c:v>
                </c:pt>
                <c:pt idx="228">
                  <c:v>-1.2928887979677324</c:v>
                </c:pt>
                <c:pt idx="229">
                  <c:v>-1.3835128887187085</c:v>
                </c:pt>
                <c:pt idx="230">
                  <c:v>-1.4457374759901409</c:v>
                </c:pt>
                <c:pt idx="231">
                  <c:v>-1.5709924621112963</c:v>
                </c:pt>
                <c:pt idx="232">
                  <c:v>-1.5185043818201542</c:v>
                </c:pt>
                <c:pt idx="233">
                  <c:v>-1.5517794955776067</c:v>
                </c:pt>
                <c:pt idx="234">
                  <c:v>-1.4148379677432175</c:v>
                </c:pt>
                <c:pt idx="235">
                  <c:v>-1.2172120113873417</c:v>
                </c:pt>
                <c:pt idx="236">
                  <c:v>-0.77967810533403581</c:v>
                </c:pt>
                <c:pt idx="237">
                  <c:v>-0.80320222718175016</c:v>
                </c:pt>
                <c:pt idx="238">
                  <c:v>-0.75583291986475709</c:v>
                </c:pt>
                <c:pt idx="239">
                  <c:v>-0.72406276384656731</c:v>
                </c:pt>
                <c:pt idx="240">
                  <c:v>-0.91279838515907141</c:v>
                </c:pt>
                <c:pt idx="241">
                  <c:v>-1.2300106945254461</c:v>
                </c:pt>
                <c:pt idx="242">
                  <c:v>-1.718306424634636</c:v>
                </c:pt>
                <c:pt idx="243">
                  <c:v>-2.1148460835963387</c:v>
                </c:pt>
                <c:pt idx="244">
                  <c:v>-2.0769464226578811</c:v>
                </c:pt>
                <c:pt idx="245">
                  <c:v>-2.011298439946227</c:v>
                </c:pt>
                <c:pt idx="246">
                  <c:v>-2.0356730033655546</c:v>
                </c:pt>
                <c:pt idx="247">
                  <c:v>-1.803368117884772</c:v>
                </c:pt>
                <c:pt idx="248">
                  <c:v>-1.9956697493063589</c:v>
                </c:pt>
                <c:pt idx="249">
                  <c:v>-2.1811279550363016</c:v>
                </c:pt>
                <c:pt idx="250">
                  <c:v>-2.3427340522921933</c:v>
                </c:pt>
                <c:pt idx="251">
                  <c:v>-2.2350505700816852</c:v>
                </c:pt>
                <c:pt idx="252">
                  <c:v>-2.2941047922304558</c:v>
                </c:pt>
                <c:pt idx="253">
                  <c:v>-2.1892258543503011</c:v>
                </c:pt>
                <c:pt idx="254">
                  <c:v>-2.083430527486112</c:v>
                </c:pt>
                <c:pt idx="255">
                  <c:v>-2.2546756948242921</c:v>
                </c:pt>
                <c:pt idx="256">
                  <c:v>-2.3092680851342506</c:v>
                </c:pt>
                <c:pt idx="257">
                  <c:v>-2.3146710078200416</c:v>
                </c:pt>
                <c:pt idx="258">
                  <c:v>-2.3583416706103755</c:v>
                </c:pt>
                <c:pt idx="259">
                  <c:v>-2.1367534621801543</c:v>
                </c:pt>
                <c:pt idx="260">
                  <c:v>-2.5292787670453074</c:v>
                </c:pt>
                <c:pt idx="261">
                  <c:v>-2.5447305255808046</c:v>
                </c:pt>
                <c:pt idx="262">
                  <c:v>-2.7661186171321392</c:v>
                </c:pt>
                <c:pt idx="263">
                  <c:v>-2.8983866066964112</c:v>
                </c:pt>
                <c:pt idx="264">
                  <c:v>-2.8954868974998762</c:v>
                </c:pt>
                <c:pt idx="265">
                  <c:v>-2.8851451914177191</c:v>
                </c:pt>
                <c:pt idx="266">
                  <c:v>-2.7412015285772204</c:v>
                </c:pt>
                <c:pt idx="267">
                  <c:v>-2.8937718462521316</c:v>
                </c:pt>
                <c:pt idx="268">
                  <c:v>-2.8080996030600791</c:v>
                </c:pt>
                <c:pt idx="269">
                  <c:v>-2.5855725770885956</c:v>
                </c:pt>
                <c:pt idx="270">
                  <c:v>-2.7620964888600974</c:v>
                </c:pt>
                <c:pt idx="271">
                  <c:v>-2.8052925518829279</c:v>
                </c:pt>
                <c:pt idx="272">
                  <c:v>-2.9144721639151268</c:v>
                </c:pt>
                <c:pt idx="273">
                  <c:v>-2.7593668430898832</c:v>
                </c:pt>
                <c:pt idx="274">
                  <c:v>-2.5728568879018034</c:v>
                </c:pt>
                <c:pt idx="275">
                  <c:v>-2.5413093956055275</c:v>
                </c:pt>
                <c:pt idx="276">
                  <c:v>-2.5538780890626152</c:v>
                </c:pt>
                <c:pt idx="277">
                  <c:v>-2.5579444624995782</c:v>
                </c:pt>
                <c:pt idx="278">
                  <c:v>-2.5400375070443384</c:v>
                </c:pt>
                <c:pt idx="279">
                  <c:v>-2.5788009062899886</c:v>
                </c:pt>
                <c:pt idx="280">
                  <c:v>-2.7274880836400417</c:v>
                </c:pt>
                <c:pt idx="281">
                  <c:v>-2.8054244267160011</c:v>
                </c:pt>
                <c:pt idx="282">
                  <c:v>-2.7565358922970833</c:v>
                </c:pt>
                <c:pt idx="283">
                  <c:v>-2.7420841210466862</c:v>
                </c:pt>
                <c:pt idx="284">
                  <c:v>-2.7261185906245982</c:v>
                </c:pt>
                <c:pt idx="285">
                  <c:v>-2.7530460209245482</c:v>
                </c:pt>
                <c:pt idx="286">
                  <c:v>-2.6819883580652215</c:v>
                </c:pt>
                <c:pt idx="287">
                  <c:v>-2.6327841851914289</c:v>
                </c:pt>
                <c:pt idx="288">
                  <c:v>-2.6402777342173733</c:v>
                </c:pt>
                <c:pt idx="289">
                  <c:v>-2.2435372729604364</c:v>
                </c:pt>
                <c:pt idx="290">
                  <c:v>-2.4955964243285891</c:v>
                </c:pt>
                <c:pt idx="291">
                  <c:v>-2.486087331485753</c:v>
                </c:pt>
                <c:pt idx="292">
                  <c:v>-2.6991014714495662</c:v>
                </c:pt>
                <c:pt idx="293">
                  <c:v>-2.3723559820080196</c:v>
                </c:pt>
                <c:pt idx="294">
                  <c:v>-2.3984208404857976</c:v>
                </c:pt>
                <c:pt idx="295">
                  <c:v>-2.3860967286229138</c:v>
                </c:pt>
                <c:pt idx="296">
                  <c:v>-2.4965158904544493</c:v>
                </c:pt>
                <c:pt idx="297">
                  <c:v>-2.4130170463084197</c:v>
                </c:pt>
                <c:pt idx="298">
                  <c:v>-2.1448873938515325</c:v>
                </c:pt>
                <c:pt idx="299">
                  <c:v>-2.0552597365037255</c:v>
                </c:pt>
                <c:pt idx="300">
                  <c:v>-2.1717096968954523</c:v>
                </c:pt>
                <c:pt idx="301">
                  <c:v>-1.6388657169931917</c:v>
                </c:pt>
                <c:pt idx="302">
                  <c:v>-1.8452643278281173</c:v>
                </c:pt>
                <c:pt idx="303">
                  <c:v>-1.5469578027754209</c:v>
                </c:pt>
                <c:pt idx="304">
                  <c:v>-1.6486665986574018</c:v>
                </c:pt>
                <c:pt idx="305">
                  <c:v>-1.8696583690680137</c:v>
                </c:pt>
                <c:pt idx="306">
                  <c:v>-1.908793745279874</c:v>
                </c:pt>
                <c:pt idx="307">
                  <c:v>-1.7381665216332978</c:v>
                </c:pt>
                <c:pt idx="308">
                  <c:v>-1.9275185125741099</c:v>
                </c:pt>
                <c:pt idx="309">
                  <c:v>-1.9606751624481487</c:v>
                </c:pt>
                <c:pt idx="310">
                  <c:v>-1.9818795746851545</c:v>
                </c:pt>
                <c:pt idx="311">
                  <c:v>-1.9504532430577555</c:v>
                </c:pt>
                <c:pt idx="312">
                  <c:v>-2.0259413098675072</c:v>
                </c:pt>
                <c:pt idx="313">
                  <c:v>-2.0174973421461098</c:v>
                </c:pt>
                <c:pt idx="314">
                  <c:v>-1.9962200847845264</c:v>
                </c:pt>
                <c:pt idx="315">
                  <c:v>-1.9903549248797152</c:v>
                </c:pt>
                <c:pt idx="316">
                  <c:v>-1.8565952527792828</c:v>
                </c:pt>
                <c:pt idx="317">
                  <c:v>-1.7454264580309369</c:v>
                </c:pt>
                <c:pt idx="318">
                  <c:v>-1.9409696533304595</c:v>
                </c:pt>
                <c:pt idx="319">
                  <c:v>-1.4643680838003943</c:v>
                </c:pt>
                <c:pt idx="320">
                  <c:v>-1.5613107911274766</c:v>
                </c:pt>
                <c:pt idx="321">
                  <c:v>-1.5565087482239388</c:v>
                </c:pt>
                <c:pt idx="322">
                  <c:v>-1.0702802079507614</c:v>
                </c:pt>
                <c:pt idx="323">
                  <c:v>-0.7303260819711852</c:v>
                </c:pt>
                <c:pt idx="324">
                  <c:v>-1.0295794718207423</c:v>
                </c:pt>
                <c:pt idx="325">
                  <c:v>-1.0985852772388403</c:v>
                </c:pt>
                <c:pt idx="326">
                  <c:v>-0.91018986778741096</c:v>
                </c:pt>
                <c:pt idx="327">
                  <c:v>-0.58714766462277368</c:v>
                </c:pt>
                <c:pt idx="328">
                  <c:v>-0.48250450822043589</c:v>
                </c:pt>
                <c:pt idx="329">
                  <c:v>-9.21021463018456E-2</c:v>
                </c:pt>
                <c:pt idx="330">
                  <c:v>-0.30477416004851282</c:v>
                </c:pt>
                <c:pt idx="331">
                  <c:v>-0.53441074109737219</c:v>
                </c:pt>
                <c:pt idx="332">
                  <c:v>-0.87551597626561795</c:v>
                </c:pt>
                <c:pt idx="333">
                  <c:v>-0.79766360892084487</c:v>
                </c:pt>
                <c:pt idx="334">
                  <c:v>-0.75190695266274854</c:v>
                </c:pt>
                <c:pt idx="335">
                  <c:v>-0.80957437881509253</c:v>
                </c:pt>
                <c:pt idx="336">
                  <c:v>-0.89286061998868205</c:v>
                </c:pt>
                <c:pt idx="337">
                  <c:v>-1.0648837404270646</c:v>
                </c:pt>
                <c:pt idx="338">
                  <c:v>-1.1509834243303216</c:v>
                </c:pt>
                <c:pt idx="339">
                  <c:v>-1.1154989908308832</c:v>
                </c:pt>
                <c:pt idx="340">
                  <c:v>-1.0604289339508757</c:v>
                </c:pt>
                <c:pt idx="341">
                  <c:v>-0.57752811565763662</c:v>
                </c:pt>
                <c:pt idx="342">
                  <c:v>-0.73147224555951684</c:v>
                </c:pt>
                <c:pt idx="343">
                  <c:v>-0.69952818993348975</c:v>
                </c:pt>
                <c:pt idx="344">
                  <c:v>-0.54220527635987303</c:v>
                </c:pt>
                <c:pt idx="345">
                  <c:v>-0.55117591478601835</c:v>
                </c:pt>
                <c:pt idx="346">
                  <c:v>-0.82457125390879371</c:v>
                </c:pt>
                <c:pt idx="347">
                  <c:v>-0.7159819988690127</c:v>
                </c:pt>
                <c:pt idx="348">
                  <c:v>-0.70499087685046935</c:v>
                </c:pt>
                <c:pt idx="349">
                  <c:v>-1.0700521341428411</c:v>
                </c:pt>
                <c:pt idx="350">
                  <c:v>-1.1220492591750761</c:v>
                </c:pt>
                <c:pt idx="351">
                  <c:v>-1.0759778979926646</c:v>
                </c:pt>
                <c:pt idx="352">
                  <c:v>-1.2595002681728356</c:v>
                </c:pt>
                <c:pt idx="353">
                  <c:v>-1.1054246247497448</c:v>
                </c:pt>
                <c:pt idx="354">
                  <c:v>-1.0038337980056025</c:v>
                </c:pt>
                <c:pt idx="355">
                  <c:v>-1.0744537784828998</c:v>
                </c:pt>
                <c:pt idx="356">
                  <c:v>-1.1102535204901349</c:v>
                </c:pt>
                <c:pt idx="357">
                  <c:v>-1.2774430473930558</c:v>
                </c:pt>
                <c:pt idx="358">
                  <c:v>-1.3991774266995203</c:v>
                </c:pt>
                <c:pt idx="359">
                  <c:v>-1.4742502042519516</c:v>
                </c:pt>
                <c:pt idx="360">
                  <c:v>-1.3618245127373207</c:v>
                </c:pt>
                <c:pt idx="361">
                  <c:v>-1.5100188947704825</c:v>
                </c:pt>
                <c:pt idx="362">
                  <c:v>-1.6138451180435334</c:v>
                </c:pt>
                <c:pt idx="363">
                  <c:v>-1.7211102465516979</c:v>
                </c:pt>
                <c:pt idx="364">
                  <c:v>-1.8986474980707422</c:v>
                </c:pt>
                <c:pt idx="365">
                  <c:v>-1.8307120414111742</c:v>
                </c:pt>
                <c:pt idx="366">
                  <c:v>-1.9290294708547076</c:v>
                </c:pt>
                <c:pt idx="367">
                  <c:v>-1.8078290971999038</c:v>
                </c:pt>
                <c:pt idx="368">
                  <c:v>-1.5683639110729191</c:v>
                </c:pt>
                <c:pt idx="369">
                  <c:v>-1.6018254199895103</c:v>
                </c:pt>
                <c:pt idx="370">
                  <c:v>-1.3870935572884382</c:v>
                </c:pt>
                <c:pt idx="371">
                  <c:v>-1.6715318244960111</c:v>
                </c:pt>
                <c:pt idx="372">
                  <c:v>-1.9527318979204324</c:v>
                </c:pt>
                <c:pt idx="373">
                  <c:v>-2.2961399936000251</c:v>
                </c:pt>
                <c:pt idx="374">
                  <c:v>-2.2303084893965046</c:v>
                </c:pt>
                <c:pt idx="375">
                  <c:v>-2.1936952681896522</c:v>
                </c:pt>
                <c:pt idx="376">
                  <c:v>-1.6040563276829463</c:v>
                </c:pt>
                <c:pt idx="377">
                  <c:v>-1.7567338544609785</c:v>
                </c:pt>
                <c:pt idx="378">
                  <c:v>-1.9522509761549833</c:v>
                </c:pt>
                <c:pt idx="379">
                  <c:v>-1.9148177665518384</c:v>
                </c:pt>
                <c:pt idx="380">
                  <c:v>-2.0547160223253478</c:v>
                </c:pt>
                <c:pt idx="381">
                  <c:v>-1.9995107544432595</c:v>
                </c:pt>
                <c:pt idx="382">
                  <c:v>-2.1698019269114823</c:v>
                </c:pt>
                <c:pt idx="383">
                  <c:v>-1.962392707139196</c:v>
                </c:pt>
                <c:pt idx="384">
                  <c:v>-1.9848056612259031</c:v>
                </c:pt>
                <c:pt idx="385">
                  <c:v>-1.9546540392022491</c:v>
                </c:pt>
                <c:pt idx="386">
                  <c:v>-2.0397912112273473</c:v>
                </c:pt>
                <c:pt idx="387">
                  <c:v>-2.1893251867126056</c:v>
                </c:pt>
                <c:pt idx="388">
                  <c:v>-2.2816356806851887</c:v>
                </c:pt>
                <c:pt idx="389">
                  <c:v>-2.3047412136852539</c:v>
                </c:pt>
                <c:pt idx="390">
                  <c:v>-2.5018329287893311</c:v>
                </c:pt>
                <c:pt idx="391">
                  <c:v>-2.562011169100995</c:v>
                </c:pt>
                <c:pt idx="392">
                  <c:v>-2.3751310397573273</c:v>
                </c:pt>
                <c:pt idx="393">
                  <c:v>-2.5734033506431229</c:v>
                </c:pt>
                <c:pt idx="394">
                  <c:v>-2.5864781783750268</c:v>
                </c:pt>
                <c:pt idx="395">
                  <c:v>-2.5399508872507184</c:v>
                </c:pt>
                <c:pt idx="396">
                  <c:v>-2.585534803358287</c:v>
                </c:pt>
                <c:pt idx="397">
                  <c:v>-2.5930638328858411</c:v>
                </c:pt>
                <c:pt idx="398">
                  <c:v>-2.4346223385283849</c:v>
                </c:pt>
                <c:pt idx="399">
                  <c:v>-2.4955942104040498</c:v>
                </c:pt>
                <c:pt idx="400">
                  <c:v>-2.2876776637791472</c:v>
                </c:pt>
                <c:pt idx="401">
                  <c:v>-2.2072130115543049</c:v>
                </c:pt>
                <c:pt idx="402">
                  <c:v>-1.9491731370457761</c:v>
                </c:pt>
                <c:pt idx="403">
                  <c:v>-1.621196856175285</c:v>
                </c:pt>
                <c:pt idx="404">
                  <c:v>-1.7474148113299277</c:v>
                </c:pt>
                <c:pt idx="405">
                  <c:v>-1.7896512028983556</c:v>
                </c:pt>
                <c:pt idx="406">
                  <c:v>-1.851422800356292</c:v>
                </c:pt>
                <c:pt idx="407">
                  <c:v>-2.015690792548539</c:v>
                </c:pt>
                <c:pt idx="408">
                  <c:v>-2.0063873509906989</c:v>
                </c:pt>
                <c:pt idx="409">
                  <c:v>-2.1051640665647859</c:v>
                </c:pt>
                <c:pt idx="410">
                  <c:v>-2.036730599632941</c:v>
                </c:pt>
                <c:pt idx="411">
                  <c:v>-1.9312627692756066</c:v>
                </c:pt>
                <c:pt idx="412">
                  <c:v>-1.7022632549251118</c:v>
                </c:pt>
                <c:pt idx="413">
                  <c:v>-1.779515165558595</c:v>
                </c:pt>
                <c:pt idx="414">
                  <c:v>-1.7011900317843647</c:v>
                </c:pt>
                <c:pt idx="415">
                  <c:v>-1.4572945603118379</c:v>
                </c:pt>
                <c:pt idx="416">
                  <c:v>-1.5596938711700326</c:v>
                </c:pt>
                <c:pt idx="417">
                  <c:v>-1.3017452208727447</c:v>
                </c:pt>
                <c:pt idx="418">
                  <c:v>-1.4458646197142133</c:v>
                </c:pt>
                <c:pt idx="419">
                  <c:v>-1.6751248140415664</c:v>
                </c:pt>
                <c:pt idx="420">
                  <c:v>-1.5775678459581732</c:v>
                </c:pt>
                <c:pt idx="421">
                  <c:v>-1.8788202399499807</c:v>
                </c:pt>
                <c:pt idx="422">
                  <c:v>-1.8412383420542637</c:v>
                </c:pt>
                <c:pt idx="423">
                  <c:v>-1.709374418451499</c:v>
                </c:pt>
                <c:pt idx="424">
                  <c:v>-1.5631762483280267</c:v>
                </c:pt>
                <c:pt idx="425">
                  <c:v>-1.6179951727416284</c:v>
                </c:pt>
                <c:pt idx="426">
                  <c:v>-1.6714095576324732</c:v>
                </c:pt>
                <c:pt idx="427">
                  <c:v>-1.5924398573812182</c:v>
                </c:pt>
                <c:pt idx="428">
                  <c:v>-1.5255490345955245</c:v>
                </c:pt>
                <c:pt idx="429">
                  <c:v>-1.585819048374578</c:v>
                </c:pt>
                <c:pt idx="430">
                  <c:v>-1.4956157544570428</c:v>
                </c:pt>
                <c:pt idx="431">
                  <c:v>-1.683151101877719</c:v>
                </c:pt>
                <c:pt idx="432">
                  <c:v>-1.8500301458490791</c:v>
                </c:pt>
                <c:pt idx="433">
                  <c:v>-1.4807181794611957</c:v>
                </c:pt>
                <c:pt idx="434">
                  <c:v>-1.7294464722319582</c:v>
                </c:pt>
                <c:pt idx="435">
                  <c:v>-1.7824606702781116</c:v>
                </c:pt>
                <c:pt idx="436">
                  <c:v>-1.8685873828317137</c:v>
                </c:pt>
                <c:pt idx="437">
                  <c:v>-1.7380828716350161</c:v>
                </c:pt>
                <c:pt idx="438">
                  <c:v>-1.7088549263752131</c:v>
                </c:pt>
                <c:pt idx="439">
                  <c:v>-1.7712230162569294</c:v>
                </c:pt>
                <c:pt idx="440">
                  <c:v>-1.7174748522413592</c:v>
                </c:pt>
                <c:pt idx="441">
                  <c:v>-1.7452890960842926</c:v>
                </c:pt>
                <c:pt idx="442">
                  <c:v>-1.7032345396839355</c:v>
                </c:pt>
                <c:pt idx="443">
                  <c:v>-1.8297774450511757</c:v>
                </c:pt>
                <c:pt idx="444">
                  <c:v>-1.7884927915077251</c:v>
                </c:pt>
                <c:pt idx="445">
                  <c:v>-1.5635169470297618</c:v>
                </c:pt>
                <c:pt idx="446">
                  <c:v>-1.397688280859557</c:v>
                </c:pt>
                <c:pt idx="447">
                  <c:v>-1.2794240294978838</c:v>
                </c:pt>
                <c:pt idx="448">
                  <c:v>-1.36120421852136</c:v>
                </c:pt>
                <c:pt idx="449">
                  <c:v>-1.3110446948616308</c:v>
                </c:pt>
                <c:pt idx="450">
                  <c:v>-1.5464831261153504</c:v>
                </c:pt>
                <c:pt idx="451">
                  <c:v>-1.5739117943195002</c:v>
                </c:pt>
                <c:pt idx="452">
                  <c:v>-1.4392843698132585</c:v>
                </c:pt>
                <c:pt idx="453">
                  <c:v>-1.6746129430887091</c:v>
                </c:pt>
                <c:pt idx="454">
                  <c:v>-1.6893940331765331</c:v>
                </c:pt>
                <c:pt idx="455">
                  <c:v>-1.7688692049591803</c:v>
                </c:pt>
                <c:pt idx="456">
                  <c:v>-1.8523511254604783</c:v>
                </c:pt>
                <c:pt idx="457">
                  <c:v>-1.7280916176394749</c:v>
                </c:pt>
                <c:pt idx="458">
                  <c:v>-1.8396636690517265</c:v>
                </c:pt>
                <c:pt idx="459">
                  <c:v>-1.8952020318807057</c:v>
                </c:pt>
                <c:pt idx="460">
                  <c:v>-1.8293314439217137</c:v>
                </c:pt>
                <c:pt idx="461">
                  <c:v>-1.4009397482315655</c:v>
                </c:pt>
                <c:pt idx="462">
                  <c:v>-1.5800174259233102</c:v>
                </c:pt>
                <c:pt idx="463">
                  <c:v>-1.4374327828024178</c:v>
                </c:pt>
                <c:pt idx="464">
                  <c:v>-1.5353371566664509</c:v>
                </c:pt>
                <c:pt idx="465">
                  <c:v>-1.5146080685100047</c:v>
                </c:pt>
                <c:pt idx="466">
                  <c:v>-1.4648853167064531</c:v>
                </c:pt>
                <c:pt idx="467">
                  <c:v>-1.2557160820297715</c:v>
                </c:pt>
                <c:pt idx="468">
                  <c:v>-1.0050861856989257</c:v>
                </c:pt>
                <c:pt idx="469">
                  <c:v>-0.70565353806900866</c:v>
                </c:pt>
                <c:pt idx="470">
                  <c:v>-0.80234442013197338</c:v>
                </c:pt>
                <c:pt idx="471">
                  <c:v>-0.91928976903381809</c:v>
                </c:pt>
                <c:pt idx="472">
                  <c:v>-0.9531143616539608</c:v>
                </c:pt>
                <c:pt idx="473">
                  <c:v>-0.75816874030234094</c:v>
                </c:pt>
                <c:pt idx="474">
                  <c:v>-0.63733263651598826</c:v>
                </c:pt>
                <c:pt idx="475">
                  <c:v>-0.30184575832761962</c:v>
                </c:pt>
                <c:pt idx="476">
                  <c:v>-0.29637362731078587</c:v>
                </c:pt>
                <c:pt idx="477">
                  <c:v>-0.29662580802690258</c:v>
                </c:pt>
                <c:pt idx="478">
                  <c:v>-0.4662075710979191</c:v>
                </c:pt>
                <c:pt idx="479">
                  <c:v>-0.14892258084095367</c:v>
                </c:pt>
                <c:pt idx="480">
                  <c:v>-0.10315379862081242</c:v>
                </c:pt>
                <c:pt idx="481">
                  <c:v>-7.9878764338649766E-2</c:v>
                </c:pt>
                <c:pt idx="482">
                  <c:v>-0.17941459405621032</c:v>
                </c:pt>
                <c:pt idx="483">
                  <c:v>-0.21553143549605244</c:v>
                </c:pt>
                <c:pt idx="484">
                  <c:v>-6.3240530494897113E-2</c:v>
                </c:pt>
                <c:pt idx="485">
                  <c:v>-4.7015535649625489E-2</c:v>
                </c:pt>
                <c:pt idx="486">
                  <c:v>-0.23742002195662937</c:v>
                </c:pt>
                <c:pt idx="487">
                  <c:v>-0.3501835314355658</c:v>
                </c:pt>
                <c:pt idx="488">
                  <c:v>-0.47007194937105007</c:v>
                </c:pt>
                <c:pt idx="489">
                  <c:v>-0.40945604943535152</c:v>
                </c:pt>
                <c:pt idx="490">
                  <c:v>-0.28775736507882776</c:v>
                </c:pt>
                <c:pt idx="491">
                  <c:v>-0.25888489734641545</c:v>
                </c:pt>
                <c:pt idx="492">
                  <c:v>-9.3883522276638154E-2</c:v>
                </c:pt>
                <c:pt idx="493">
                  <c:v>2.6485899592155984E-2</c:v>
                </c:pt>
                <c:pt idx="494">
                  <c:v>-0.11158624910395289</c:v>
                </c:pt>
                <c:pt idx="495">
                  <c:v>-3.804674795259777E-2</c:v>
                </c:pt>
                <c:pt idx="496">
                  <c:v>-0.17827840538571799</c:v>
                </c:pt>
                <c:pt idx="497">
                  <c:v>-8.8191165196501164E-2</c:v>
                </c:pt>
                <c:pt idx="498">
                  <c:v>0.19301122874718166</c:v>
                </c:pt>
                <c:pt idx="499">
                  <c:v>0.19393841811886656</c:v>
                </c:pt>
                <c:pt idx="500">
                  <c:v>0.23053485740727891</c:v>
                </c:pt>
                <c:pt idx="501">
                  <c:v>-5.8627776352469241E-2</c:v>
                </c:pt>
                <c:pt idx="502">
                  <c:v>-0.10934684193276634</c:v>
                </c:pt>
                <c:pt idx="503">
                  <c:v>-0.14366095449725369</c:v>
                </c:pt>
                <c:pt idx="504">
                  <c:v>-0.19477434750516331</c:v>
                </c:pt>
                <c:pt idx="505">
                  <c:v>-0.20946050247832748</c:v>
                </c:pt>
                <c:pt idx="506">
                  <c:v>-0.1921209982781717</c:v>
                </c:pt>
                <c:pt idx="507">
                  <c:v>-0.45539609655953067</c:v>
                </c:pt>
                <c:pt idx="508">
                  <c:v>-0.44137590903536966</c:v>
                </c:pt>
                <c:pt idx="509">
                  <c:v>-0.39854280052347035</c:v>
                </c:pt>
                <c:pt idx="510">
                  <c:v>-0.19719845332171237</c:v>
                </c:pt>
                <c:pt idx="511">
                  <c:v>-0.26028652439275868</c:v>
                </c:pt>
                <c:pt idx="512">
                  <c:v>-0.12102095935700403</c:v>
                </c:pt>
                <c:pt idx="513">
                  <c:v>-0.20777114827178728</c:v>
                </c:pt>
                <c:pt idx="514">
                  <c:v>-3.6389724261740308E-2</c:v>
                </c:pt>
                <c:pt idx="515">
                  <c:v>6.7426353147521365E-2</c:v>
                </c:pt>
                <c:pt idx="516">
                  <c:v>9.9450194066474568E-2</c:v>
                </c:pt>
                <c:pt idx="517">
                  <c:v>2.2006339051080695E-2</c:v>
                </c:pt>
                <c:pt idx="518">
                  <c:v>-8.1074857642011722E-2</c:v>
                </c:pt>
                <c:pt idx="519">
                  <c:v>-9.6728408142036593E-2</c:v>
                </c:pt>
                <c:pt idx="520">
                  <c:v>-0.25783568686571723</c:v>
                </c:pt>
                <c:pt idx="521">
                  <c:v>-0.26108686342602422</c:v>
                </c:pt>
                <c:pt idx="522">
                  <c:v>-0.52257047887903962</c:v>
                </c:pt>
                <c:pt idx="523">
                  <c:v>-0.48319913038231577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82-491A-99F2-0E2E0E4C0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3581551"/>
        <c:axId val="1415056975"/>
      </c:lineChart>
      <c:dateAx>
        <c:axId val="14176894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7693583"/>
        <c:crosses val="autoZero"/>
        <c:auto val="1"/>
        <c:lblOffset val="100"/>
        <c:baseTimeUnit val="days"/>
      </c:dateAx>
      <c:valAx>
        <c:axId val="141769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7689423"/>
        <c:crosses val="autoZero"/>
        <c:crossBetween val="between"/>
      </c:valAx>
      <c:valAx>
        <c:axId val="14150569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3581551"/>
        <c:crosses val="max"/>
        <c:crossBetween val="between"/>
      </c:valAx>
      <c:dateAx>
        <c:axId val="1413581551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4150569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403860</xdr:colOff>
      <xdr:row>65</xdr:row>
      <xdr:rowOff>30480</xdr:rowOff>
    </xdr:from>
    <xdr:to>
      <xdr:col>24</xdr:col>
      <xdr:colOff>525780</xdr:colOff>
      <xdr:row>99</xdr:row>
      <xdr:rowOff>137160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396240</xdr:colOff>
      <xdr:row>44</xdr:row>
      <xdr:rowOff>163830</xdr:rowOff>
    </xdr:from>
    <xdr:to>
      <xdr:col>24</xdr:col>
      <xdr:colOff>236220</xdr:colOff>
      <xdr:row>64</xdr:row>
      <xdr:rowOff>53340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25</xdr:col>
      <xdr:colOff>419100</xdr:colOff>
      <xdr:row>17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workbookViewId="0">
      <selection activeCell="C25" sqref="C25"/>
    </sheetView>
  </sheetViews>
  <sheetFormatPr defaultColWidth="42.33203125" defaultRowHeight="14.4" x14ac:dyDescent="0.3"/>
  <cols>
    <col min="1" max="1" width="22.33203125" customWidth="1"/>
    <col min="3" max="3" width="30.6640625" customWidth="1"/>
    <col min="4" max="4" width="10.88671875" bestFit="1" customWidth="1"/>
    <col min="5" max="5" width="19.88671875" bestFit="1" customWidth="1"/>
    <col min="6" max="6" width="19.88671875" customWidth="1"/>
    <col min="7" max="7" width="23.109375" bestFit="1" customWidth="1"/>
  </cols>
  <sheetData>
    <row r="1" spans="1:7" ht="15" thickBot="1" x14ac:dyDescent="0.35">
      <c r="A1" s="8" t="s">
        <v>21</v>
      </c>
      <c r="B1" s="8" t="s">
        <v>22</v>
      </c>
      <c r="C1" s="9" t="s">
        <v>23</v>
      </c>
      <c r="D1" s="9" t="s">
        <v>288</v>
      </c>
      <c r="E1" s="9" t="s">
        <v>24</v>
      </c>
      <c r="F1" s="9" t="s">
        <v>275</v>
      </c>
      <c r="G1" s="9" t="s">
        <v>25</v>
      </c>
    </row>
    <row r="2" spans="1:7" x14ac:dyDescent="0.3">
      <c r="A2" s="28" t="s">
        <v>41</v>
      </c>
      <c r="B2" s="12" t="s">
        <v>42</v>
      </c>
      <c r="C2" s="13" t="s">
        <v>43</v>
      </c>
      <c r="D2" s="13" t="s">
        <v>289</v>
      </c>
      <c r="E2" s="13" t="s">
        <v>44</v>
      </c>
      <c r="F2" s="13"/>
      <c r="G2" s="13" t="s">
        <v>4</v>
      </c>
    </row>
    <row r="3" spans="1:7" x14ac:dyDescent="0.3">
      <c r="A3" s="12" t="s">
        <v>6</v>
      </c>
      <c r="B3" s="12" t="s">
        <v>47</v>
      </c>
      <c r="C3" s="13" t="s">
        <v>43</v>
      </c>
      <c r="D3" s="13" t="s">
        <v>48</v>
      </c>
      <c r="E3" s="13" t="s">
        <v>44</v>
      </c>
      <c r="F3" s="13"/>
      <c r="G3" s="13" t="s">
        <v>6</v>
      </c>
    </row>
    <row r="4" spans="1:7" x14ac:dyDescent="0.3">
      <c r="A4" s="10" t="s">
        <v>7</v>
      </c>
      <c r="B4" s="10" t="s">
        <v>49</v>
      </c>
      <c r="C4" s="11" t="s">
        <v>43</v>
      </c>
      <c r="D4" s="11" t="s">
        <v>48</v>
      </c>
      <c r="E4" s="11" t="s">
        <v>44</v>
      </c>
      <c r="F4" s="11"/>
      <c r="G4" s="11" t="s">
        <v>7</v>
      </c>
    </row>
    <row r="5" spans="1:7" x14ac:dyDescent="0.3">
      <c r="A5" s="12" t="s">
        <v>8</v>
      </c>
      <c r="B5" s="12" t="s">
        <v>50</v>
      </c>
      <c r="C5" s="13" t="s">
        <v>43</v>
      </c>
      <c r="D5" s="13" t="s">
        <v>48</v>
      </c>
      <c r="E5" s="13" t="s">
        <v>44</v>
      </c>
      <c r="F5" s="13"/>
      <c r="G5" s="13" t="s">
        <v>8</v>
      </c>
    </row>
    <row r="6" spans="1:7" x14ac:dyDescent="0.3">
      <c r="A6" s="10" t="s">
        <v>9</v>
      </c>
      <c r="B6" s="10" t="s">
        <v>51</v>
      </c>
      <c r="C6" s="11" t="s">
        <v>43</v>
      </c>
      <c r="D6" s="11" t="s">
        <v>48</v>
      </c>
      <c r="E6" s="11" t="s">
        <v>44</v>
      </c>
      <c r="F6" s="11"/>
      <c r="G6" s="11" t="s">
        <v>9</v>
      </c>
    </row>
    <row r="7" spans="1:7" x14ac:dyDescent="0.3">
      <c r="A7" s="12" t="s">
        <v>2</v>
      </c>
      <c r="B7" s="12" t="s">
        <v>35</v>
      </c>
      <c r="C7" s="13" t="s">
        <v>36</v>
      </c>
      <c r="D7" s="13" t="s">
        <v>34</v>
      </c>
      <c r="E7" s="13" t="s">
        <v>37</v>
      </c>
      <c r="F7" s="13"/>
      <c r="G7" s="13" t="s">
        <v>2</v>
      </c>
    </row>
    <row r="8" spans="1:7" x14ac:dyDescent="0.3">
      <c r="A8" s="10" t="s">
        <v>38</v>
      </c>
      <c r="B8" s="10" t="s">
        <v>39</v>
      </c>
      <c r="C8" s="11" t="s">
        <v>34</v>
      </c>
      <c r="D8" s="11" t="s">
        <v>34</v>
      </c>
      <c r="E8" s="11" t="s">
        <v>37</v>
      </c>
      <c r="F8" s="11"/>
      <c r="G8" s="11" t="s">
        <v>3</v>
      </c>
    </row>
    <row r="9" spans="1:7" x14ac:dyDescent="0.3">
      <c r="A9" s="28" t="s">
        <v>45</v>
      </c>
      <c r="B9" s="10" t="s">
        <v>46</v>
      </c>
      <c r="C9" s="11" t="s">
        <v>40</v>
      </c>
      <c r="D9" s="13" t="s">
        <v>289</v>
      </c>
      <c r="E9" s="11" t="s">
        <v>37</v>
      </c>
      <c r="F9" s="11"/>
      <c r="G9" s="11" t="s">
        <v>5</v>
      </c>
    </row>
    <row r="10" spans="1:7" x14ac:dyDescent="0.3">
      <c r="A10" s="12" t="s">
        <v>26</v>
      </c>
      <c r="B10" s="12" t="s">
        <v>27</v>
      </c>
      <c r="C10" s="13" t="s">
        <v>28</v>
      </c>
      <c r="D10" s="29" t="s">
        <v>283</v>
      </c>
      <c r="E10" s="13" t="s">
        <v>30</v>
      </c>
      <c r="F10" s="13"/>
      <c r="G10" s="13" t="s">
        <v>12</v>
      </c>
    </row>
    <row r="11" spans="1:7" x14ac:dyDescent="0.3">
      <c r="A11" s="10" t="s">
        <v>31</v>
      </c>
      <c r="B11" s="10" t="s">
        <v>32</v>
      </c>
      <c r="C11" s="11" t="s">
        <v>33</v>
      </c>
      <c r="D11" s="11" t="s">
        <v>34</v>
      </c>
      <c r="E11" s="11" t="s">
        <v>30</v>
      </c>
      <c r="F11" s="11"/>
      <c r="G11" s="11" t="s">
        <v>13</v>
      </c>
    </row>
    <row r="12" spans="1:7" x14ac:dyDescent="0.3">
      <c r="A12" s="25" t="s">
        <v>14</v>
      </c>
      <c r="B12" s="12" t="s">
        <v>52</v>
      </c>
      <c r="C12" s="13" t="s">
        <v>53</v>
      </c>
      <c r="D12" s="13" t="s">
        <v>290</v>
      </c>
      <c r="E12" s="13" t="s">
        <v>54</v>
      </c>
      <c r="F12" s="13" t="s">
        <v>276</v>
      </c>
      <c r="G12" s="13" t="s">
        <v>14</v>
      </c>
    </row>
    <row r="13" spans="1:7" x14ac:dyDescent="0.3">
      <c r="A13" s="25" t="s">
        <v>266</v>
      </c>
      <c r="B13" s="10" t="s">
        <v>55</v>
      </c>
      <c r="C13" s="11" t="s">
        <v>53</v>
      </c>
      <c r="D13" s="13" t="s">
        <v>290</v>
      </c>
      <c r="E13" s="11" t="s">
        <v>54</v>
      </c>
      <c r="F13" s="13" t="s">
        <v>276</v>
      </c>
      <c r="G13" s="11" t="s">
        <v>11</v>
      </c>
    </row>
    <row r="14" spans="1:7" x14ac:dyDescent="0.3">
      <c r="A14" s="25" t="s">
        <v>267</v>
      </c>
      <c r="B14" s="12" t="s">
        <v>56</v>
      </c>
      <c r="C14" s="13" t="s">
        <v>53</v>
      </c>
      <c r="D14" s="13" t="s">
        <v>290</v>
      </c>
      <c r="E14" s="13" t="s">
        <v>54</v>
      </c>
      <c r="F14" s="13" t="s">
        <v>276</v>
      </c>
      <c r="G14" s="13" t="s">
        <v>10</v>
      </c>
    </row>
    <row r="15" spans="1:7" x14ac:dyDescent="0.3">
      <c r="A15" s="25" t="s">
        <v>268</v>
      </c>
      <c r="B15" s="12" t="s">
        <v>271</v>
      </c>
      <c r="C15" s="13" t="s">
        <v>53</v>
      </c>
      <c r="D15" s="13" t="s">
        <v>290</v>
      </c>
      <c r="E15" s="13" t="s">
        <v>54</v>
      </c>
      <c r="F15" s="13" t="s">
        <v>276</v>
      </c>
      <c r="G15" s="13"/>
    </row>
    <row r="16" spans="1:7" x14ac:dyDescent="0.3">
      <c r="A16" s="25" t="s">
        <v>269</v>
      </c>
      <c r="B16" s="12"/>
      <c r="C16" s="13" t="s">
        <v>53</v>
      </c>
      <c r="D16" s="13" t="s">
        <v>29</v>
      </c>
      <c r="E16" s="13" t="s">
        <v>54</v>
      </c>
      <c r="F16" s="13" t="s">
        <v>276</v>
      </c>
      <c r="G16" s="13"/>
    </row>
    <row r="17" spans="1:7" x14ac:dyDescent="0.3">
      <c r="A17" s="28" t="s">
        <v>57</v>
      </c>
      <c r="B17" s="10" t="s">
        <v>58</v>
      </c>
      <c r="C17" s="11" t="s">
        <v>53</v>
      </c>
      <c r="D17" s="11" t="s">
        <v>291</v>
      </c>
      <c r="E17" s="11" t="s">
        <v>54</v>
      </c>
      <c r="F17" s="13"/>
      <c r="G17" s="11" t="s">
        <v>15</v>
      </c>
    </row>
    <row r="18" spans="1:7" x14ac:dyDescent="0.3">
      <c r="A18" s="28" t="s">
        <v>59</v>
      </c>
      <c r="B18" s="12" t="s">
        <v>60</v>
      </c>
      <c r="C18" s="13" t="s">
        <v>53</v>
      </c>
      <c r="D18" s="11" t="s">
        <v>291</v>
      </c>
      <c r="E18" s="13" t="s">
        <v>54</v>
      </c>
      <c r="F18" s="13"/>
      <c r="G18" s="13" t="s">
        <v>16</v>
      </c>
    </row>
    <row r="19" spans="1:7" x14ac:dyDescent="0.3">
      <c r="A19" s="10" t="s">
        <v>65</v>
      </c>
      <c r="B19" s="10" t="s">
        <v>66</v>
      </c>
      <c r="C19" s="11" t="s">
        <v>67</v>
      </c>
      <c r="D19" s="11" t="s">
        <v>34</v>
      </c>
      <c r="E19" s="11" t="s">
        <v>54</v>
      </c>
      <c r="F19" s="11"/>
      <c r="G19" s="11" t="s">
        <v>78</v>
      </c>
    </row>
    <row r="20" spans="1:7" x14ac:dyDescent="0.3">
      <c r="A20" s="10" t="s">
        <v>61</v>
      </c>
      <c r="B20" s="10" t="s">
        <v>62</v>
      </c>
      <c r="C20" s="11" t="s">
        <v>292</v>
      </c>
      <c r="D20" s="11" t="s">
        <v>34</v>
      </c>
      <c r="E20" s="11" t="s">
        <v>63</v>
      </c>
      <c r="F20" s="11"/>
      <c r="G20" s="11" t="s">
        <v>17</v>
      </c>
    </row>
    <row r="21" spans="1:7" x14ac:dyDescent="0.3">
      <c r="A21" s="12" t="s">
        <v>18</v>
      </c>
      <c r="B21" s="12" t="s">
        <v>64</v>
      </c>
      <c r="C21" s="13" t="s">
        <v>292</v>
      </c>
      <c r="D21" s="11" t="s">
        <v>34</v>
      </c>
      <c r="E21" s="13" t="s">
        <v>63</v>
      </c>
      <c r="F21" s="13"/>
      <c r="G21" s="13" t="s">
        <v>18</v>
      </c>
    </row>
    <row r="22" spans="1:7" x14ac:dyDescent="0.3">
      <c r="A22" s="12" t="s">
        <v>68</v>
      </c>
      <c r="B22" s="12" t="s">
        <v>69</v>
      </c>
      <c r="C22" s="13" t="s">
        <v>70</v>
      </c>
      <c r="D22" s="11" t="s">
        <v>34</v>
      </c>
      <c r="E22" s="13" t="s">
        <v>63</v>
      </c>
      <c r="F22" s="13"/>
      <c r="G22" t="s">
        <v>75</v>
      </c>
    </row>
    <row r="23" spans="1:7" x14ac:dyDescent="0.3">
      <c r="A23" s="10" t="s">
        <v>71</v>
      </c>
      <c r="B23" s="10" t="s">
        <v>72</v>
      </c>
      <c r="C23" s="11" t="s">
        <v>70</v>
      </c>
      <c r="D23" s="11" t="s">
        <v>34</v>
      </c>
      <c r="E23" s="11" t="s">
        <v>63</v>
      </c>
      <c r="F23" s="11"/>
      <c r="G23" t="s">
        <v>76</v>
      </c>
    </row>
    <row r="24" spans="1:7" x14ac:dyDescent="0.3">
      <c r="A24" s="12" t="s">
        <v>73</v>
      </c>
      <c r="B24" s="12" t="s">
        <v>74</v>
      </c>
      <c r="C24" s="13" t="s">
        <v>70</v>
      </c>
      <c r="D24" s="11" t="s">
        <v>34</v>
      </c>
      <c r="E24" s="13" t="s">
        <v>63</v>
      </c>
      <c r="F24" s="13"/>
      <c r="G24" t="s">
        <v>77</v>
      </c>
    </row>
    <row r="25" spans="1:7" x14ac:dyDescent="0.3">
      <c r="A25" s="10" t="s">
        <v>272</v>
      </c>
      <c r="B25" s="10" t="s">
        <v>273</v>
      </c>
      <c r="C25" s="11" t="s">
        <v>292</v>
      </c>
      <c r="D25" s="11" t="s">
        <v>34</v>
      </c>
      <c r="E25" s="11" t="s">
        <v>63</v>
      </c>
      <c r="F25" s="11"/>
      <c r="G25" s="11" t="s">
        <v>274</v>
      </c>
    </row>
    <row r="26" spans="1:7" x14ac:dyDescent="0.3">
      <c r="A26" s="10" t="s">
        <v>277</v>
      </c>
      <c r="B26" t="s">
        <v>279</v>
      </c>
      <c r="C26" s="13" t="s">
        <v>280</v>
      </c>
      <c r="D26" s="11" t="s">
        <v>34</v>
      </c>
      <c r="E26" s="11"/>
      <c r="F26" s="11" t="s">
        <v>281</v>
      </c>
      <c r="G26" s="11"/>
    </row>
    <row r="27" spans="1:7" x14ac:dyDescent="0.3">
      <c r="A27" s="10" t="s">
        <v>278</v>
      </c>
      <c r="B27" t="s">
        <v>282</v>
      </c>
      <c r="C27" s="13" t="s">
        <v>280</v>
      </c>
      <c r="D27" s="11" t="s">
        <v>34</v>
      </c>
      <c r="E27" s="11"/>
      <c r="F27" s="11"/>
      <c r="G27" s="11"/>
    </row>
    <row r="28" spans="1:7" ht="33.6" customHeight="1" x14ac:dyDescent="0.3">
      <c r="A28" s="36" t="s">
        <v>287</v>
      </c>
      <c r="B28" s="36"/>
      <c r="C28" s="36"/>
      <c r="D28" s="36"/>
      <c r="E28" s="36"/>
      <c r="F28" s="36"/>
      <c r="G28" s="36"/>
    </row>
    <row r="31" spans="1:7" x14ac:dyDescent="0.3">
      <c r="A31" s="25" t="s">
        <v>14</v>
      </c>
      <c r="B31" s="35" t="s">
        <v>270</v>
      </c>
    </row>
    <row r="32" spans="1:7" x14ac:dyDescent="0.3">
      <c r="A32" s="25" t="s">
        <v>266</v>
      </c>
      <c r="B32" s="35"/>
    </row>
    <row r="33" spans="1:2" x14ac:dyDescent="0.3">
      <c r="A33" s="25" t="s">
        <v>267</v>
      </c>
      <c r="B33" s="35"/>
    </row>
    <row r="34" spans="1:2" x14ac:dyDescent="0.3">
      <c r="A34" s="25" t="s">
        <v>268</v>
      </c>
      <c r="B34" s="35"/>
    </row>
    <row r="35" spans="1:2" x14ac:dyDescent="0.3">
      <c r="A35" s="25" t="s">
        <v>269</v>
      </c>
      <c r="B35" s="35"/>
    </row>
  </sheetData>
  <autoFilter ref="A1:G24" xr:uid="{00000000-0009-0000-0000-000000000000}">
    <sortState xmlns:xlrd2="http://schemas.microsoft.com/office/spreadsheetml/2017/richdata2" ref="A2:G62">
      <sortCondition ref="E1:E62"/>
    </sortState>
  </autoFilter>
  <mergeCells count="2">
    <mergeCell ref="B31:B35"/>
    <mergeCell ref="A28:G28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38"/>
  <sheetViews>
    <sheetView workbookViewId="0">
      <selection activeCell="K4" sqref="K4"/>
    </sheetView>
  </sheetViews>
  <sheetFormatPr defaultColWidth="9.109375" defaultRowHeight="14.4" x14ac:dyDescent="0.3"/>
  <cols>
    <col min="1" max="1" width="8.5546875" style="1" bestFit="1" customWidth="1"/>
    <col min="2" max="2" width="8.5546875" style="1" customWidth="1"/>
    <col min="3" max="3" width="7.5546875" style="1" bestFit="1" customWidth="1"/>
    <col min="4" max="8" width="10.44140625" customWidth="1"/>
    <col min="9" max="9" width="6" customWidth="1"/>
    <col min="10" max="10" width="7.5546875" customWidth="1"/>
    <col min="11" max="11" width="11.5546875" customWidth="1"/>
    <col min="12" max="12" width="7.88671875" bestFit="1" customWidth="1"/>
    <col min="13" max="13" width="6.5546875" style="3" customWidth="1"/>
    <col min="22" max="22" width="10.44140625" bestFit="1" customWidth="1"/>
    <col min="23" max="23" width="6" bestFit="1" customWidth="1"/>
    <col min="26" max="26" width="8.6640625" customWidth="1"/>
    <col min="28" max="28" width="10.6640625" bestFit="1" customWidth="1"/>
  </cols>
  <sheetData>
    <row r="1" spans="1:29" x14ac:dyDescent="0.3">
      <c r="A1" s="1" t="s">
        <v>0</v>
      </c>
      <c r="B1" s="1" t="s">
        <v>19</v>
      </c>
      <c r="C1" s="1" t="s">
        <v>1</v>
      </c>
      <c r="D1" s="7" t="s">
        <v>4</v>
      </c>
      <c r="E1" s="7" t="s">
        <v>6</v>
      </c>
      <c r="F1" s="7" t="s">
        <v>7</v>
      </c>
      <c r="G1" s="7" t="s">
        <v>8</v>
      </c>
      <c r="H1" s="7" t="s">
        <v>9</v>
      </c>
      <c r="I1" s="6" t="s">
        <v>2</v>
      </c>
      <c r="J1" s="6" t="s">
        <v>3</v>
      </c>
      <c r="K1" s="6" t="s">
        <v>5</v>
      </c>
      <c r="L1" s="14" t="s">
        <v>12</v>
      </c>
      <c r="M1" s="15" t="s">
        <v>13</v>
      </c>
      <c r="N1" s="27" t="s">
        <v>14</v>
      </c>
      <c r="O1" s="27" t="s">
        <v>266</v>
      </c>
      <c r="P1" s="27" t="s">
        <v>267</v>
      </c>
      <c r="Q1" s="27" t="s">
        <v>268</v>
      </c>
      <c r="R1" s="6" t="s">
        <v>15</v>
      </c>
      <c r="S1" s="6" t="s">
        <v>16</v>
      </c>
      <c r="T1" s="6" t="s">
        <v>78</v>
      </c>
      <c r="U1" s="27" t="s">
        <v>269</v>
      </c>
      <c r="V1" s="16" t="s">
        <v>17</v>
      </c>
      <c r="W1" s="16" t="s">
        <v>18</v>
      </c>
      <c r="X1" s="16" t="s">
        <v>75</v>
      </c>
      <c r="Y1" s="16" t="s">
        <v>76</v>
      </c>
      <c r="Z1" s="16" t="s">
        <v>77</v>
      </c>
      <c r="AA1" s="16" t="s">
        <v>265</v>
      </c>
      <c r="AB1" t="s">
        <v>20</v>
      </c>
      <c r="AC1" t="s">
        <v>264</v>
      </c>
    </row>
    <row r="2" spans="1:29" x14ac:dyDescent="0.3">
      <c r="A2" s="2">
        <v>40299</v>
      </c>
      <c r="B2" s="2" t="str">
        <f>CONCATENATE(YEAR(A2),"M",MONTH(A2))</f>
        <v>2010M5</v>
      </c>
      <c r="C2" s="4">
        <v>136.52000000000001</v>
      </c>
      <c r="D2">
        <v>119763726</v>
      </c>
      <c r="E2">
        <v>232458562</v>
      </c>
      <c r="F2">
        <v>1182935475</v>
      </c>
      <c r="G2">
        <v>2363486147</v>
      </c>
      <c r="H2">
        <v>2659498428</v>
      </c>
      <c r="I2">
        <v>16.52</v>
      </c>
      <c r="J2">
        <v>17.510000000000002</v>
      </c>
      <c r="K2">
        <v>139510613</v>
      </c>
      <c r="L2" s="3">
        <v>12.355</v>
      </c>
      <c r="M2" s="3">
        <v>136.29599999999999</v>
      </c>
      <c r="N2" s="26">
        <v>130842.34761</v>
      </c>
      <c r="O2" s="26">
        <v>13766.717871999999</v>
      </c>
      <c r="P2" s="26">
        <v>3065.3217989</v>
      </c>
      <c r="Q2" s="26">
        <v>1479.5449885</v>
      </c>
      <c r="R2">
        <v>5188.43</v>
      </c>
      <c r="S2">
        <v>9768.7000000000007</v>
      </c>
      <c r="T2">
        <v>17.440000000000001</v>
      </c>
      <c r="U2" s="26">
        <v>3.7702834900000002</v>
      </c>
      <c r="V2">
        <v>73.66</v>
      </c>
      <c r="W2">
        <v>32.07</v>
      </c>
      <c r="X2">
        <v>2.097</v>
      </c>
      <c r="Y2">
        <v>3.3010000000000002</v>
      </c>
      <c r="Z2">
        <v>4.2140000000000004</v>
      </c>
      <c r="AA2">
        <v>86.589995999999999</v>
      </c>
      <c r="AB2" s="5">
        <v>3110.74</v>
      </c>
      <c r="AC2">
        <v>218.178</v>
      </c>
    </row>
    <row r="3" spans="1:29" x14ac:dyDescent="0.3">
      <c r="A3" s="2">
        <v>40330</v>
      </c>
      <c r="B3" s="2" t="str">
        <f t="shared" ref="B3:B66" si="0">CONCATENATE(YEAR(A3),"M",MONTH(A3))</f>
        <v>2010M6</v>
      </c>
      <c r="C3" s="4">
        <v>136.09</v>
      </c>
      <c r="D3">
        <v>121274869</v>
      </c>
      <c r="E3">
        <v>234236600</v>
      </c>
      <c r="F3">
        <v>1190605537</v>
      </c>
      <c r="G3">
        <v>2371436991</v>
      </c>
      <c r="H3">
        <v>2670103559</v>
      </c>
      <c r="I3">
        <v>16.43</v>
      </c>
      <c r="J3">
        <v>17.36</v>
      </c>
      <c r="K3">
        <v>141500524</v>
      </c>
      <c r="L3" s="3">
        <v>11.898</v>
      </c>
      <c r="M3" s="3">
        <v>137.16</v>
      </c>
      <c r="N3" s="26">
        <v>126461.28973999999</v>
      </c>
      <c r="O3" s="26">
        <v>13287.223362000001</v>
      </c>
      <c r="P3" s="26">
        <v>2867.3916162999999</v>
      </c>
      <c r="Q3" s="26">
        <v>1401.1915253</v>
      </c>
      <c r="R3">
        <v>4916.87</v>
      </c>
      <c r="S3">
        <v>9382.64</v>
      </c>
      <c r="T3">
        <v>17.28</v>
      </c>
      <c r="U3" s="26">
        <v>3.7387382207000002</v>
      </c>
      <c r="V3">
        <v>73.319999999999993</v>
      </c>
      <c r="W3">
        <v>34.54</v>
      </c>
      <c r="X3">
        <v>1.7949999999999999</v>
      </c>
      <c r="Y3">
        <v>2.9510000000000001</v>
      </c>
      <c r="Z3">
        <v>3.9089999999999998</v>
      </c>
      <c r="AA3">
        <v>86.019997000000004</v>
      </c>
      <c r="AB3" s="5">
        <v>3110.74</v>
      </c>
      <c r="AC3">
        <v>217.965</v>
      </c>
    </row>
    <row r="4" spans="1:29" x14ac:dyDescent="0.3">
      <c r="A4" s="2">
        <v>40360</v>
      </c>
      <c r="B4" s="2" t="str">
        <f t="shared" si="0"/>
        <v>2010M7</v>
      </c>
      <c r="C4" s="4">
        <v>141.63999999999999</v>
      </c>
      <c r="D4">
        <v>123286999</v>
      </c>
      <c r="E4">
        <v>236503300</v>
      </c>
      <c r="F4">
        <v>1198982228</v>
      </c>
      <c r="G4">
        <v>2402387178</v>
      </c>
      <c r="H4">
        <v>2707324124</v>
      </c>
      <c r="I4">
        <v>16.510000000000002</v>
      </c>
      <c r="J4">
        <v>17.38</v>
      </c>
      <c r="K4">
        <v>143859850</v>
      </c>
      <c r="L4" s="3">
        <v>11.175000000000001</v>
      </c>
      <c r="M4" s="3">
        <v>117.06</v>
      </c>
      <c r="N4" s="26">
        <v>140103.0649</v>
      </c>
      <c r="O4" s="26">
        <v>14224.847127999999</v>
      </c>
      <c r="P4" s="26">
        <v>3064.4894601999999</v>
      </c>
      <c r="Q4" s="26">
        <v>1497.2464582</v>
      </c>
      <c r="R4">
        <v>5258.02</v>
      </c>
      <c r="S4">
        <v>9537.2999999999993</v>
      </c>
      <c r="T4">
        <v>15.045</v>
      </c>
      <c r="U4" s="26">
        <v>3.6464356905000002</v>
      </c>
      <c r="V4">
        <v>71.83</v>
      </c>
      <c r="W4">
        <v>23.5</v>
      </c>
      <c r="X4">
        <v>1.5980000000000001</v>
      </c>
      <c r="Y4">
        <v>2.907</v>
      </c>
      <c r="Z4">
        <v>3.9769999999999999</v>
      </c>
      <c r="AA4">
        <v>81.540001000000004</v>
      </c>
      <c r="AB4" s="5">
        <v>3111.05</v>
      </c>
      <c r="AC4">
        <v>218.011</v>
      </c>
    </row>
    <row r="5" spans="1:29" x14ac:dyDescent="0.3">
      <c r="A5" s="2">
        <v>40391</v>
      </c>
      <c r="B5" s="2" t="str">
        <f t="shared" si="0"/>
        <v>2010M8</v>
      </c>
      <c r="C5" s="4">
        <v>141.55000000000001</v>
      </c>
      <c r="D5">
        <v>125317668</v>
      </c>
      <c r="E5">
        <v>239622402</v>
      </c>
      <c r="F5">
        <v>1210649239</v>
      </c>
      <c r="G5">
        <v>2429332137</v>
      </c>
      <c r="H5">
        <v>2741751027</v>
      </c>
      <c r="I5">
        <v>16.89</v>
      </c>
      <c r="J5">
        <v>17.66</v>
      </c>
      <c r="K5">
        <v>144063518</v>
      </c>
      <c r="L5" s="3">
        <v>11.221</v>
      </c>
      <c r="M5" s="3">
        <v>132</v>
      </c>
      <c r="N5" s="26">
        <v>135130.93078</v>
      </c>
      <c r="O5" s="26">
        <v>13592.801577</v>
      </c>
      <c r="P5" s="26">
        <v>2869.3353701999999</v>
      </c>
      <c r="Q5" s="26">
        <v>1424.2369710999999</v>
      </c>
      <c r="R5">
        <v>5225.22</v>
      </c>
      <c r="S5">
        <v>8824.06</v>
      </c>
      <c r="T5">
        <v>14.295</v>
      </c>
      <c r="U5" s="26">
        <v>3.6424885171999999</v>
      </c>
      <c r="V5">
        <v>71.489999999999995</v>
      </c>
      <c r="W5">
        <v>26.05</v>
      </c>
      <c r="X5">
        <v>1.3420000000000001</v>
      </c>
      <c r="Y5">
        <v>2.4769999999999999</v>
      </c>
      <c r="Z5">
        <v>3.5329999999999999</v>
      </c>
      <c r="AA5">
        <v>83.199996999999996</v>
      </c>
      <c r="AB5" s="5">
        <v>3112.29</v>
      </c>
      <c r="AC5">
        <v>218.31200000000001</v>
      </c>
    </row>
    <row r="6" spans="1:29" x14ac:dyDescent="0.3">
      <c r="A6" s="2">
        <v>40422</v>
      </c>
      <c r="B6" s="2" t="str">
        <f t="shared" si="0"/>
        <v>2010M9</v>
      </c>
      <c r="C6" s="4">
        <v>139.46</v>
      </c>
      <c r="D6">
        <v>129941482</v>
      </c>
      <c r="E6">
        <v>243919917</v>
      </c>
      <c r="F6">
        <v>1223456599</v>
      </c>
      <c r="G6">
        <v>2470349066</v>
      </c>
      <c r="H6">
        <v>2777583916</v>
      </c>
      <c r="I6">
        <v>16.84</v>
      </c>
      <c r="J6">
        <v>17.489999999999998</v>
      </c>
      <c r="K6">
        <v>147769951</v>
      </c>
      <c r="L6" s="3">
        <v>11.35</v>
      </c>
      <c r="M6" s="3">
        <v>115.41</v>
      </c>
      <c r="N6" s="26">
        <v>143372.10110999999</v>
      </c>
      <c r="O6" s="26">
        <v>14633.915571</v>
      </c>
      <c r="P6" s="26">
        <v>3213.0167270000002</v>
      </c>
      <c r="Q6" s="26">
        <v>1548.0299451999999</v>
      </c>
      <c r="R6">
        <v>5548.62</v>
      </c>
      <c r="S6">
        <v>9369.35</v>
      </c>
      <c r="T6">
        <v>13.933</v>
      </c>
      <c r="U6" s="26">
        <v>3.4985526754</v>
      </c>
      <c r="V6">
        <v>69.56</v>
      </c>
      <c r="W6">
        <v>23.7</v>
      </c>
      <c r="X6">
        <v>1.2809999999999999</v>
      </c>
      <c r="Y6">
        <v>2.5169999999999999</v>
      </c>
      <c r="Z6">
        <v>3.6869999999999998</v>
      </c>
      <c r="AA6">
        <v>78.720000999999996</v>
      </c>
      <c r="AB6" s="5">
        <v>3126.29</v>
      </c>
      <c r="AC6">
        <v>218.43899999999999</v>
      </c>
    </row>
    <row r="7" spans="1:29" x14ac:dyDescent="0.3">
      <c r="A7" s="2">
        <v>40452</v>
      </c>
      <c r="B7" s="2" t="str">
        <f t="shared" si="0"/>
        <v>2010M10</v>
      </c>
      <c r="C7" s="4">
        <v>139.33000000000001</v>
      </c>
      <c r="D7">
        <v>132104593</v>
      </c>
      <c r="E7">
        <v>245762694</v>
      </c>
      <c r="F7">
        <v>1242308881</v>
      </c>
      <c r="G7">
        <v>2519676850</v>
      </c>
      <c r="H7">
        <v>2824549127</v>
      </c>
      <c r="I7">
        <v>17.02</v>
      </c>
      <c r="J7">
        <v>17.399999999999999</v>
      </c>
      <c r="K7">
        <v>151547998</v>
      </c>
      <c r="L7" s="3">
        <v>11.24</v>
      </c>
      <c r="M7" s="3">
        <v>100.15</v>
      </c>
      <c r="N7" s="26">
        <v>144854.57334</v>
      </c>
      <c r="O7" s="26">
        <v>15063.398230000001</v>
      </c>
      <c r="P7" s="26">
        <v>3397.0408502999999</v>
      </c>
      <c r="Q7" s="26">
        <v>1603.0878825</v>
      </c>
      <c r="R7">
        <v>5675.16</v>
      </c>
      <c r="S7">
        <v>9202.4500000000007</v>
      </c>
      <c r="T7">
        <v>15.843</v>
      </c>
      <c r="U7" s="26">
        <v>3.4872662980000002</v>
      </c>
      <c r="V7">
        <v>67.709999999999994</v>
      </c>
      <c r="W7">
        <v>21.2</v>
      </c>
      <c r="X7">
        <v>1.179</v>
      </c>
      <c r="Y7">
        <v>2.6120000000000001</v>
      </c>
      <c r="Z7">
        <v>4</v>
      </c>
      <c r="AA7">
        <v>77.269997000000004</v>
      </c>
      <c r="AB7" s="5">
        <v>3149.74</v>
      </c>
      <c r="AC7">
        <v>218.71100000000001</v>
      </c>
    </row>
    <row r="8" spans="1:29" x14ac:dyDescent="0.3">
      <c r="A8" s="2">
        <v>40483</v>
      </c>
      <c r="B8" s="2" t="str">
        <f t="shared" si="0"/>
        <v>2010M11</v>
      </c>
      <c r="C8" s="4">
        <v>139.68</v>
      </c>
      <c r="D8">
        <v>133092998</v>
      </c>
      <c r="E8">
        <v>253042067</v>
      </c>
      <c r="F8">
        <v>1262740780</v>
      </c>
      <c r="G8">
        <v>2567999140</v>
      </c>
      <c r="H8">
        <v>2872131561</v>
      </c>
      <c r="I8">
        <v>17.420000000000002</v>
      </c>
      <c r="J8">
        <v>17.28</v>
      </c>
      <c r="K8">
        <v>151974654</v>
      </c>
      <c r="L8" s="3">
        <v>11.877000000000001</v>
      </c>
      <c r="M8" s="3">
        <v>114.65</v>
      </c>
      <c r="N8" s="26">
        <v>137628.90655000001</v>
      </c>
      <c r="O8" s="26">
        <v>14904.753554999999</v>
      </c>
      <c r="P8" s="26">
        <v>3383.1941496999998</v>
      </c>
      <c r="Q8" s="26">
        <v>1598.7438520000001</v>
      </c>
      <c r="R8">
        <v>5528.27</v>
      </c>
      <c r="S8">
        <v>9937.0400000000009</v>
      </c>
      <c r="T8">
        <v>14.705</v>
      </c>
      <c r="U8" s="26">
        <v>3.4884420135999998</v>
      </c>
      <c r="V8">
        <v>68.37</v>
      </c>
      <c r="W8">
        <v>23.54</v>
      </c>
      <c r="X8">
        <v>1.464</v>
      </c>
      <c r="Y8">
        <v>2.7970000000000002</v>
      </c>
      <c r="Z8">
        <v>4.1020000000000003</v>
      </c>
      <c r="AA8">
        <v>81.199996999999996</v>
      </c>
      <c r="AB8" s="5">
        <v>3175.88</v>
      </c>
      <c r="AC8">
        <v>218.803</v>
      </c>
    </row>
    <row r="9" spans="1:29" x14ac:dyDescent="0.3">
      <c r="A9" s="2">
        <v>40513</v>
      </c>
      <c r="B9" s="2" t="str">
        <f t="shared" si="0"/>
        <v>2010M12</v>
      </c>
      <c r="C9" s="4">
        <v>136.69</v>
      </c>
      <c r="D9">
        <v>148053707</v>
      </c>
      <c r="E9">
        <v>257797436</v>
      </c>
      <c r="F9">
        <v>1283989099</v>
      </c>
      <c r="G9">
        <v>2620660155</v>
      </c>
      <c r="H9">
        <v>2943842406</v>
      </c>
      <c r="I9">
        <v>16.7</v>
      </c>
      <c r="J9">
        <v>17.04</v>
      </c>
      <c r="K9">
        <v>166172226</v>
      </c>
      <c r="L9" s="3">
        <v>12.1</v>
      </c>
      <c r="M9" s="3">
        <v>109.53</v>
      </c>
      <c r="N9" s="26">
        <v>139997.32801</v>
      </c>
      <c r="O9" s="26">
        <v>15651.789476</v>
      </c>
      <c r="P9" s="26">
        <v>3586.4501734999999</v>
      </c>
      <c r="Q9" s="26">
        <v>1700.2202129</v>
      </c>
      <c r="R9">
        <v>5899.94</v>
      </c>
      <c r="S9">
        <v>10228.92</v>
      </c>
      <c r="T9">
        <v>13.25</v>
      </c>
      <c r="U9" s="26">
        <v>3.3658020884000002</v>
      </c>
      <c r="V9">
        <v>67.27</v>
      </c>
      <c r="W9">
        <v>17.75</v>
      </c>
      <c r="X9">
        <v>2.016</v>
      </c>
      <c r="Y9">
        <v>3.3050000000000002</v>
      </c>
      <c r="Z9">
        <v>4.3620000000000001</v>
      </c>
      <c r="AA9">
        <v>79.029999000000004</v>
      </c>
      <c r="AB9" s="5">
        <v>3195.89</v>
      </c>
      <c r="AC9">
        <v>219.179</v>
      </c>
    </row>
    <row r="10" spans="1:29" x14ac:dyDescent="0.3">
      <c r="A10" s="2">
        <v>40544</v>
      </c>
      <c r="B10" s="2" t="str">
        <f t="shared" si="0"/>
        <v>2011M1</v>
      </c>
      <c r="C10" s="4">
        <v>132.66</v>
      </c>
      <c r="D10">
        <v>142413969</v>
      </c>
      <c r="E10">
        <v>259156712</v>
      </c>
      <c r="F10">
        <v>1307193112</v>
      </c>
      <c r="G10">
        <v>2643539508</v>
      </c>
      <c r="H10">
        <v>2973395179</v>
      </c>
      <c r="I10">
        <v>16.84</v>
      </c>
      <c r="J10">
        <v>16.88</v>
      </c>
      <c r="K10">
        <v>159038955</v>
      </c>
      <c r="L10" s="3">
        <v>12.45</v>
      </c>
      <c r="M10" s="3">
        <v>118.358</v>
      </c>
      <c r="N10" s="26">
        <v>133375.58270999999</v>
      </c>
      <c r="O10" s="26">
        <v>16000.643303999999</v>
      </c>
      <c r="P10" s="26">
        <v>3632.9693305000001</v>
      </c>
      <c r="Q10" s="26">
        <v>1730.4800284999999</v>
      </c>
      <c r="R10">
        <v>5862.94</v>
      </c>
      <c r="S10">
        <v>10237.92</v>
      </c>
      <c r="T10">
        <v>12.693</v>
      </c>
      <c r="U10" s="26">
        <v>3.3525205050000002</v>
      </c>
      <c r="V10">
        <v>66.3</v>
      </c>
      <c r="W10">
        <v>19.53</v>
      </c>
      <c r="X10">
        <v>1.952</v>
      </c>
      <c r="Y10">
        <v>3.3780000000000001</v>
      </c>
      <c r="Z10">
        <v>4.5709999999999997</v>
      </c>
      <c r="AA10">
        <v>77.739998</v>
      </c>
      <c r="AB10" s="5">
        <v>3222.42</v>
      </c>
      <c r="AC10">
        <v>220.22300000000001</v>
      </c>
    </row>
    <row r="11" spans="1:29" x14ac:dyDescent="0.3">
      <c r="A11" s="2">
        <v>40575</v>
      </c>
      <c r="B11" s="2" t="str">
        <f t="shared" si="0"/>
        <v>2011M2</v>
      </c>
      <c r="C11" s="4">
        <v>136.18</v>
      </c>
      <c r="D11">
        <v>137584152</v>
      </c>
      <c r="E11">
        <v>285495051</v>
      </c>
      <c r="F11">
        <v>1344070070</v>
      </c>
      <c r="G11">
        <v>2681421355</v>
      </c>
      <c r="H11">
        <v>2976783487</v>
      </c>
      <c r="I11">
        <v>16.7</v>
      </c>
      <c r="J11">
        <v>16.77</v>
      </c>
      <c r="K11">
        <v>151952489</v>
      </c>
      <c r="L11" s="3">
        <v>12.67</v>
      </c>
      <c r="M11" s="3">
        <v>117.673</v>
      </c>
      <c r="N11" s="26">
        <v>133924.94871999999</v>
      </c>
      <c r="O11" s="26">
        <v>16369.867614000001</v>
      </c>
      <c r="P11" s="26">
        <v>3725.1860790999999</v>
      </c>
      <c r="Q11" s="26">
        <v>1773.1343213</v>
      </c>
      <c r="R11">
        <v>5994.01</v>
      </c>
      <c r="S11">
        <v>10624.09</v>
      </c>
      <c r="T11">
        <v>11.87</v>
      </c>
      <c r="U11" s="26">
        <v>3.3016654766000002</v>
      </c>
      <c r="V11">
        <v>65.83</v>
      </c>
      <c r="W11">
        <v>18.350000000000001</v>
      </c>
      <c r="X11">
        <v>2.137</v>
      </c>
      <c r="Y11">
        <v>3.4140000000000001</v>
      </c>
      <c r="Z11">
        <v>4.49</v>
      </c>
      <c r="AA11">
        <v>76.889999000000003</v>
      </c>
      <c r="AB11" s="5">
        <v>3248.2</v>
      </c>
      <c r="AC11">
        <v>221.309</v>
      </c>
    </row>
    <row r="12" spans="1:29" x14ac:dyDescent="0.3">
      <c r="A12" s="2">
        <v>40603</v>
      </c>
      <c r="B12" s="2" t="str">
        <f t="shared" si="0"/>
        <v>2011M3</v>
      </c>
      <c r="C12" s="4">
        <v>144.93</v>
      </c>
      <c r="D12">
        <v>135529426</v>
      </c>
      <c r="E12">
        <v>274105675</v>
      </c>
      <c r="F12">
        <v>1364977225</v>
      </c>
      <c r="G12">
        <v>2692091783</v>
      </c>
      <c r="H12">
        <v>2999789901</v>
      </c>
      <c r="I12">
        <v>16.600000000000001</v>
      </c>
      <c r="J12">
        <v>16.809999999999999</v>
      </c>
      <c r="K12">
        <v>150544006</v>
      </c>
      <c r="L12" s="3">
        <v>12.335000000000001</v>
      </c>
      <c r="M12" s="3">
        <v>111.89700000000001</v>
      </c>
      <c r="N12" s="26">
        <v>135247.47786000001</v>
      </c>
      <c r="O12" s="26">
        <v>16335.617859</v>
      </c>
      <c r="P12" s="26">
        <v>3687.6211377</v>
      </c>
      <c r="Q12" s="26">
        <v>1758.0135462000001</v>
      </c>
      <c r="R12">
        <v>5908.76</v>
      </c>
      <c r="S12">
        <v>9755.1</v>
      </c>
      <c r="T12">
        <v>11.635</v>
      </c>
      <c r="U12" s="26">
        <v>3.2116987022000001</v>
      </c>
      <c r="V12">
        <v>65.599999999999994</v>
      </c>
      <c r="W12">
        <v>17.739999999999998</v>
      </c>
      <c r="X12">
        <v>2.2250000000000001</v>
      </c>
      <c r="Y12">
        <v>3.4540000000000002</v>
      </c>
      <c r="Z12">
        <v>4.508</v>
      </c>
      <c r="AA12">
        <v>75.860000999999997</v>
      </c>
      <c r="AB12" s="5">
        <v>3273.86</v>
      </c>
      <c r="AC12">
        <v>223.46700000000001</v>
      </c>
    </row>
    <row r="13" spans="1:29" x14ac:dyDescent="0.3">
      <c r="A13" s="2">
        <v>40634</v>
      </c>
      <c r="B13" s="2" t="str">
        <f t="shared" si="0"/>
        <v>2011M4</v>
      </c>
      <c r="C13" s="4">
        <v>139.88999999999999</v>
      </c>
      <c r="D13">
        <v>135514677</v>
      </c>
      <c r="E13">
        <v>263102101</v>
      </c>
      <c r="F13">
        <v>1391250430</v>
      </c>
      <c r="G13">
        <v>2746372688</v>
      </c>
      <c r="H13">
        <v>3075998853</v>
      </c>
      <c r="I13">
        <v>16.47</v>
      </c>
      <c r="J13">
        <v>16.989999999999998</v>
      </c>
      <c r="K13">
        <v>149400350</v>
      </c>
      <c r="L13" s="3">
        <v>12.525</v>
      </c>
      <c r="M13" s="3">
        <v>106.822</v>
      </c>
      <c r="N13" s="26">
        <v>129411.86556000001</v>
      </c>
      <c r="O13" s="26">
        <v>16877.735221999999</v>
      </c>
      <c r="P13" s="26">
        <v>3785.8550280999998</v>
      </c>
      <c r="Q13" s="26">
        <v>1796.5400777</v>
      </c>
      <c r="R13">
        <v>6069.9</v>
      </c>
      <c r="S13">
        <v>9849.74</v>
      </c>
      <c r="T13">
        <v>12.198</v>
      </c>
      <c r="U13" s="26">
        <v>3.0787468713999999</v>
      </c>
      <c r="V13">
        <v>62.65</v>
      </c>
      <c r="W13">
        <v>14.75</v>
      </c>
      <c r="X13">
        <v>1.9750000000000001</v>
      </c>
      <c r="Y13">
        <v>3.2959999999999998</v>
      </c>
      <c r="Z13">
        <v>4.4059999999999997</v>
      </c>
      <c r="AA13">
        <v>72.930000000000007</v>
      </c>
      <c r="AB13" s="5">
        <v>3299.07</v>
      </c>
      <c r="AC13">
        <v>224.90600000000001</v>
      </c>
    </row>
    <row r="14" spans="1:29" x14ac:dyDescent="0.3">
      <c r="A14" s="2">
        <v>40664</v>
      </c>
      <c r="B14" s="2" t="str">
        <f t="shared" si="0"/>
        <v>2011M5</v>
      </c>
      <c r="C14" s="4">
        <v>143.22999999999999</v>
      </c>
      <c r="D14">
        <v>133636005</v>
      </c>
      <c r="E14">
        <v>259234847</v>
      </c>
      <c r="F14">
        <v>1418050574</v>
      </c>
      <c r="G14">
        <v>2774165612</v>
      </c>
      <c r="H14">
        <v>3096759658</v>
      </c>
      <c r="I14">
        <v>16.45</v>
      </c>
      <c r="J14">
        <v>16.670000000000002</v>
      </c>
      <c r="K14">
        <v>148681857</v>
      </c>
      <c r="L14" s="3">
        <v>12.555</v>
      </c>
      <c r="M14" s="3">
        <v>106.105</v>
      </c>
      <c r="N14" s="26">
        <v>125861.52606</v>
      </c>
      <c r="O14" s="26">
        <v>16483.010765999999</v>
      </c>
      <c r="P14" s="26">
        <v>3717.9841846999998</v>
      </c>
      <c r="Q14" s="26">
        <v>1763.9869944</v>
      </c>
      <c r="R14">
        <v>5989.99</v>
      </c>
      <c r="S14">
        <v>9693.73</v>
      </c>
      <c r="T14">
        <v>12.8</v>
      </c>
      <c r="U14" s="26">
        <v>3.0771993969000002</v>
      </c>
      <c r="V14">
        <v>63.72</v>
      </c>
      <c r="W14">
        <v>15.45</v>
      </c>
      <c r="X14">
        <v>1.6879999999999999</v>
      </c>
      <c r="Y14">
        <v>3.05</v>
      </c>
      <c r="Z14">
        <v>4.2160000000000002</v>
      </c>
      <c r="AA14">
        <v>74.639999000000003</v>
      </c>
      <c r="AB14" s="5">
        <v>3314.58</v>
      </c>
      <c r="AC14">
        <v>225.964</v>
      </c>
    </row>
    <row r="15" spans="1:29" x14ac:dyDescent="0.3">
      <c r="A15" s="2">
        <v>40695</v>
      </c>
      <c r="B15" s="2" t="str">
        <f t="shared" si="0"/>
        <v>2011M6</v>
      </c>
      <c r="C15" s="4">
        <v>141.75</v>
      </c>
      <c r="D15">
        <v>135309433</v>
      </c>
      <c r="E15">
        <v>257909268</v>
      </c>
      <c r="F15">
        <v>1439726093</v>
      </c>
      <c r="G15">
        <v>2802614210</v>
      </c>
      <c r="H15">
        <v>3133705266</v>
      </c>
      <c r="I15">
        <v>16.829999999999998</v>
      </c>
      <c r="J15">
        <v>16.649999999999999</v>
      </c>
      <c r="K15">
        <v>148924943</v>
      </c>
      <c r="L15" s="3">
        <v>12.715999999999999</v>
      </c>
      <c r="M15" s="3">
        <v>116.137</v>
      </c>
      <c r="N15" s="26">
        <v>121361.39331</v>
      </c>
      <c r="O15" s="26">
        <v>16296.619291999999</v>
      </c>
      <c r="P15" s="26">
        <v>3640.8701178000001</v>
      </c>
      <c r="Q15" s="26">
        <v>1733.6376562</v>
      </c>
      <c r="R15">
        <v>5945.71</v>
      </c>
      <c r="S15">
        <v>9816.09</v>
      </c>
      <c r="T15">
        <v>12.353</v>
      </c>
      <c r="U15" s="26">
        <v>3.0360282535000001</v>
      </c>
      <c r="V15">
        <v>62.51</v>
      </c>
      <c r="W15">
        <v>16.52</v>
      </c>
      <c r="X15">
        <v>1.754</v>
      </c>
      <c r="Y15">
        <v>3.1579999999999999</v>
      </c>
      <c r="Z15">
        <v>4.3819999999999997</v>
      </c>
      <c r="AA15">
        <v>74.300003000000004</v>
      </c>
      <c r="AB15" s="5">
        <v>3319.55</v>
      </c>
      <c r="AC15">
        <v>225.72200000000001</v>
      </c>
    </row>
    <row r="16" spans="1:29" x14ac:dyDescent="0.3">
      <c r="A16" s="2">
        <v>40725</v>
      </c>
      <c r="B16" s="2" t="str">
        <f t="shared" si="0"/>
        <v>2011M7</v>
      </c>
      <c r="C16" s="4">
        <v>145.19</v>
      </c>
      <c r="D16">
        <v>136424584</v>
      </c>
      <c r="E16">
        <v>256392040</v>
      </c>
      <c r="F16">
        <v>1459290386</v>
      </c>
      <c r="G16">
        <v>2837176945</v>
      </c>
      <c r="H16">
        <v>3166562726</v>
      </c>
      <c r="I16">
        <v>16.77</v>
      </c>
      <c r="J16">
        <v>16.920000000000002</v>
      </c>
      <c r="K16">
        <v>149881378</v>
      </c>
      <c r="L16" s="3">
        <v>12.635</v>
      </c>
      <c r="M16" s="3">
        <v>113.663</v>
      </c>
      <c r="N16" s="26">
        <v>114216.26114</v>
      </c>
      <c r="O16" s="26">
        <v>15926.627719</v>
      </c>
      <c r="P16" s="26">
        <v>3615.1668017000002</v>
      </c>
      <c r="Q16" s="26">
        <v>1694.9069992</v>
      </c>
      <c r="R16">
        <v>5815.19</v>
      </c>
      <c r="S16">
        <v>9833.0300000000007</v>
      </c>
      <c r="T16">
        <v>12.858000000000001</v>
      </c>
      <c r="U16" s="26">
        <v>3.0218582394000002</v>
      </c>
      <c r="V16">
        <v>61.56</v>
      </c>
      <c r="W16">
        <v>25.25</v>
      </c>
      <c r="X16">
        <v>1.373</v>
      </c>
      <c r="Y16">
        <v>2.8050000000000002</v>
      </c>
      <c r="Z16">
        <v>4.1319999999999997</v>
      </c>
      <c r="AA16">
        <v>73.900002000000001</v>
      </c>
      <c r="AB16" s="5">
        <v>3324.86</v>
      </c>
      <c r="AC16">
        <v>225.922</v>
      </c>
    </row>
    <row r="17" spans="1:29" x14ac:dyDescent="0.3">
      <c r="A17" s="2">
        <v>40756</v>
      </c>
      <c r="B17" s="2" t="str">
        <f t="shared" si="0"/>
        <v>2011M8</v>
      </c>
      <c r="C17" s="4">
        <v>147.51</v>
      </c>
      <c r="D17">
        <v>137258127</v>
      </c>
      <c r="E17">
        <v>257942770</v>
      </c>
      <c r="F17">
        <v>1478883133</v>
      </c>
      <c r="G17">
        <v>2859691238</v>
      </c>
      <c r="H17">
        <v>3188121318</v>
      </c>
      <c r="I17">
        <v>16.760000000000002</v>
      </c>
      <c r="J17">
        <v>16.34</v>
      </c>
      <c r="K17">
        <v>146506674</v>
      </c>
      <c r="L17" s="3">
        <v>11.31</v>
      </c>
      <c r="M17" s="3">
        <v>156.51900000000001</v>
      </c>
      <c r="N17" s="26">
        <v>109291.61917000001</v>
      </c>
      <c r="O17" s="26">
        <v>15189.99178</v>
      </c>
      <c r="P17" s="26">
        <v>3373.8214131999998</v>
      </c>
      <c r="Q17" s="26">
        <v>1594.2550698</v>
      </c>
      <c r="R17">
        <v>5394.53</v>
      </c>
      <c r="S17">
        <v>8955.2000000000007</v>
      </c>
      <c r="T17">
        <v>15.077999999999999</v>
      </c>
      <c r="U17" s="26">
        <v>3.0704957599</v>
      </c>
      <c r="V17">
        <v>62.8</v>
      </c>
      <c r="W17">
        <v>31.62</v>
      </c>
      <c r="X17">
        <v>0.95199999999999996</v>
      </c>
      <c r="Y17">
        <v>2.218</v>
      </c>
      <c r="Z17">
        <v>3.5920000000000001</v>
      </c>
      <c r="AA17">
        <v>74.129997000000003</v>
      </c>
      <c r="AB17" s="5">
        <v>3337.16</v>
      </c>
      <c r="AC17">
        <v>226.54499999999999</v>
      </c>
    </row>
    <row r="18" spans="1:29" x14ac:dyDescent="0.3">
      <c r="A18" s="2">
        <v>40787</v>
      </c>
      <c r="B18" s="2" t="str">
        <f t="shared" si="0"/>
        <v>2011M9</v>
      </c>
      <c r="C18" s="4">
        <v>142.30000000000001</v>
      </c>
      <c r="D18">
        <v>141884834</v>
      </c>
      <c r="E18">
        <v>260111822</v>
      </c>
      <c r="F18">
        <v>1502218106</v>
      </c>
      <c r="G18">
        <v>2917116204</v>
      </c>
      <c r="H18">
        <v>3236156038</v>
      </c>
      <c r="I18">
        <v>17.04</v>
      </c>
      <c r="J18">
        <v>16.18</v>
      </c>
      <c r="K18">
        <v>147305110</v>
      </c>
      <c r="L18" s="3">
        <v>10.454000000000001</v>
      </c>
      <c r="M18" s="3">
        <v>185.28100000000001</v>
      </c>
      <c r="N18" s="26">
        <v>100689.01714</v>
      </c>
      <c r="O18" s="26">
        <v>14252.584043999999</v>
      </c>
      <c r="P18" s="26">
        <v>3154.4481636</v>
      </c>
      <c r="Q18" s="26">
        <v>1477.6044305</v>
      </c>
      <c r="R18">
        <v>5128.4799999999996</v>
      </c>
      <c r="S18">
        <v>8700.2900000000009</v>
      </c>
      <c r="T18">
        <v>24.28</v>
      </c>
      <c r="U18" s="26">
        <v>3.5684908147000001</v>
      </c>
      <c r="V18">
        <v>68.38</v>
      </c>
      <c r="W18">
        <v>42.96</v>
      </c>
      <c r="X18">
        <v>0.96499999999999997</v>
      </c>
      <c r="Y18">
        <v>1.9239999999999999</v>
      </c>
      <c r="Z18">
        <v>2.9209999999999998</v>
      </c>
      <c r="AA18">
        <v>78.550003000000004</v>
      </c>
      <c r="AB18" s="5">
        <v>3354.85</v>
      </c>
      <c r="AC18">
        <v>226.88900000000001</v>
      </c>
    </row>
    <row r="19" spans="1:29" x14ac:dyDescent="0.3">
      <c r="A19" s="2">
        <v>40817</v>
      </c>
      <c r="B19" s="2" t="str">
        <f t="shared" si="0"/>
        <v>2011M10</v>
      </c>
      <c r="C19" s="4">
        <v>142.02000000000001</v>
      </c>
      <c r="D19">
        <v>143731034</v>
      </c>
      <c r="E19">
        <v>257132582</v>
      </c>
      <c r="F19">
        <v>1523819837</v>
      </c>
      <c r="G19">
        <v>2973056786</v>
      </c>
      <c r="H19">
        <v>3267212177</v>
      </c>
      <c r="I19">
        <v>16.71</v>
      </c>
      <c r="J19">
        <v>16.079999999999998</v>
      </c>
      <c r="K19">
        <v>148701759</v>
      </c>
      <c r="L19" s="3">
        <v>10.406000000000001</v>
      </c>
      <c r="M19" s="3">
        <v>137.94900000000001</v>
      </c>
      <c r="N19" s="26">
        <v>111781.31965</v>
      </c>
      <c r="O19" s="26">
        <v>15645.196196999999</v>
      </c>
      <c r="P19" s="26">
        <v>3513.0143029999999</v>
      </c>
      <c r="Q19" s="26">
        <v>1640.1595978</v>
      </c>
      <c r="R19">
        <v>5544.22</v>
      </c>
      <c r="S19">
        <v>8988.39</v>
      </c>
      <c r="T19">
        <v>18.733000000000001</v>
      </c>
      <c r="U19" s="26">
        <v>3.2353313146999998</v>
      </c>
      <c r="V19">
        <v>68.989999999999995</v>
      </c>
      <c r="W19">
        <v>29.96</v>
      </c>
      <c r="X19">
        <v>1.0109999999999999</v>
      </c>
      <c r="Y19">
        <v>2.1749999999999998</v>
      </c>
      <c r="Z19">
        <v>3.1989999999999998</v>
      </c>
      <c r="AA19">
        <v>76.169998000000007</v>
      </c>
      <c r="AB19" s="5">
        <v>3369.28</v>
      </c>
      <c r="AC19">
        <v>226.42099999999999</v>
      </c>
    </row>
    <row r="20" spans="1:29" x14ac:dyDescent="0.3">
      <c r="A20" s="2">
        <v>40848</v>
      </c>
      <c r="B20" s="2" t="str">
        <f t="shared" si="0"/>
        <v>2011M11</v>
      </c>
      <c r="C20" s="4">
        <v>141.87</v>
      </c>
      <c r="D20">
        <v>144819241</v>
      </c>
      <c r="E20">
        <v>260862382</v>
      </c>
      <c r="F20">
        <v>1546186379</v>
      </c>
      <c r="G20">
        <v>3009561825</v>
      </c>
      <c r="H20">
        <v>3300817548</v>
      </c>
      <c r="I20">
        <v>16.3</v>
      </c>
      <c r="J20">
        <v>16.170000000000002</v>
      </c>
      <c r="K20">
        <v>147137667</v>
      </c>
      <c r="L20" s="3">
        <v>9.8000000000000007</v>
      </c>
      <c r="M20" s="3">
        <v>143.96799999999999</v>
      </c>
      <c r="N20" s="26">
        <v>108412.40802</v>
      </c>
      <c r="O20" s="26">
        <v>15777.162562</v>
      </c>
      <c r="P20" s="26">
        <v>3432.0627933999999</v>
      </c>
      <c r="Q20" s="26">
        <v>1633.2403508</v>
      </c>
      <c r="R20">
        <v>5505.42</v>
      </c>
      <c r="S20">
        <v>8434.61</v>
      </c>
      <c r="T20">
        <v>19.847999999999999</v>
      </c>
      <c r="U20" s="26">
        <v>3.4519117646000002</v>
      </c>
      <c r="V20">
        <v>69.16</v>
      </c>
      <c r="W20">
        <v>27.8</v>
      </c>
      <c r="X20">
        <v>0.95199999999999996</v>
      </c>
      <c r="Y20">
        <v>2.0680000000000001</v>
      </c>
      <c r="Z20">
        <v>3.0619999999999998</v>
      </c>
      <c r="AA20">
        <v>78.389999000000003</v>
      </c>
      <c r="AB20" s="5">
        <v>3386.8</v>
      </c>
      <c r="AC20">
        <v>226.23</v>
      </c>
    </row>
    <row r="21" spans="1:29" x14ac:dyDescent="0.3">
      <c r="A21" s="2">
        <v>40878</v>
      </c>
      <c r="B21" s="2" t="str">
        <f t="shared" si="0"/>
        <v>2011M12</v>
      </c>
      <c r="C21" s="4">
        <v>139.22999999999999</v>
      </c>
      <c r="D21">
        <v>160160294</v>
      </c>
      <c r="E21">
        <v>263204853</v>
      </c>
      <c r="F21">
        <v>1562915129</v>
      </c>
      <c r="G21">
        <v>3033171871</v>
      </c>
      <c r="H21">
        <v>3332368524</v>
      </c>
      <c r="I21">
        <v>16.14</v>
      </c>
      <c r="J21">
        <v>16.52</v>
      </c>
      <c r="K21">
        <v>158595084</v>
      </c>
      <c r="L21" s="3">
        <v>9.7799999999999994</v>
      </c>
      <c r="M21" s="3">
        <v>159.41999999999999</v>
      </c>
      <c r="N21" s="26">
        <v>107645.43835</v>
      </c>
      <c r="O21" s="26">
        <v>16041.854643999999</v>
      </c>
      <c r="P21" s="26">
        <v>3420.6042471000001</v>
      </c>
      <c r="Q21" s="26">
        <v>1651.2492182999999</v>
      </c>
      <c r="R21">
        <v>5572.28</v>
      </c>
      <c r="S21">
        <v>8455.35</v>
      </c>
      <c r="T21">
        <v>18.704999999999998</v>
      </c>
      <c r="U21" s="26">
        <v>3.5578340428000002</v>
      </c>
      <c r="V21">
        <v>70.55</v>
      </c>
      <c r="W21">
        <v>23.4</v>
      </c>
      <c r="X21">
        <v>0.83</v>
      </c>
      <c r="Y21">
        <v>1.871</v>
      </c>
      <c r="Z21">
        <v>2.8889999999999998</v>
      </c>
      <c r="AA21">
        <v>80.169998000000007</v>
      </c>
      <c r="AB21" s="5">
        <v>3403.73</v>
      </c>
      <c r="AC21">
        <v>225.672</v>
      </c>
    </row>
    <row r="22" spans="1:29" x14ac:dyDescent="0.3">
      <c r="A22" s="2">
        <v>40909</v>
      </c>
      <c r="B22" s="2" t="str">
        <f t="shared" si="0"/>
        <v>2012M1</v>
      </c>
      <c r="C22" s="4">
        <v>133.34</v>
      </c>
      <c r="D22">
        <v>153970447</v>
      </c>
      <c r="E22">
        <v>262725379</v>
      </c>
      <c r="F22">
        <v>1583166950</v>
      </c>
      <c r="G22">
        <v>3058534253</v>
      </c>
      <c r="H22">
        <v>3344917083</v>
      </c>
      <c r="I22">
        <v>15.81</v>
      </c>
      <c r="J22">
        <v>16.329999999999998</v>
      </c>
      <c r="K22">
        <v>152130010</v>
      </c>
      <c r="L22" s="3">
        <v>9.61</v>
      </c>
      <c r="M22" s="3">
        <v>150.37299999999999</v>
      </c>
      <c r="N22" s="26">
        <v>118962.61233</v>
      </c>
      <c r="O22" s="26">
        <v>16514.548760999998</v>
      </c>
      <c r="P22" s="26">
        <v>3678.4318013000002</v>
      </c>
      <c r="Q22" s="26">
        <v>1715.6663777000001</v>
      </c>
      <c r="R22">
        <v>5681.61</v>
      </c>
      <c r="S22">
        <v>8802.51</v>
      </c>
      <c r="T22">
        <v>15.798</v>
      </c>
      <c r="U22" s="26">
        <v>3.2801858053999999</v>
      </c>
      <c r="V22">
        <v>68.650000000000006</v>
      </c>
      <c r="W22">
        <v>19.440000000000001</v>
      </c>
      <c r="X22">
        <v>0.71099999999999997</v>
      </c>
      <c r="Y22">
        <v>1.7989999999999999</v>
      </c>
      <c r="Z22">
        <v>2.9340000000000002</v>
      </c>
      <c r="AA22">
        <v>79.279999000000004</v>
      </c>
      <c r="AB22" s="5">
        <v>3422.79</v>
      </c>
      <c r="AC22">
        <v>226.655</v>
      </c>
    </row>
    <row r="23" spans="1:29" x14ac:dyDescent="0.3">
      <c r="A23" s="2">
        <v>40940</v>
      </c>
      <c r="B23" s="2" t="str">
        <f t="shared" si="0"/>
        <v>2012M2</v>
      </c>
      <c r="C23" s="4">
        <v>135.35</v>
      </c>
      <c r="D23">
        <v>151623354</v>
      </c>
      <c r="E23">
        <v>287282888</v>
      </c>
      <c r="F23">
        <v>1603091638</v>
      </c>
      <c r="G23">
        <v>3126468029</v>
      </c>
      <c r="H23">
        <v>3420779729</v>
      </c>
      <c r="I23">
        <v>15.68</v>
      </c>
      <c r="J23">
        <v>16</v>
      </c>
      <c r="K23">
        <v>146729205</v>
      </c>
      <c r="L23" s="3">
        <v>9.33</v>
      </c>
      <c r="M23" s="3">
        <v>139.97800000000001</v>
      </c>
      <c r="N23" s="26">
        <v>123572.67260999999</v>
      </c>
      <c r="O23" s="26">
        <v>16857.551792999999</v>
      </c>
      <c r="P23" s="26">
        <v>3861.5064493999998</v>
      </c>
      <c r="Q23" s="26">
        <v>1777.478143</v>
      </c>
      <c r="R23">
        <v>5871.51</v>
      </c>
      <c r="S23">
        <v>9723.24</v>
      </c>
      <c r="T23">
        <v>13.885</v>
      </c>
      <c r="U23" s="26">
        <v>3.2093481641000001</v>
      </c>
      <c r="V23">
        <v>65.849999999999994</v>
      </c>
      <c r="W23">
        <v>18.43</v>
      </c>
      <c r="X23">
        <v>0.875</v>
      </c>
      <c r="Y23">
        <v>1.9770000000000001</v>
      </c>
      <c r="Z23">
        <v>3.0859999999999999</v>
      </c>
      <c r="AA23">
        <v>78.730002999999996</v>
      </c>
      <c r="AB23" s="5">
        <v>3438.19</v>
      </c>
      <c r="AC23">
        <v>227.66300000000001</v>
      </c>
    </row>
    <row r="24" spans="1:29" x14ac:dyDescent="0.3">
      <c r="A24" s="2">
        <v>40969</v>
      </c>
      <c r="B24" s="2" t="str">
        <f t="shared" si="0"/>
        <v>2012M3</v>
      </c>
      <c r="C24" s="4">
        <v>146.35</v>
      </c>
      <c r="D24">
        <v>147901092</v>
      </c>
      <c r="E24">
        <v>276139561</v>
      </c>
      <c r="F24">
        <v>1614904999</v>
      </c>
      <c r="G24">
        <v>3183704028</v>
      </c>
      <c r="H24">
        <v>3467874222</v>
      </c>
      <c r="I24">
        <v>15.43</v>
      </c>
      <c r="J24">
        <v>16.07</v>
      </c>
      <c r="K24">
        <v>145577897</v>
      </c>
      <c r="L24" s="3">
        <v>9.0449999999999999</v>
      </c>
      <c r="M24" s="3">
        <v>122.17400000000001</v>
      </c>
      <c r="N24" s="26">
        <v>120875.9581</v>
      </c>
      <c r="O24" s="26">
        <v>17066.300413000001</v>
      </c>
      <c r="P24" s="26">
        <v>3993.4531207</v>
      </c>
      <c r="Q24" s="26">
        <v>1819.3535701999999</v>
      </c>
      <c r="R24">
        <v>5768.45</v>
      </c>
      <c r="S24">
        <v>10083.56</v>
      </c>
      <c r="T24">
        <v>13.37</v>
      </c>
      <c r="U24" s="26">
        <v>3.4141696366000001</v>
      </c>
      <c r="V24">
        <v>69.239999999999995</v>
      </c>
      <c r="W24">
        <v>15.5</v>
      </c>
      <c r="X24">
        <v>1.0429999999999999</v>
      </c>
      <c r="Y24">
        <v>2.2160000000000002</v>
      </c>
      <c r="Z24">
        <v>3.3450000000000002</v>
      </c>
      <c r="AA24">
        <v>78.930000000000007</v>
      </c>
      <c r="AB24" s="5">
        <v>3445.41</v>
      </c>
      <c r="AC24">
        <v>229.392</v>
      </c>
    </row>
    <row r="25" spans="1:29" x14ac:dyDescent="0.3">
      <c r="A25" s="2">
        <v>41000</v>
      </c>
      <c r="B25" s="2" t="str">
        <f t="shared" si="0"/>
        <v>2012M4</v>
      </c>
      <c r="C25" s="4">
        <v>139.85</v>
      </c>
      <c r="D25">
        <v>147515271</v>
      </c>
      <c r="E25">
        <v>268141408</v>
      </c>
      <c r="F25">
        <v>1627587200</v>
      </c>
      <c r="G25">
        <v>3215823078</v>
      </c>
      <c r="H25">
        <v>3501666521</v>
      </c>
      <c r="I25">
        <v>15.32</v>
      </c>
      <c r="J25">
        <v>16</v>
      </c>
      <c r="K25">
        <v>146781992</v>
      </c>
      <c r="L25" s="3">
        <v>8.41</v>
      </c>
      <c r="M25" s="3">
        <v>122.798</v>
      </c>
      <c r="N25" s="26">
        <v>115098.92320999999</v>
      </c>
      <c r="O25" s="26">
        <v>17016.945559</v>
      </c>
      <c r="P25" s="26">
        <v>3923.2021989999998</v>
      </c>
      <c r="Q25" s="26">
        <v>1800.2742900000001</v>
      </c>
      <c r="R25">
        <v>5737.78</v>
      </c>
      <c r="S25">
        <v>9520.89</v>
      </c>
      <c r="T25">
        <v>13.31</v>
      </c>
      <c r="U25" s="26">
        <v>3.5222281291000002</v>
      </c>
      <c r="V25">
        <v>71.17</v>
      </c>
      <c r="W25">
        <v>17.149999999999999</v>
      </c>
      <c r="X25">
        <v>0.81100000000000005</v>
      </c>
      <c r="Y25">
        <v>1.915</v>
      </c>
      <c r="Z25">
        <v>3.109</v>
      </c>
      <c r="AA25">
        <v>78.790001000000004</v>
      </c>
      <c r="AB25" s="5">
        <v>3467.46</v>
      </c>
      <c r="AC25">
        <v>230.08500000000001</v>
      </c>
    </row>
    <row r="26" spans="1:29" x14ac:dyDescent="0.3">
      <c r="A26" s="2">
        <v>41030</v>
      </c>
      <c r="B26" s="2" t="str">
        <f t="shared" si="0"/>
        <v>2012M5</v>
      </c>
      <c r="C26" s="4">
        <v>144.56</v>
      </c>
      <c r="D26">
        <v>148007869</v>
      </c>
      <c r="E26">
        <v>264973099</v>
      </c>
      <c r="F26">
        <v>1642854511</v>
      </c>
      <c r="G26">
        <v>3280594773</v>
      </c>
      <c r="H26">
        <v>3560241315</v>
      </c>
      <c r="I26">
        <v>15.2</v>
      </c>
      <c r="J26">
        <v>15.94</v>
      </c>
      <c r="K26">
        <v>147097454</v>
      </c>
      <c r="L26" s="3">
        <v>7.9749999999999996</v>
      </c>
      <c r="M26" s="3">
        <v>157.18799999999999</v>
      </c>
      <c r="N26" s="26">
        <v>101087.72345</v>
      </c>
      <c r="O26" s="26">
        <v>15979.442433</v>
      </c>
      <c r="P26" s="26">
        <v>3645.4188923000002</v>
      </c>
      <c r="Q26" s="26">
        <v>1689.4684534999999</v>
      </c>
      <c r="R26">
        <v>5320.86</v>
      </c>
      <c r="S26">
        <v>8542.73</v>
      </c>
      <c r="T26">
        <v>16.22</v>
      </c>
      <c r="U26" s="26">
        <v>3.7516921113000001</v>
      </c>
      <c r="V26">
        <v>75.78</v>
      </c>
      <c r="W26">
        <v>24.06</v>
      </c>
      <c r="X26">
        <v>0.67100000000000004</v>
      </c>
      <c r="Y26">
        <v>1.581</v>
      </c>
      <c r="Z26">
        <v>2.6720000000000002</v>
      </c>
      <c r="AA26">
        <v>83.040001000000004</v>
      </c>
      <c r="AB26" s="5">
        <v>3479.94</v>
      </c>
      <c r="AC26">
        <v>229.815</v>
      </c>
    </row>
    <row r="27" spans="1:29" x14ac:dyDescent="0.3">
      <c r="A27" s="2">
        <v>41061</v>
      </c>
      <c r="B27" s="2" t="str">
        <f t="shared" si="0"/>
        <v>2012M6</v>
      </c>
      <c r="C27" s="4">
        <v>142.28</v>
      </c>
      <c r="D27">
        <v>150074702</v>
      </c>
      <c r="E27">
        <v>265800884</v>
      </c>
      <c r="F27">
        <v>1651041933</v>
      </c>
      <c r="G27">
        <v>3311417702</v>
      </c>
      <c r="H27">
        <v>3572707204</v>
      </c>
      <c r="I27">
        <v>14.5</v>
      </c>
      <c r="J27">
        <v>16</v>
      </c>
      <c r="K27">
        <v>149653665</v>
      </c>
      <c r="L27" s="3">
        <v>7.62</v>
      </c>
      <c r="M27" s="3">
        <v>160.72399999999999</v>
      </c>
      <c r="N27" s="26">
        <v>100754.81771</v>
      </c>
      <c r="O27" s="26">
        <v>16631.277717000001</v>
      </c>
      <c r="P27" s="26">
        <v>3789.8517529000001</v>
      </c>
      <c r="Q27" s="26">
        <v>1758.8744532000001</v>
      </c>
      <c r="R27">
        <v>5571.15</v>
      </c>
      <c r="S27">
        <v>9006.7800000000007</v>
      </c>
      <c r="T27">
        <v>14.785</v>
      </c>
      <c r="U27" s="26">
        <v>3.7468394792000002</v>
      </c>
      <c r="V27">
        <v>78.16</v>
      </c>
      <c r="W27">
        <v>17.079999999999998</v>
      </c>
      <c r="X27">
        <v>0.72899999999999998</v>
      </c>
      <c r="Y27">
        <v>1.659</v>
      </c>
      <c r="Z27">
        <v>2.7629999999999999</v>
      </c>
      <c r="AA27">
        <v>81.650002000000001</v>
      </c>
      <c r="AB27" s="5">
        <v>3482.72</v>
      </c>
      <c r="AC27">
        <v>229.47800000000001</v>
      </c>
    </row>
    <row r="28" spans="1:29" x14ac:dyDescent="0.3">
      <c r="A28" s="2">
        <v>41091</v>
      </c>
      <c r="B28" s="2" t="str">
        <f t="shared" si="0"/>
        <v>2012M7</v>
      </c>
      <c r="C28" s="4">
        <v>147.46</v>
      </c>
      <c r="D28">
        <v>153472627</v>
      </c>
      <c r="E28">
        <v>266543035</v>
      </c>
      <c r="F28">
        <v>1669258607</v>
      </c>
      <c r="G28">
        <v>3358168535</v>
      </c>
      <c r="H28">
        <v>3625970074</v>
      </c>
      <c r="I28">
        <v>14.23</v>
      </c>
      <c r="J28">
        <v>16.43</v>
      </c>
      <c r="K28">
        <v>152975135</v>
      </c>
      <c r="L28" s="3">
        <v>7.44</v>
      </c>
      <c r="M28" s="3">
        <v>135.37200000000001</v>
      </c>
      <c r="N28" s="26">
        <v>103540.55404</v>
      </c>
      <c r="O28" s="26">
        <v>16824.738893999998</v>
      </c>
      <c r="P28" s="26">
        <v>3801.8197444000002</v>
      </c>
      <c r="Q28" s="26">
        <v>1783.9395581000001</v>
      </c>
      <c r="R28">
        <v>5635.28</v>
      </c>
      <c r="S28">
        <v>8695.06</v>
      </c>
      <c r="T28">
        <v>13.08</v>
      </c>
      <c r="U28" s="26">
        <v>3.7835852493000002</v>
      </c>
      <c r="V28">
        <v>76.97</v>
      </c>
      <c r="W28">
        <v>18.93</v>
      </c>
      <c r="X28">
        <v>0.59899999999999998</v>
      </c>
      <c r="Y28">
        <v>1.492</v>
      </c>
      <c r="Z28">
        <v>2.577</v>
      </c>
      <c r="AA28">
        <v>82.639999000000003</v>
      </c>
      <c r="AB28" s="5">
        <v>3497.7</v>
      </c>
      <c r="AC28">
        <v>229.10400000000001</v>
      </c>
    </row>
    <row r="29" spans="1:29" x14ac:dyDescent="0.3">
      <c r="A29" s="2">
        <v>41122</v>
      </c>
      <c r="B29" s="2" t="str">
        <f t="shared" si="0"/>
        <v>2012M8</v>
      </c>
      <c r="C29" s="4">
        <v>149.91</v>
      </c>
      <c r="D29">
        <v>154185220</v>
      </c>
      <c r="E29">
        <v>270999075</v>
      </c>
      <c r="F29">
        <v>1684834703</v>
      </c>
      <c r="G29">
        <v>3378112765</v>
      </c>
      <c r="H29">
        <v>3643522442</v>
      </c>
      <c r="I29">
        <v>13.73</v>
      </c>
      <c r="J29">
        <v>16.64</v>
      </c>
      <c r="K29">
        <v>149612846</v>
      </c>
      <c r="L29" s="3">
        <v>7.61</v>
      </c>
      <c r="M29" s="3">
        <v>132.65600000000001</v>
      </c>
      <c r="N29" s="26">
        <v>104889.80074999999</v>
      </c>
      <c r="O29" s="26">
        <v>16837.298065999999</v>
      </c>
      <c r="P29" s="26">
        <v>3944.6910723999999</v>
      </c>
      <c r="Q29" s="26">
        <v>1809.1281166000001</v>
      </c>
      <c r="R29">
        <v>5711.48</v>
      </c>
      <c r="S29">
        <v>8839.91</v>
      </c>
      <c r="T29">
        <v>12.257999999999999</v>
      </c>
      <c r="U29" s="26">
        <v>3.7447906994000002</v>
      </c>
      <c r="V29">
        <v>77.11</v>
      </c>
      <c r="W29">
        <v>17.47</v>
      </c>
      <c r="X29">
        <v>0.59599999999999997</v>
      </c>
      <c r="Y29">
        <v>1.5620000000000001</v>
      </c>
      <c r="Z29">
        <v>2.6840000000000002</v>
      </c>
      <c r="AA29">
        <v>81.25</v>
      </c>
      <c r="AB29" s="5">
        <v>3512.04</v>
      </c>
      <c r="AC29">
        <v>230.37899999999999</v>
      </c>
    </row>
    <row r="30" spans="1:29" x14ac:dyDescent="0.3">
      <c r="A30" s="2">
        <v>41153</v>
      </c>
      <c r="B30" s="2" t="str">
        <f t="shared" si="0"/>
        <v>2012M9</v>
      </c>
      <c r="C30" s="4">
        <v>141.6</v>
      </c>
      <c r="D30">
        <v>160845785</v>
      </c>
      <c r="E30">
        <v>276842883</v>
      </c>
      <c r="F30">
        <v>1695095920</v>
      </c>
      <c r="G30">
        <v>3428574172</v>
      </c>
      <c r="H30">
        <v>3678241870</v>
      </c>
      <c r="I30">
        <v>13.33</v>
      </c>
      <c r="J30">
        <v>16.38</v>
      </c>
      <c r="K30">
        <v>153610997</v>
      </c>
      <c r="L30" s="3">
        <v>7.5549999999999997</v>
      </c>
      <c r="M30" s="3">
        <v>118.44499999999999</v>
      </c>
      <c r="N30" s="26">
        <v>108159.25754000001</v>
      </c>
      <c r="O30" s="26">
        <v>17205.916101999999</v>
      </c>
      <c r="P30" s="26">
        <v>3990.2562478</v>
      </c>
      <c r="Q30" s="26">
        <v>1844.7426757999999</v>
      </c>
      <c r="R30">
        <v>5742.07</v>
      </c>
      <c r="S30">
        <v>8870.16</v>
      </c>
      <c r="T30">
        <v>9.6229999999999993</v>
      </c>
      <c r="U30" s="26">
        <v>3.7115029720999999</v>
      </c>
      <c r="V30">
        <v>76.989999999999995</v>
      </c>
      <c r="W30">
        <v>15.73</v>
      </c>
      <c r="X30">
        <v>0.63</v>
      </c>
      <c r="Y30">
        <v>1.637</v>
      </c>
      <c r="Z30">
        <v>2.8340000000000001</v>
      </c>
      <c r="AA30">
        <v>79.940002000000007</v>
      </c>
      <c r="AB30" s="5">
        <v>3532.06</v>
      </c>
      <c r="AC30">
        <v>231.40700000000001</v>
      </c>
    </row>
    <row r="31" spans="1:29" x14ac:dyDescent="0.3">
      <c r="A31" s="2">
        <v>41183</v>
      </c>
      <c r="B31" s="2" t="str">
        <f t="shared" si="0"/>
        <v>2012M10</v>
      </c>
      <c r="C31" s="4">
        <v>147.71</v>
      </c>
      <c r="D31">
        <v>161891062</v>
      </c>
      <c r="E31">
        <v>274315205</v>
      </c>
      <c r="F31">
        <v>1706338703</v>
      </c>
      <c r="G31">
        <v>3486156088</v>
      </c>
      <c r="H31">
        <v>3737939097</v>
      </c>
      <c r="I31">
        <v>13.24</v>
      </c>
      <c r="J31">
        <v>16.41</v>
      </c>
      <c r="K31">
        <v>153862418</v>
      </c>
      <c r="L31" s="3">
        <v>7.24</v>
      </c>
      <c r="M31" s="3">
        <v>106.589</v>
      </c>
      <c r="N31" s="26">
        <v>103696.30327</v>
      </c>
      <c r="O31" s="26">
        <v>16776.221199</v>
      </c>
      <c r="P31" s="26">
        <v>3813.7534142999998</v>
      </c>
      <c r="Q31" s="26">
        <v>1808.9398607000001</v>
      </c>
      <c r="R31">
        <v>5782.7</v>
      </c>
      <c r="S31">
        <v>8928.2900000000009</v>
      </c>
      <c r="T31">
        <v>9.0329999999999995</v>
      </c>
      <c r="U31" s="26">
        <v>3.691005482</v>
      </c>
      <c r="V31">
        <v>76.56</v>
      </c>
      <c r="W31">
        <v>18.600000000000001</v>
      </c>
      <c r="X31">
        <v>0.71499999999999997</v>
      </c>
      <c r="Y31">
        <v>1.6859999999999999</v>
      </c>
      <c r="Z31">
        <v>2.851</v>
      </c>
      <c r="AA31">
        <v>79.919998000000007</v>
      </c>
      <c r="AB31" s="5">
        <v>3552.9</v>
      </c>
      <c r="AC31">
        <v>231.31700000000001</v>
      </c>
    </row>
    <row r="32" spans="1:29" x14ac:dyDescent="0.3">
      <c r="A32" s="2">
        <v>41214</v>
      </c>
      <c r="B32" s="2" t="str">
        <f t="shared" si="0"/>
        <v>2012M11</v>
      </c>
      <c r="C32" s="4">
        <v>144.15</v>
      </c>
      <c r="D32">
        <v>161763413</v>
      </c>
      <c r="E32">
        <v>283327559</v>
      </c>
      <c r="F32">
        <v>1720484052</v>
      </c>
      <c r="G32">
        <v>3509444353</v>
      </c>
      <c r="H32">
        <v>3757564160</v>
      </c>
      <c r="I32">
        <v>13.19</v>
      </c>
      <c r="J32">
        <v>16.32</v>
      </c>
      <c r="K32">
        <v>156418119</v>
      </c>
      <c r="L32" s="3">
        <v>7.2350000000000003</v>
      </c>
      <c r="M32" s="3">
        <v>103.35299999999999</v>
      </c>
      <c r="N32" s="26">
        <v>103811.16516999999</v>
      </c>
      <c r="O32" s="26">
        <v>16764.859136999999</v>
      </c>
      <c r="P32" s="26">
        <v>3874.3955792000002</v>
      </c>
      <c r="Q32" s="26">
        <v>1822.7256070000001</v>
      </c>
      <c r="R32">
        <v>5866.82</v>
      </c>
      <c r="S32">
        <v>9446.01</v>
      </c>
      <c r="T32">
        <v>11.5</v>
      </c>
      <c r="U32" s="26">
        <v>3.8064455142</v>
      </c>
      <c r="V32">
        <v>77.08</v>
      </c>
      <c r="W32">
        <v>15.87</v>
      </c>
      <c r="X32">
        <v>0.61399999999999999</v>
      </c>
      <c r="Y32">
        <v>1.6060000000000001</v>
      </c>
      <c r="Z32">
        <v>2.794</v>
      </c>
      <c r="AA32">
        <v>80.150002000000001</v>
      </c>
      <c r="AB32" s="5">
        <v>3574.22</v>
      </c>
      <c r="AC32">
        <v>230.221</v>
      </c>
    </row>
    <row r="33" spans="1:29" x14ac:dyDescent="0.3">
      <c r="A33" s="2">
        <v>41244</v>
      </c>
      <c r="B33" s="2" t="str">
        <f t="shared" si="0"/>
        <v>2012M12</v>
      </c>
      <c r="C33" s="4">
        <v>139.52000000000001</v>
      </c>
      <c r="D33">
        <v>180418918</v>
      </c>
      <c r="E33">
        <v>284544283</v>
      </c>
      <c r="F33">
        <v>1731384903</v>
      </c>
      <c r="G33">
        <v>3560256027</v>
      </c>
      <c r="H33">
        <v>3806703466</v>
      </c>
      <c r="I33">
        <v>13.13</v>
      </c>
      <c r="J33">
        <v>16.399999999999999</v>
      </c>
      <c r="K33">
        <v>176396684</v>
      </c>
      <c r="L33" s="3">
        <v>7.15</v>
      </c>
      <c r="M33" s="3">
        <v>107.75</v>
      </c>
      <c r="N33" s="26">
        <v>109230.3078</v>
      </c>
      <c r="O33" s="26">
        <v>16911.515314</v>
      </c>
      <c r="P33" s="26">
        <v>3896.8211271</v>
      </c>
      <c r="Q33" s="26">
        <v>1840.5659605000001</v>
      </c>
      <c r="R33">
        <v>5897.81</v>
      </c>
      <c r="S33">
        <v>10395.18</v>
      </c>
      <c r="T33">
        <v>9.8000000000000007</v>
      </c>
      <c r="U33" s="26">
        <v>3.6620969615000001</v>
      </c>
      <c r="V33">
        <v>76.709999999999994</v>
      </c>
      <c r="W33">
        <v>18.02</v>
      </c>
      <c r="X33">
        <v>0.72499999999999998</v>
      </c>
      <c r="Y33">
        <v>1.756</v>
      </c>
      <c r="Z33">
        <v>2.952</v>
      </c>
      <c r="AA33">
        <v>79.769997000000004</v>
      </c>
      <c r="AB33" s="5">
        <v>3602.46</v>
      </c>
      <c r="AC33">
        <v>229.601</v>
      </c>
    </row>
    <row r="34" spans="1:29" x14ac:dyDescent="0.3">
      <c r="A34" s="2">
        <v>41275</v>
      </c>
      <c r="B34" s="2" t="str">
        <f t="shared" si="0"/>
        <v>2013M1</v>
      </c>
      <c r="C34" s="4">
        <v>139.32</v>
      </c>
      <c r="D34">
        <v>172616875</v>
      </c>
      <c r="E34">
        <v>286918403</v>
      </c>
      <c r="F34">
        <v>1736234601</v>
      </c>
      <c r="G34">
        <v>3595180344</v>
      </c>
      <c r="H34">
        <v>3833305417</v>
      </c>
      <c r="I34">
        <v>12.96</v>
      </c>
      <c r="J34">
        <v>16.43</v>
      </c>
      <c r="K34">
        <v>169618751</v>
      </c>
      <c r="L34" s="3">
        <v>7.24</v>
      </c>
      <c r="M34" s="3">
        <v>112.69799999999999</v>
      </c>
      <c r="N34" s="26">
        <v>106182.7794</v>
      </c>
      <c r="O34" s="26">
        <v>17834.993575</v>
      </c>
      <c r="P34" s="26">
        <v>4043.1139268000002</v>
      </c>
      <c r="Q34" s="26">
        <v>1927.6813975</v>
      </c>
      <c r="R34">
        <v>6276.88</v>
      </c>
      <c r="S34">
        <v>11138.66</v>
      </c>
      <c r="T34">
        <v>9.1379999999999999</v>
      </c>
      <c r="U34" s="26">
        <v>3.5327926288999998</v>
      </c>
      <c r="V34">
        <v>74.58</v>
      </c>
      <c r="W34">
        <v>14.28</v>
      </c>
      <c r="X34">
        <v>0.88100000000000001</v>
      </c>
      <c r="Y34">
        <v>1.9850000000000001</v>
      </c>
      <c r="Z34">
        <v>3.17</v>
      </c>
      <c r="AA34">
        <v>79.209998999999996</v>
      </c>
      <c r="AB34" s="5">
        <v>3633.44</v>
      </c>
      <c r="AC34">
        <v>230.28</v>
      </c>
    </row>
    <row r="35" spans="1:29" x14ac:dyDescent="0.3">
      <c r="A35" s="2">
        <v>41306</v>
      </c>
      <c r="B35" s="2" t="str">
        <f t="shared" si="0"/>
        <v>2013M2</v>
      </c>
      <c r="C35" s="4">
        <v>136.13999999999999</v>
      </c>
      <c r="D35">
        <v>169063886</v>
      </c>
      <c r="E35">
        <v>321521526</v>
      </c>
      <c r="F35">
        <v>1744730666</v>
      </c>
      <c r="G35">
        <v>3609680508</v>
      </c>
      <c r="H35">
        <v>3860098790</v>
      </c>
      <c r="I35">
        <v>12.74</v>
      </c>
      <c r="J35">
        <v>16.59</v>
      </c>
      <c r="K35">
        <v>163707404</v>
      </c>
      <c r="L35" s="3">
        <v>7.75</v>
      </c>
      <c r="M35" s="3">
        <v>130.839</v>
      </c>
      <c r="N35" s="26">
        <v>101421.88827</v>
      </c>
      <c r="O35" s="26">
        <v>17937.596315999999</v>
      </c>
      <c r="P35" s="26">
        <v>4033.3169330999999</v>
      </c>
      <c r="Q35" s="26">
        <v>1933.1699968</v>
      </c>
      <c r="R35">
        <v>6360.81</v>
      </c>
      <c r="S35">
        <v>11559.36</v>
      </c>
      <c r="T35">
        <v>9.5299999999999994</v>
      </c>
      <c r="U35" s="26">
        <v>3.4889383897999999</v>
      </c>
      <c r="V35">
        <v>72.56</v>
      </c>
      <c r="W35">
        <v>15.51</v>
      </c>
      <c r="X35">
        <v>0.76900000000000002</v>
      </c>
      <c r="Y35">
        <v>1.8879999999999999</v>
      </c>
      <c r="Z35">
        <v>3.0939999999999999</v>
      </c>
      <c r="AA35">
        <v>81.980002999999996</v>
      </c>
      <c r="AB35" s="5">
        <v>3655.24</v>
      </c>
      <c r="AC35">
        <v>232.166</v>
      </c>
    </row>
    <row r="36" spans="1:29" x14ac:dyDescent="0.3">
      <c r="A36" s="2">
        <v>41334</v>
      </c>
      <c r="B36" s="2" t="str">
        <f t="shared" si="0"/>
        <v>2013M3</v>
      </c>
      <c r="C36" s="4">
        <v>148.01</v>
      </c>
      <c r="D36">
        <v>166095210</v>
      </c>
      <c r="E36">
        <v>308933642</v>
      </c>
      <c r="F36">
        <v>1739777917</v>
      </c>
      <c r="G36">
        <v>3641468977</v>
      </c>
      <c r="H36">
        <v>3876730386</v>
      </c>
      <c r="I36">
        <v>12.69</v>
      </c>
      <c r="J36">
        <v>16.510000000000002</v>
      </c>
      <c r="K36">
        <v>164205481</v>
      </c>
      <c r="L36" s="3">
        <v>8.0500000000000007</v>
      </c>
      <c r="M36" s="3">
        <v>137.66499999999999</v>
      </c>
      <c r="N36" s="26">
        <v>99062.933143999995</v>
      </c>
      <c r="O36" s="26">
        <v>18606.435765999999</v>
      </c>
      <c r="P36" s="26">
        <v>4170.3028590000004</v>
      </c>
      <c r="Q36" s="26">
        <v>2002.7405309000001</v>
      </c>
      <c r="R36">
        <v>6411.74</v>
      </c>
      <c r="S36">
        <v>12397.91</v>
      </c>
      <c r="T36">
        <v>9.3049999999999997</v>
      </c>
      <c r="U36" s="26">
        <v>3.5401216418999999</v>
      </c>
      <c r="V36">
        <v>72.849999999999994</v>
      </c>
      <c r="W36">
        <v>12.7</v>
      </c>
      <c r="X36">
        <v>0.76900000000000002</v>
      </c>
      <c r="Y36">
        <v>1.8520000000000001</v>
      </c>
      <c r="Z36">
        <v>3.1040000000000001</v>
      </c>
      <c r="AA36">
        <v>82.989998</v>
      </c>
      <c r="AB36" s="5">
        <v>3672.42</v>
      </c>
      <c r="AC36">
        <v>232.773</v>
      </c>
    </row>
    <row r="37" spans="1:29" x14ac:dyDescent="0.3">
      <c r="A37" s="2">
        <v>41365</v>
      </c>
      <c r="B37" s="2" t="str">
        <f t="shared" si="0"/>
        <v>2013M4</v>
      </c>
      <c r="C37" s="4">
        <v>149.79</v>
      </c>
      <c r="D37">
        <v>164464143</v>
      </c>
      <c r="E37">
        <v>298958073</v>
      </c>
      <c r="F37">
        <v>1743971439</v>
      </c>
      <c r="G37">
        <v>3656344131</v>
      </c>
      <c r="H37">
        <v>3905533529</v>
      </c>
      <c r="I37">
        <v>13.54</v>
      </c>
      <c r="J37">
        <v>17.02</v>
      </c>
      <c r="K37">
        <v>165522322</v>
      </c>
      <c r="L37" s="3">
        <v>8.08</v>
      </c>
      <c r="M37" s="3">
        <v>116.622</v>
      </c>
      <c r="N37" s="26">
        <v>97748.311893000006</v>
      </c>
      <c r="O37" s="26">
        <v>18910.149518999999</v>
      </c>
      <c r="P37" s="26">
        <v>4241.8298874000002</v>
      </c>
      <c r="Q37" s="26">
        <v>2035.7610996999999</v>
      </c>
      <c r="R37">
        <v>6430.12</v>
      </c>
      <c r="S37">
        <v>13860.86</v>
      </c>
      <c r="T37">
        <v>9.5549999999999997</v>
      </c>
      <c r="U37" s="26">
        <v>3.4996028603</v>
      </c>
      <c r="V37">
        <v>73.03</v>
      </c>
      <c r="W37">
        <v>13.52</v>
      </c>
      <c r="X37">
        <v>0.67800000000000005</v>
      </c>
      <c r="Y37">
        <v>1.675</v>
      </c>
      <c r="Z37">
        <v>2.8839999999999999</v>
      </c>
      <c r="AA37">
        <v>81.730002999999996</v>
      </c>
      <c r="AB37" s="5">
        <v>3692.62</v>
      </c>
      <c r="AC37">
        <v>232.53100000000001</v>
      </c>
    </row>
    <row r="38" spans="1:29" x14ac:dyDescent="0.3">
      <c r="A38" s="2">
        <v>41395</v>
      </c>
      <c r="B38" s="2" t="str">
        <f t="shared" si="0"/>
        <v>2013M5</v>
      </c>
      <c r="C38" s="4">
        <v>147.03</v>
      </c>
      <c r="D38">
        <v>165309792</v>
      </c>
      <c r="E38">
        <v>299263560</v>
      </c>
      <c r="F38">
        <v>1778506303</v>
      </c>
      <c r="G38">
        <v>3690666043</v>
      </c>
      <c r="H38">
        <v>3937286921</v>
      </c>
      <c r="I38">
        <v>13.37</v>
      </c>
      <c r="J38">
        <v>17.62</v>
      </c>
      <c r="K38">
        <v>164917324</v>
      </c>
      <c r="L38" s="3">
        <v>8.76</v>
      </c>
      <c r="M38" s="3">
        <v>140.084</v>
      </c>
      <c r="N38" s="26">
        <v>93200.519618000006</v>
      </c>
      <c r="O38" s="26">
        <v>19227.326889</v>
      </c>
      <c r="P38" s="26">
        <v>4395.9947941</v>
      </c>
      <c r="Q38" s="26">
        <v>2074.3360026999999</v>
      </c>
      <c r="R38">
        <v>6583.09</v>
      </c>
      <c r="S38">
        <v>13774.54</v>
      </c>
      <c r="T38">
        <v>13.185</v>
      </c>
      <c r="U38" s="26">
        <v>3.7134935853000002</v>
      </c>
      <c r="V38">
        <v>74.12</v>
      </c>
      <c r="W38">
        <v>16.3</v>
      </c>
      <c r="X38">
        <v>1.0529999999999999</v>
      </c>
      <c r="Y38">
        <v>2.1640000000000001</v>
      </c>
      <c r="Z38">
        <v>3.3079999999999998</v>
      </c>
      <c r="AA38">
        <v>83.379997000000003</v>
      </c>
      <c r="AB38" s="5">
        <v>3706.28</v>
      </c>
      <c r="AC38">
        <v>232.94499999999999</v>
      </c>
    </row>
    <row r="39" spans="1:29" x14ac:dyDescent="0.3">
      <c r="A39" s="2">
        <v>41426</v>
      </c>
      <c r="B39" s="2" t="str">
        <f t="shared" si="0"/>
        <v>2013M6</v>
      </c>
      <c r="C39" s="4">
        <v>144.87</v>
      </c>
      <c r="D39">
        <v>166860422</v>
      </c>
      <c r="E39">
        <v>299465983</v>
      </c>
      <c r="F39">
        <v>1786117917</v>
      </c>
      <c r="G39">
        <v>3718643709</v>
      </c>
      <c r="H39">
        <v>3977938892</v>
      </c>
      <c r="I39">
        <v>13.35</v>
      </c>
      <c r="J39">
        <v>17.21</v>
      </c>
      <c r="K39">
        <v>170053202</v>
      </c>
      <c r="L39" s="3">
        <v>9.5150000000000006</v>
      </c>
      <c r="M39" s="3">
        <v>180.601</v>
      </c>
      <c r="N39" s="26">
        <v>82449.576251999999</v>
      </c>
      <c r="O39" s="26">
        <v>18919.926363999999</v>
      </c>
      <c r="P39" s="26">
        <v>4318.6394283999998</v>
      </c>
      <c r="Q39" s="26">
        <v>2038.3309626</v>
      </c>
      <c r="R39">
        <v>6215.47</v>
      </c>
      <c r="S39">
        <v>13677.32</v>
      </c>
      <c r="T39">
        <v>14.55</v>
      </c>
      <c r="U39" s="26">
        <v>3.8492800039000001</v>
      </c>
      <c r="V39">
        <v>79.09</v>
      </c>
      <c r="W39">
        <v>16.86</v>
      </c>
      <c r="X39">
        <v>1.385</v>
      </c>
      <c r="Y39">
        <v>2.4780000000000002</v>
      </c>
      <c r="Z39">
        <v>3.4980000000000002</v>
      </c>
      <c r="AA39">
        <v>83.169998000000007</v>
      </c>
      <c r="AB39" s="5">
        <v>3715.92</v>
      </c>
      <c r="AC39">
        <v>233.50399999999999</v>
      </c>
    </row>
    <row r="40" spans="1:29" x14ac:dyDescent="0.3">
      <c r="A40" s="2">
        <v>41456</v>
      </c>
      <c r="B40" s="2" t="str">
        <f t="shared" si="0"/>
        <v>2013M7</v>
      </c>
      <c r="C40" s="4">
        <v>152.13</v>
      </c>
      <c r="D40">
        <v>169294570</v>
      </c>
      <c r="E40">
        <v>299874457</v>
      </c>
      <c r="F40">
        <v>1806643304</v>
      </c>
      <c r="G40">
        <v>3763267815</v>
      </c>
      <c r="H40">
        <v>4039567474</v>
      </c>
      <c r="I40">
        <v>13.28</v>
      </c>
      <c r="J40">
        <v>16.87</v>
      </c>
      <c r="K40">
        <v>172438147</v>
      </c>
      <c r="L40" s="3">
        <v>9.34</v>
      </c>
      <c r="M40" s="3">
        <v>187.494</v>
      </c>
      <c r="N40" s="26">
        <v>83774.367421000003</v>
      </c>
      <c r="O40" s="26">
        <v>19660.799829</v>
      </c>
      <c r="P40" s="26">
        <v>4599.9658271999997</v>
      </c>
      <c r="Q40" s="26">
        <v>2138.3086269999999</v>
      </c>
      <c r="R40">
        <v>6621.06</v>
      </c>
      <c r="S40">
        <v>13668.32</v>
      </c>
      <c r="T40">
        <v>13.653</v>
      </c>
      <c r="U40" s="26">
        <v>3.9778669342000001</v>
      </c>
      <c r="V40">
        <v>81.99</v>
      </c>
      <c r="W40">
        <v>13.45</v>
      </c>
      <c r="X40">
        <v>1.391</v>
      </c>
      <c r="Y40">
        <v>2.593</v>
      </c>
      <c r="Z40">
        <v>3.6459999999999999</v>
      </c>
      <c r="AA40">
        <v>81.449996999999996</v>
      </c>
      <c r="AB40" s="5">
        <v>3717.03</v>
      </c>
      <c r="AC40">
        <v>233.596</v>
      </c>
    </row>
    <row r="41" spans="1:29" x14ac:dyDescent="0.3">
      <c r="A41" s="2">
        <v>41487</v>
      </c>
      <c r="B41" s="2" t="str">
        <f t="shared" si="0"/>
        <v>2013M8</v>
      </c>
      <c r="C41" s="4">
        <v>151.81</v>
      </c>
      <c r="D41">
        <v>170532880</v>
      </c>
      <c r="E41">
        <v>306171339</v>
      </c>
      <c r="F41">
        <v>1839384341</v>
      </c>
      <c r="G41">
        <v>3781611175</v>
      </c>
      <c r="H41">
        <v>4076016558</v>
      </c>
      <c r="I41">
        <v>13.51</v>
      </c>
      <c r="J41">
        <v>17.3</v>
      </c>
      <c r="K41">
        <v>167912251</v>
      </c>
      <c r="L41" s="3">
        <v>10.185</v>
      </c>
      <c r="M41" s="3">
        <v>201.125</v>
      </c>
      <c r="N41" s="26">
        <v>86652.751531000002</v>
      </c>
      <c r="O41" s="26">
        <v>18763.956124</v>
      </c>
      <c r="P41" s="26">
        <v>4548.1919790000002</v>
      </c>
      <c r="Q41" s="26">
        <v>2068.8950758999999</v>
      </c>
      <c r="R41">
        <v>6412.93</v>
      </c>
      <c r="S41">
        <v>13388.86</v>
      </c>
      <c r="T41">
        <v>15.81</v>
      </c>
      <c r="U41" s="26">
        <v>4.1107686909999996</v>
      </c>
      <c r="V41">
        <v>85.16</v>
      </c>
      <c r="W41">
        <v>17.010000000000002</v>
      </c>
      <c r="X41">
        <v>1.601</v>
      </c>
      <c r="Y41">
        <v>2.7490000000000001</v>
      </c>
      <c r="Z41">
        <v>3.6760000000000002</v>
      </c>
      <c r="AA41">
        <v>82.089995999999999</v>
      </c>
      <c r="AB41" s="5">
        <v>3725.95</v>
      </c>
      <c r="AC41">
        <v>233.87700000000001</v>
      </c>
    </row>
    <row r="42" spans="1:29" x14ac:dyDescent="0.3">
      <c r="A42" s="2">
        <v>41518</v>
      </c>
      <c r="B42" s="2" t="str">
        <f t="shared" si="0"/>
        <v>2013M9</v>
      </c>
      <c r="C42" s="4">
        <v>147.27000000000001</v>
      </c>
      <c r="D42">
        <v>176114726</v>
      </c>
      <c r="E42">
        <v>310869063</v>
      </c>
      <c r="F42">
        <v>1848067451</v>
      </c>
      <c r="G42">
        <v>3814726306</v>
      </c>
      <c r="H42">
        <v>4092715829</v>
      </c>
      <c r="I42">
        <v>13.36</v>
      </c>
      <c r="J42">
        <v>16.98</v>
      </c>
      <c r="K42">
        <v>169761564</v>
      </c>
      <c r="L42" s="3">
        <v>9.9600000000000009</v>
      </c>
      <c r="M42" s="3">
        <v>175.88800000000001</v>
      </c>
      <c r="N42" s="26">
        <v>90368.393956999993</v>
      </c>
      <c r="O42" s="26">
        <v>19146.302769999998</v>
      </c>
      <c r="P42" s="26">
        <v>4772.7337399999997</v>
      </c>
      <c r="Q42" s="26">
        <v>2127.9687807999999</v>
      </c>
      <c r="R42">
        <v>6462.22</v>
      </c>
      <c r="S42">
        <v>14455.8</v>
      </c>
      <c r="T42">
        <v>14.202999999999999</v>
      </c>
      <c r="U42" s="26">
        <v>3.8503863067999999</v>
      </c>
      <c r="V42">
        <v>82.36</v>
      </c>
      <c r="W42">
        <v>16.600000000000001</v>
      </c>
      <c r="X42">
        <v>1.3879999999999999</v>
      </c>
      <c r="Y42">
        <v>2.6150000000000002</v>
      </c>
      <c r="Z42">
        <v>3.6859999999999999</v>
      </c>
      <c r="AA42">
        <v>80.220000999999996</v>
      </c>
      <c r="AB42" s="5">
        <v>3738.99</v>
      </c>
      <c r="AC42">
        <v>234.149</v>
      </c>
    </row>
    <row r="43" spans="1:29" x14ac:dyDescent="0.3">
      <c r="A43" s="2">
        <v>41548</v>
      </c>
      <c r="B43" s="2" t="str">
        <f t="shared" si="0"/>
        <v>2013M10</v>
      </c>
      <c r="C43" s="4">
        <v>151.9</v>
      </c>
      <c r="D43">
        <v>176672082</v>
      </c>
      <c r="E43">
        <v>307668388</v>
      </c>
      <c r="F43">
        <v>1863086224</v>
      </c>
      <c r="G43">
        <v>3834189886</v>
      </c>
      <c r="H43">
        <v>4126641494</v>
      </c>
      <c r="I43">
        <v>13.35</v>
      </c>
      <c r="J43">
        <v>17.059999999999999</v>
      </c>
      <c r="K43">
        <v>168983698</v>
      </c>
      <c r="L43" s="3">
        <v>10.555</v>
      </c>
      <c r="M43" s="3">
        <v>157.26</v>
      </c>
      <c r="N43" s="26">
        <v>93149.121238000007</v>
      </c>
      <c r="O43" s="26">
        <v>19723.637863</v>
      </c>
      <c r="P43" s="26">
        <v>4973.1193131</v>
      </c>
      <c r="Q43" s="26">
        <v>2228.6064584000001</v>
      </c>
      <c r="R43">
        <v>6731.43</v>
      </c>
      <c r="S43">
        <v>14327.94</v>
      </c>
      <c r="T43">
        <v>12.225</v>
      </c>
      <c r="U43" s="26">
        <v>3.7815219410999998</v>
      </c>
      <c r="V43">
        <v>78.739999999999995</v>
      </c>
      <c r="W43">
        <v>13.75</v>
      </c>
      <c r="X43">
        <v>1.3149999999999999</v>
      </c>
      <c r="Y43">
        <v>2.5419999999999998</v>
      </c>
      <c r="Z43">
        <v>3.6309999999999998</v>
      </c>
      <c r="AA43">
        <v>80.199996999999996</v>
      </c>
      <c r="AB43" s="5">
        <v>3760.3</v>
      </c>
      <c r="AC43">
        <v>233.54599999999999</v>
      </c>
    </row>
    <row r="44" spans="1:29" x14ac:dyDescent="0.3">
      <c r="A44" s="2">
        <v>41579</v>
      </c>
      <c r="B44" s="2" t="str">
        <f t="shared" si="0"/>
        <v>2013M11</v>
      </c>
      <c r="C44" s="4">
        <v>147.79</v>
      </c>
      <c r="D44">
        <v>179574744</v>
      </c>
      <c r="E44">
        <v>313981031</v>
      </c>
      <c r="F44">
        <v>1877793692</v>
      </c>
      <c r="G44">
        <v>3856984371</v>
      </c>
      <c r="H44">
        <v>4161521066</v>
      </c>
      <c r="I44">
        <v>13.39</v>
      </c>
      <c r="J44">
        <v>16.760000000000002</v>
      </c>
      <c r="K44">
        <v>171308235</v>
      </c>
      <c r="L44" s="3">
        <v>10.615</v>
      </c>
      <c r="M44" s="3">
        <v>202.96</v>
      </c>
      <c r="N44" s="26">
        <v>89619.493440000006</v>
      </c>
      <c r="O44" s="26">
        <v>20451.369481000002</v>
      </c>
      <c r="P44" s="26">
        <v>5161.5143973000004</v>
      </c>
      <c r="Q44" s="26">
        <v>2295.8066792</v>
      </c>
      <c r="R44">
        <v>6650.57</v>
      </c>
      <c r="S44">
        <v>15661.87</v>
      </c>
      <c r="T44">
        <v>13.808</v>
      </c>
      <c r="U44" s="26">
        <v>3.9700537383999999</v>
      </c>
      <c r="V44">
        <v>82.02</v>
      </c>
      <c r="W44">
        <v>13.7</v>
      </c>
      <c r="X44">
        <v>1.367</v>
      </c>
      <c r="Y44">
        <v>2.7410000000000001</v>
      </c>
      <c r="Z44">
        <v>3.8079999999999998</v>
      </c>
      <c r="AA44">
        <v>80.680000000000007</v>
      </c>
      <c r="AB44" s="5">
        <v>3780.61</v>
      </c>
      <c r="AC44">
        <v>233.06899999999999</v>
      </c>
    </row>
    <row r="45" spans="1:29" x14ac:dyDescent="0.3">
      <c r="A45" s="2">
        <v>41609</v>
      </c>
      <c r="B45" s="2" t="str">
        <f t="shared" si="0"/>
        <v>2013M12</v>
      </c>
      <c r="C45" s="4">
        <v>145.77000000000001</v>
      </c>
      <c r="D45">
        <v>198436113</v>
      </c>
      <c r="E45">
        <v>313096998</v>
      </c>
      <c r="F45">
        <v>1893453631</v>
      </c>
      <c r="G45">
        <v>3885993526</v>
      </c>
      <c r="H45">
        <v>4201617658</v>
      </c>
      <c r="I45">
        <v>13.05</v>
      </c>
      <c r="J45">
        <v>16.59</v>
      </c>
      <c r="K45">
        <v>187720429</v>
      </c>
      <c r="L45" s="3">
        <v>10.68</v>
      </c>
      <c r="M45" s="3">
        <v>191.87</v>
      </c>
      <c r="N45" s="26">
        <v>87152.755380999995</v>
      </c>
      <c r="O45" s="26">
        <v>21076.454742000002</v>
      </c>
      <c r="P45" s="26">
        <v>5310.3405700000003</v>
      </c>
      <c r="Q45" s="26">
        <v>2350.1040551999999</v>
      </c>
      <c r="R45">
        <v>6749.09</v>
      </c>
      <c r="S45">
        <v>16291.31</v>
      </c>
      <c r="T45">
        <v>13.465</v>
      </c>
      <c r="U45" s="26">
        <v>3.9638116130999999</v>
      </c>
      <c r="V45">
        <v>83</v>
      </c>
      <c r="W45">
        <v>13.72</v>
      </c>
      <c r="X45">
        <v>1.748</v>
      </c>
      <c r="Y45">
        <v>3.0259999999999998</v>
      </c>
      <c r="Z45">
        <v>3.964</v>
      </c>
      <c r="AA45">
        <v>80.040001000000004</v>
      </c>
      <c r="AB45" s="5">
        <v>3815.39</v>
      </c>
      <c r="AC45">
        <v>233.04900000000001</v>
      </c>
    </row>
    <row r="46" spans="1:29" x14ac:dyDescent="0.3">
      <c r="A46" s="2">
        <v>41640</v>
      </c>
      <c r="B46" s="2" t="str">
        <f t="shared" si="0"/>
        <v>2014M1</v>
      </c>
      <c r="C46" s="4">
        <v>142.72</v>
      </c>
      <c r="D46">
        <v>189959530</v>
      </c>
      <c r="E46">
        <v>316979581</v>
      </c>
      <c r="F46">
        <v>1916745374</v>
      </c>
      <c r="G46">
        <v>3897745977</v>
      </c>
      <c r="H46">
        <v>4234749839</v>
      </c>
      <c r="I46">
        <v>13.03</v>
      </c>
      <c r="J46">
        <v>16.12</v>
      </c>
      <c r="K46">
        <v>178135098</v>
      </c>
      <c r="L46" s="3">
        <v>11.72</v>
      </c>
      <c r="M46" s="3">
        <v>203.32</v>
      </c>
      <c r="N46" s="26">
        <v>80165.279865999997</v>
      </c>
      <c r="O46" s="26">
        <v>19886.377769999999</v>
      </c>
      <c r="P46" s="26">
        <v>5198.5503564000001</v>
      </c>
      <c r="Q46" s="26">
        <v>2258.0799324999998</v>
      </c>
      <c r="R46">
        <v>6510.44</v>
      </c>
      <c r="S46">
        <v>14914.53</v>
      </c>
      <c r="T46">
        <v>14.05</v>
      </c>
      <c r="U46" s="26">
        <v>4.0829803630999999</v>
      </c>
      <c r="V46">
        <v>84.08</v>
      </c>
      <c r="W46">
        <v>18.41</v>
      </c>
      <c r="X46">
        <v>1.51</v>
      </c>
      <c r="Y46">
        <v>2.6680000000000001</v>
      </c>
      <c r="Z46">
        <v>3.6219999999999999</v>
      </c>
      <c r="AA46">
        <v>81.269997000000004</v>
      </c>
      <c r="AB46" s="5">
        <v>3836.37</v>
      </c>
      <c r="AC46">
        <v>233.916</v>
      </c>
    </row>
    <row r="47" spans="1:29" x14ac:dyDescent="0.3">
      <c r="A47" s="2">
        <v>41671</v>
      </c>
      <c r="B47" s="2" t="str">
        <f t="shared" si="0"/>
        <v>2014M2</v>
      </c>
      <c r="C47" s="4">
        <v>143.53</v>
      </c>
      <c r="D47">
        <v>185298262</v>
      </c>
      <c r="E47">
        <v>349124704</v>
      </c>
      <c r="F47">
        <v>1936390394</v>
      </c>
      <c r="G47">
        <v>3947967099</v>
      </c>
      <c r="H47">
        <v>4267350449</v>
      </c>
      <c r="I47">
        <v>13.26</v>
      </c>
      <c r="J47">
        <v>14.96</v>
      </c>
      <c r="K47">
        <v>170502813</v>
      </c>
      <c r="L47" s="3">
        <v>11.17</v>
      </c>
      <c r="M47" s="3">
        <v>169.3</v>
      </c>
      <c r="N47" s="26">
        <v>78706.759403999997</v>
      </c>
      <c r="O47" s="26">
        <v>20599.206118999999</v>
      </c>
      <c r="P47" s="26">
        <v>5437.1644249999999</v>
      </c>
      <c r="Q47" s="26">
        <v>2346.7635326</v>
      </c>
      <c r="R47">
        <v>6809.7</v>
      </c>
      <c r="S47">
        <v>14841.07</v>
      </c>
      <c r="T47">
        <v>12.518000000000001</v>
      </c>
      <c r="U47" s="26">
        <v>3.8997399327000002</v>
      </c>
      <c r="V47">
        <v>83.92</v>
      </c>
      <c r="W47">
        <v>14</v>
      </c>
      <c r="X47">
        <v>1.5109999999999999</v>
      </c>
      <c r="Y47">
        <v>2.6579999999999999</v>
      </c>
      <c r="Z47">
        <v>3.5920000000000001</v>
      </c>
      <c r="AA47">
        <v>79.779999000000004</v>
      </c>
      <c r="AB47" s="5">
        <v>3862.84</v>
      </c>
      <c r="AC47">
        <v>234.78100000000001</v>
      </c>
    </row>
    <row r="48" spans="1:29" x14ac:dyDescent="0.3">
      <c r="A48" s="2">
        <v>41699</v>
      </c>
      <c r="B48" s="2" t="str">
        <f t="shared" si="0"/>
        <v>2014M3</v>
      </c>
      <c r="C48" s="4">
        <v>149.03</v>
      </c>
      <c r="D48">
        <v>183726723</v>
      </c>
      <c r="E48">
        <v>333355173</v>
      </c>
      <c r="F48">
        <v>1961590332</v>
      </c>
      <c r="G48">
        <v>3956852345</v>
      </c>
      <c r="H48">
        <v>4302958043</v>
      </c>
      <c r="I48">
        <v>13.34</v>
      </c>
      <c r="J48">
        <v>15.19</v>
      </c>
      <c r="K48">
        <v>171493823</v>
      </c>
      <c r="L48" s="3">
        <v>11.49</v>
      </c>
      <c r="M48" s="3">
        <v>155.34</v>
      </c>
      <c r="N48" s="26">
        <v>83487.290445999999</v>
      </c>
      <c r="O48" s="26">
        <v>20637.876248</v>
      </c>
      <c r="P48" s="26">
        <v>5265.5311023000004</v>
      </c>
      <c r="Q48" s="26">
        <v>2347.9110162000002</v>
      </c>
      <c r="R48">
        <v>6598.37</v>
      </c>
      <c r="S48">
        <v>14827.83</v>
      </c>
      <c r="T48">
        <v>12.632999999999999</v>
      </c>
      <c r="U48" s="26">
        <v>3.7476045994999998</v>
      </c>
      <c r="V48">
        <v>81.69</v>
      </c>
      <c r="W48">
        <v>13.88</v>
      </c>
      <c r="X48">
        <v>1.732</v>
      </c>
      <c r="Y48">
        <v>2.7229999999999999</v>
      </c>
      <c r="Z48">
        <v>3.5609999999999999</v>
      </c>
      <c r="AA48">
        <v>80.099997999999999</v>
      </c>
      <c r="AB48" s="5">
        <v>3898.38</v>
      </c>
      <c r="AC48">
        <v>236.29300000000001</v>
      </c>
    </row>
    <row r="49" spans="1:29" x14ac:dyDescent="0.3">
      <c r="A49" s="2">
        <v>41730</v>
      </c>
      <c r="B49" s="2" t="str">
        <f t="shared" si="0"/>
        <v>2014M4</v>
      </c>
      <c r="C49" s="4">
        <v>147.69</v>
      </c>
      <c r="D49">
        <v>184156733</v>
      </c>
      <c r="E49">
        <v>322002925</v>
      </c>
      <c r="F49">
        <v>1984883223</v>
      </c>
      <c r="G49">
        <v>3973241537</v>
      </c>
      <c r="H49">
        <v>4308697091</v>
      </c>
      <c r="I49">
        <v>12.51</v>
      </c>
      <c r="J49">
        <v>15.42</v>
      </c>
      <c r="K49">
        <v>173361474</v>
      </c>
      <c r="L49" s="3">
        <v>11.33</v>
      </c>
      <c r="M49" s="3">
        <v>143.36000000000001</v>
      </c>
      <c r="N49" s="26">
        <v>84925.403344999999</v>
      </c>
      <c r="O49" s="26">
        <v>20724.021736999999</v>
      </c>
      <c r="P49" s="26">
        <v>5142.6966835000003</v>
      </c>
      <c r="Q49" s="26">
        <v>2354.7070444999999</v>
      </c>
      <c r="R49">
        <v>6780.03</v>
      </c>
      <c r="S49">
        <v>14304.11</v>
      </c>
      <c r="T49">
        <v>12.548</v>
      </c>
      <c r="U49" s="26">
        <v>3.6782474311</v>
      </c>
      <c r="V49">
        <v>78.180000000000007</v>
      </c>
      <c r="W49">
        <v>13.41</v>
      </c>
      <c r="X49">
        <v>1.681</v>
      </c>
      <c r="Y49">
        <v>2.6480000000000001</v>
      </c>
      <c r="Z49">
        <v>3.4580000000000002</v>
      </c>
      <c r="AA49">
        <v>79.489998</v>
      </c>
      <c r="AB49" s="5">
        <v>3924.5</v>
      </c>
      <c r="AC49">
        <v>237.072</v>
      </c>
    </row>
    <row r="50" spans="1:29" x14ac:dyDescent="0.3">
      <c r="A50" s="2">
        <v>41760</v>
      </c>
      <c r="B50" s="2" t="str">
        <f t="shared" si="0"/>
        <v>2014M5</v>
      </c>
      <c r="C50" s="4">
        <v>147.13999999999999</v>
      </c>
      <c r="D50">
        <v>181536366</v>
      </c>
      <c r="E50">
        <v>321470023</v>
      </c>
      <c r="F50">
        <v>1998734509</v>
      </c>
      <c r="G50">
        <v>3987162587</v>
      </c>
      <c r="H50">
        <v>4323341813</v>
      </c>
      <c r="I50">
        <v>12.68</v>
      </c>
      <c r="J50">
        <v>15.45</v>
      </c>
      <c r="K50">
        <v>168669379</v>
      </c>
      <c r="L50" s="3">
        <v>11.07</v>
      </c>
      <c r="M50" s="3">
        <v>147.75</v>
      </c>
      <c r="N50" s="26">
        <v>83902.830650999997</v>
      </c>
      <c r="O50" s="26">
        <v>20821.695501999999</v>
      </c>
      <c r="P50" s="26">
        <v>5284.3000203000001</v>
      </c>
      <c r="Q50" s="26">
        <v>2395.8593958000001</v>
      </c>
      <c r="R50">
        <v>6844.51</v>
      </c>
      <c r="S50">
        <v>14632.38</v>
      </c>
      <c r="T50">
        <v>11.83</v>
      </c>
      <c r="U50" s="26">
        <v>3.6663174111000001</v>
      </c>
      <c r="V50">
        <v>77.650000000000006</v>
      </c>
      <c r="W50">
        <v>11.4</v>
      </c>
      <c r="X50">
        <v>1.528</v>
      </c>
      <c r="Y50">
        <v>2.4569999999999999</v>
      </c>
      <c r="Z50">
        <v>3.3140000000000001</v>
      </c>
      <c r="AA50">
        <v>80.370002999999997</v>
      </c>
      <c r="AB50" s="5">
        <v>3942.55</v>
      </c>
      <c r="AC50">
        <v>237.9</v>
      </c>
    </row>
    <row r="51" spans="1:29" x14ac:dyDescent="0.3">
      <c r="A51" s="2">
        <v>41791</v>
      </c>
      <c r="B51" s="2" t="str">
        <f t="shared" si="0"/>
        <v>2014M6</v>
      </c>
      <c r="C51" s="4">
        <v>140.88</v>
      </c>
      <c r="D51">
        <v>185288894</v>
      </c>
      <c r="E51">
        <v>323439802</v>
      </c>
      <c r="F51">
        <v>2022328514</v>
      </c>
      <c r="G51">
        <v>4024128054</v>
      </c>
      <c r="H51">
        <v>4353875595</v>
      </c>
      <c r="I51">
        <v>12.66</v>
      </c>
      <c r="J51">
        <v>15.36</v>
      </c>
      <c r="K51">
        <v>167876969</v>
      </c>
      <c r="L51" s="3">
        <v>11.01</v>
      </c>
      <c r="M51" s="3">
        <v>138.97</v>
      </c>
      <c r="N51" s="26">
        <v>86714.670740000001</v>
      </c>
      <c r="O51" s="26">
        <v>20919.039671999999</v>
      </c>
      <c r="P51" s="26">
        <v>5480.3045357999999</v>
      </c>
      <c r="Q51" s="26">
        <v>2436.9824644999999</v>
      </c>
      <c r="R51">
        <v>6743.94</v>
      </c>
      <c r="S51">
        <v>15162.1</v>
      </c>
      <c r="T51">
        <v>11.465</v>
      </c>
      <c r="U51" s="26">
        <v>3.5921806783000001</v>
      </c>
      <c r="V51">
        <v>78</v>
      </c>
      <c r="W51">
        <v>11.57</v>
      </c>
      <c r="X51">
        <v>1.625</v>
      </c>
      <c r="Y51">
        <v>2.516</v>
      </c>
      <c r="Z51">
        <v>3.3380000000000001</v>
      </c>
      <c r="AA51">
        <v>79.779999000000004</v>
      </c>
      <c r="AB51" s="5">
        <v>3958.32</v>
      </c>
      <c r="AC51">
        <v>238.34299999999999</v>
      </c>
    </row>
    <row r="52" spans="1:29" x14ac:dyDescent="0.3">
      <c r="A52" s="2">
        <v>41821</v>
      </c>
      <c r="B52" s="2" t="str">
        <f t="shared" si="0"/>
        <v>2014M7</v>
      </c>
      <c r="C52" s="4">
        <v>149.85</v>
      </c>
      <c r="D52">
        <v>185330990</v>
      </c>
      <c r="E52">
        <v>317257781</v>
      </c>
      <c r="F52">
        <v>2035215299</v>
      </c>
      <c r="G52">
        <v>4071238100</v>
      </c>
      <c r="H52">
        <v>4391423444</v>
      </c>
      <c r="I52">
        <v>12.84</v>
      </c>
      <c r="J52">
        <v>15.48</v>
      </c>
      <c r="K52">
        <v>168514546</v>
      </c>
      <c r="L52" s="3">
        <v>11.04</v>
      </c>
      <c r="M52" s="3">
        <v>143.44999999999999</v>
      </c>
      <c r="N52" s="26">
        <v>91045.540078000005</v>
      </c>
      <c r="O52" s="26">
        <v>20599.739711999999</v>
      </c>
      <c r="P52" s="26">
        <v>5434.6733199</v>
      </c>
      <c r="Q52" s="26">
        <v>2401.1700246</v>
      </c>
      <c r="R52">
        <v>6730.11</v>
      </c>
      <c r="S52">
        <v>15620.77</v>
      </c>
      <c r="T52">
        <v>13.074999999999999</v>
      </c>
      <c r="U52" s="26">
        <v>3.6976599540000001</v>
      </c>
      <c r="V52">
        <v>77.55</v>
      </c>
      <c r="W52">
        <v>16.95</v>
      </c>
      <c r="X52">
        <v>1.7629999999999999</v>
      </c>
      <c r="Y52">
        <v>2.556</v>
      </c>
      <c r="Z52">
        <v>3.3109999999999999</v>
      </c>
      <c r="AA52">
        <v>81.459998999999996</v>
      </c>
      <c r="AB52" s="5">
        <v>3958.72</v>
      </c>
      <c r="AC52">
        <v>238.25</v>
      </c>
    </row>
    <row r="53" spans="1:29" x14ac:dyDescent="0.3">
      <c r="A53" s="2">
        <v>41852</v>
      </c>
      <c r="B53" s="2" t="str">
        <f t="shared" si="0"/>
        <v>2014M8</v>
      </c>
      <c r="C53" s="4">
        <v>148.27000000000001</v>
      </c>
      <c r="D53">
        <v>186682026</v>
      </c>
      <c r="E53">
        <v>318759951</v>
      </c>
      <c r="F53">
        <v>2052384750</v>
      </c>
      <c r="G53">
        <v>4101325335</v>
      </c>
      <c r="H53">
        <v>4428178547</v>
      </c>
      <c r="I53">
        <v>12.7</v>
      </c>
      <c r="J53">
        <v>15.81</v>
      </c>
      <c r="K53">
        <v>164860460</v>
      </c>
      <c r="L53" s="3">
        <v>11.135</v>
      </c>
      <c r="M53" s="3">
        <v>131</v>
      </c>
      <c r="N53" s="26">
        <v>99698.791777000006</v>
      </c>
      <c r="O53" s="26">
        <v>21300.888023</v>
      </c>
      <c r="P53" s="26">
        <v>5706.0036659999996</v>
      </c>
      <c r="Q53" s="26">
        <v>2495.7560503</v>
      </c>
      <c r="R53">
        <v>6819.75</v>
      </c>
      <c r="S53">
        <v>15424.59</v>
      </c>
      <c r="T53">
        <v>11.41</v>
      </c>
      <c r="U53" s="26">
        <v>3.6432158670999999</v>
      </c>
      <c r="V53">
        <v>78.739999999999995</v>
      </c>
      <c r="W53">
        <v>11.98</v>
      </c>
      <c r="X53">
        <v>1.6279999999999999</v>
      </c>
      <c r="Y53">
        <v>2.343</v>
      </c>
      <c r="Z53">
        <v>3.08</v>
      </c>
      <c r="AA53">
        <v>82.75</v>
      </c>
      <c r="AB53" s="5">
        <v>3968.62</v>
      </c>
      <c r="AC53">
        <v>237.852</v>
      </c>
    </row>
    <row r="54" spans="1:29" x14ac:dyDescent="0.3">
      <c r="A54" s="2">
        <v>41883</v>
      </c>
      <c r="B54" s="2" t="str">
        <f t="shared" si="0"/>
        <v>2014M9</v>
      </c>
      <c r="C54" s="4">
        <v>148.12</v>
      </c>
      <c r="D54">
        <v>191296575</v>
      </c>
      <c r="E54">
        <v>320326008</v>
      </c>
      <c r="F54">
        <v>2064104564</v>
      </c>
      <c r="G54">
        <v>4169700240</v>
      </c>
      <c r="H54">
        <v>4489161835</v>
      </c>
      <c r="I54">
        <v>12.81</v>
      </c>
      <c r="J54">
        <v>16.59</v>
      </c>
      <c r="K54">
        <v>169747226</v>
      </c>
      <c r="L54" s="3">
        <v>11.875</v>
      </c>
      <c r="M54" s="3">
        <v>144.97999999999999</v>
      </c>
      <c r="N54" s="26">
        <v>87531.356442000004</v>
      </c>
      <c r="O54" s="26">
        <v>21215.718717</v>
      </c>
      <c r="P54" s="26">
        <v>5593.5608566999999</v>
      </c>
      <c r="Q54" s="26">
        <v>2455.1895433</v>
      </c>
      <c r="R54">
        <v>6622.72</v>
      </c>
      <c r="S54">
        <v>16173.52</v>
      </c>
      <c r="T54">
        <v>15.478</v>
      </c>
      <c r="U54" s="26">
        <v>3.9645080780000002</v>
      </c>
      <c r="V54">
        <v>80.59</v>
      </c>
      <c r="W54">
        <v>16.309999999999999</v>
      </c>
      <c r="X54">
        <v>1.78</v>
      </c>
      <c r="Y54">
        <v>2.508</v>
      </c>
      <c r="Z54">
        <v>3.2120000000000002</v>
      </c>
      <c r="AA54">
        <v>85.940002000000007</v>
      </c>
      <c r="AB54" s="5">
        <v>3991.24</v>
      </c>
      <c r="AC54">
        <v>238.03100000000001</v>
      </c>
    </row>
    <row r="55" spans="1:29" x14ac:dyDescent="0.3">
      <c r="A55" s="2">
        <v>41913</v>
      </c>
      <c r="B55" s="2" t="str">
        <f t="shared" si="0"/>
        <v>2014M10</v>
      </c>
      <c r="C55" s="4">
        <v>149.69999999999999</v>
      </c>
      <c r="D55">
        <v>193558086</v>
      </c>
      <c r="E55">
        <v>317922963</v>
      </c>
      <c r="F55">
        <v>2076323940</v>
      </c>
      <c r="G55">
        <v>4271481439</v>
      </c>
      <c r="H55">
        <v>4570292750</v>
      </c>
      <c r="I55">
        <v>12.93</v>
      </c>
      <c r="J55">
        <v>16.5</v>
      </c>
      <c r="K55">
        <v>170030185</v>
      </c>
      <c r="L55" s="3">
        <v>12.225</v>
      </c>
      <c r="M55" s="3">
        <v>154.05799999999999</v>
      </c>
      <c r="N55" s="26">
        <v>87991.572597000006</v>
      </c>
      <c r="O55" s="26">
        <v>21702.974614999999</v>
      </c>
      <c r="P55" s="26">
        <v>5779.0585139000004</v>
      </c>
      <c r="Q55" s="26">
        <v>2518.4806389999999</v>
      </c>
      <c r="R55">
        <v>6546.47</v>
      </c>
      <c r="S55">
        <v>16413.759999999998</v>
      </c>
      <c r="T55">
        <v>14.375</v>
      </c>
      <c r="U55" s="26">
        <v>3.936973745</v>
      </c>
      <c r="V55">
        <v>84.01</v>
      </c>
      <c r="W55">
        <v>14.03</v>
      </c>
      <c r="X55">
        <v>1.613</v>
      </c>
      <c r="Y55">
        <v>2.335</v>
      </c>
      <c r="Z55">
        <v>3.06</v>
      </c>
      <c r="AA55">
        <v>86.879997000000003</v>
      </c>
      <c r="AB55" s="5">
        <v>4008</v>
      </c>
      <c r="AC55">
        <v>237.43299999999999</v>
      </c>
    </row>
    <row r="56" spans="1:29" x14ac:dyDescent="0.3">
      <c r="A56" s="2">
        <v>41944</v>
      </c>
      <c r="B56" s="2" t="str">
        <f t="shared" si="0"/>
        <v>2014M11</v>
      </c>
      <c r="C56" s="4">
        <v>144.91999999999999</v>
      </c>
      <c r="D56">
        <v>195742773</v>
      </c>
      <c r="E56">
        <v>327925378</v>
      </c>
      <c r="F56">
        <v>2098666870</v>
      </c>
      <c r="G56">
        <v>4306043943</v>
      </c>
      <c r="H56">
        <v>4641249955</v>
      </c>
      <c r="I56">
        <v>12.58</v>
      </c>
      <c r="J56">
        <v>16.7</v>
      </c>
      <c r="K56">
        <v>170204683</v>
      </c>
      <c r="L56" s="3">
        <v>12.54</v>
      </c>
      <c r="M56" s="3">
        <v>151.58000000000001</v>
      </c>
      <c r="N56" s="26">
        <v>87698.939188000004</v>
      </c>
      <c r="O56" s="26">
        <v>22370.024359999999</v>
      </c>
      <c r="P56" s="26">
        <v>6012.3085523</v>
      </c>
      <c r="Q56" s="26">
        <v>2594.2755744000001</v>
      </c>
      <c r="R56">
        <v>6722.62</v>
      </c>
      <c r="S56">
        <v>17459.849999999999</v>
      </c>
      <c r="T56">
        <v>13.34</v>
      </c>
      <c r="U56" s="26">
        <v>4.1027347089999999</v>
      </c>
      <c r="V56">
        <v>86.53</v>
      </c>
      <c r="W56">
        <v>13.33</v>
      </c>
      <c r="X56">
        <v>1.5109999999999999</v>
      </c>
      <c r="Y56">
        <v>2.194</v>
      </c>
      <c r="Z56">
        <v>2.91</v>
      </c>
      <c r="AA56">
        <v>88.360000999999997</v>
      </c>
      <c r="AB56" s="5">
        <v>4028.44</v>
      </c>
      <c r="AC56">
        <v>236.15100000000001</v>
      </c>
    </row>
    <row r="57" spans="1:29" x14ac:dyDescent="0.3">
      <c r="A57" s="2">
        <v>41974</v>
      </c>
      <c r="B57" s="2" t="str">
        <f t="shared" si="0"/>
        <v>2014M12</v>
      </c>
      <c r="C57" s="4">
        <v>145.47999999999999</v>
      </c>
      <c r="D57">
        <v>215495441</v>
      </c>
      <c r="E57">
        <v>329034213</v>
      </c>
      <c r="F57">
        <v>2112917590</v>
      </c>
      <c r="G57">
        <v>4349931096</v>
      </c>
      <c r="H57">
        <v>4677624437</v>
      </c>
      <c r="I57">
        <v>13.07</v>
      </c>
      <c r="J57">
        <v>16.579999999999998</v>
      </c>
      <c r="K57">
        <v>185709702</v>
      </c>
      <c r="L57" s="3">
        <v>13.04</v>
      </c>
      <c r="M57" s="3">
        <v>196.63</v>
      </c>
      <c r="N57" s="26">
        <v>79519.374119</v>
      </c>
      <c r="O57" s="26">
        <v>22491.063892999999</v>
      </c>
      <c r="P57" s="26">
        <v>5976.4565334999998</v>
      </c>
      <c r="Q57" s="26">
        <v>2598.1411423</v>
      </c>
      <c r="R57">
        <v>6566.09</v>
      </c>
      <c r="S57">
        <v>17450.77</v>
      </c>
      <c r="T57">
        <v>14.507999999999999</v>
      </c>
      <c r="U57" s="26">
        <v>4.2237958992999998</v>
      </c>
      <c r="V57">
        <v>88.49</v>
      </c>
      <c r="W57">
        <v>19.2</v>
      </c>
      <c r="X57">
        <v>1.653</v>
      </c>
      <c r="Y57">
        <v>2.17</v>
      </c>
      <c r="Z57">
        <v>2.7490000000000001</v>
      </c>
      <c r="AA57">
        <v>90.269997000000004</v>
      </c>
      <c r="AB57" s="5">
        <v>4059.86</v>
      </c>
      <c r="AC57">
        <v>234.81200000000001</v>
      </c>
    </row>
    <row r="58" spans="1:29" x14ac:dyDescent="0.3">
      <c r="A58" s="2">
        <v>42005</v>
      </c>
      <c r="B58" s="2" t="str">
        <f t="shared" si="0"/>
        <v>2015M1</v>
      </c>
      <c r="C58" s="4">
        <v>138.94999999999999</v>
      </c>
      <c r="D58">
        <v>206614522</v>
      </c>
      <c r="E58">
        <v>331258675</v>
      </c>
      <c r="F58">
        <v>2123518428</v>
      </c>
      <c r="G58">
        <v>4390074190</v>
      </c>
      <c r="H58">
        <v>4718034618</v>
      </c>
      <c r="I58">
        <v>13.23</v>
      </c>
      <c r="J58">
        <v>16.670000000000002</v>
      </c>
      <c r="K58">
        <v>174473980</v>
      </c>
      <c r="L58" s="3">
        <v>12.82</v>
      </c>
      <c r="M58" s="3">
        <v>198.57</v>
      </c>
      <c r="N58" s="26">
        <v>73676.277193999995</v>
      </c>
      <c r="O58" s="26">
        <v>21762.991692</v>
      </c>
      <c r="P58" s="26">
        <v>5876.8997061999999</v>
      </c>
      <c r="Q58" s="26">
        <v>2529.3957043999999</v>
      </c>
      <c r="R58">
        <v>6749.4</v>
      </c>
      <c r="S58">
        <v>17674.39</v>
      </c>
      <c r="T58">
        <v>14.313000000000001</v>
      </c>
      <c r="U58" s="26">
        <v>4.1816435238</v>
      </c>
      <c r="V58">
        <v>86.79</v>
      </c>
      <c r="W58">
        <v>20.97</v>
      </c>
      <c r="X58">
        <v>1.1870000000000001</v>
      </c>
      <c r="Y58">
        <v>1.675</v>
      </c>
      <c r="Z58">
        <v>2.2509999999999999</v>
      </c>
      <c r="AA58">
        <v>94.800003000000004</v>
      </c>
      <c r="AB58" s="5">
        <v>4110.2</v>
      </c>
      <c r="AC58">
        <v>233.70699999999999</v>
      </c>
    </row>
    <row r="59" spans="1:29" x14ac:dyDescent="0.3">
      <c r="A59" s="2">
        <v>42036</v>
      </c>
      <c r="B59" s="2" t="str">
        <f t="shared" si="0"/>
        <v>2015M2</v>
      </c>
      <c r="C59" s="4">
        <v>136.66</v>
      </c>
      <c r="D59">
        <v>202013242</v>
      </c>
      <c r="E59">
        <v>362152876</v>
      </c>
      <c r="F59">
        <v>2136286866</v>
      </c>
      <c r="G59">
        <v>4438289475</v>
      </c>
      <c r="H59">
        <v>4774925265</v>
      </c>
      <c r="I59">
        <v>13.79</v>
      </c>
      <c r="J59">
        <v>15.98</v>
      </c>
      <c r="K59">
        <v>168915450</v>
      </c>
      <c r="L59" s="3">
        <v>13.1</v>
      </c>
      <c r="M59" s="3">
        <v>230.58500000000001</v>
      </c>
      <c r="N59" s="26">
        <v>80044.275666000001</v>
      </c>
      <c r="O59" s="26">
        <v>22890.561897</v>
      </c>
      <c r="P59" s="26">
        <v>6265.9168626000001</v>
      </c>
      <c r="Q59" s="26">
        <v>2656.7023946999998</v>
      </c>
      <c r="R59">
        <v>6946.66</v>
      </c>
      <c r="S59">
        <v>18797.939999999999</v>
      </c>
      <c r="T59">
        <v>16.062999999999999</v>
      </c>
      <c r="U59" s="26">
        <v>4.4662666812999996</v>
      </c>
      <c r="V59">
        <v>92.12</v>
      </c>
      <c r="W59">
        <v>13.34</v>
      </c>
      <c r="X59">
        <v>1.5049999999999999</v>
      </c>
      <c r="Y59">
        <v>2.0019999999999998</v>
      </c>
      <c r="Z59">
        <v>2.6</v>
      </c>
      <c r="AA59">
        <v>95.25</v>
      </c>
      <c r="AB59" s="5">
        <v>4160.34</v>
      </c>
      <c r="AC59">
        <v>234.72200000000001</v>
      </c>
    </row>
    <row r="60" spans="1:29" x14ac:dyDescent="0.3">
      <c r="A60" s="2">
        <v>42064</v>
      </c>
      <c r="B60" s="2" t="str">
        <f t="shared" si="0"/>
        <v>2015M3</v>
      </c>
      <c r="C60" s="4">
        <v>149.61000000000001</v>
      </c>
      <c r="D60">
        <v>199494940</v>
      </c>
      <c r="E60">
        <v>343797138</v>
      </c>
      <c r="F60">
        <v>2151284820</v>
      </c>
      <c r="G60">
        <v>4446980401</v>
      </c>
      <c r="H60">
        <v>4777616433</v>
      </c>
      <c r="I60">
        <v>13.89</v>
      </c>
      <c r="J60">
        <v>15.63</v>
      </c>
      <c r="K60">
        <v>163630081</v>
      </c>
      <c r="L60" s="3">
        <v>13.49</v>
      </c>
      <c r="M60" s="3">
        <v>280.20999999999998</v>
      </c>
      <c r="N60" s="26">
        <v>78338.299373999995</v>
      </c>
      <c r="O60" s="26">
        <v>22307.649504000001</v>
      </c>
      <c r="P60" s="26">
        <v>6150.2236316999997</v>
      </c>
      <c r="Q60" s="26">
        <v>2595.0412876</v>
      </c>
      <c r="R60">
        <v>6773.04</v>
      </c>
      <c r="S60">
        <v>19206.990000000002</v>
      </c>
      <c r="T60">
        <v>19.315000000000001</v>
      </c>
      <c r="U60" s="26">
        <v>4.9131820995000002</v>
      </c>
      <c r="V60">
        <v>101.87</v>
      </c>
      <c r="W60">
        <v>15.29</v>
      </c>
      <c r="X60">
        <v>1.375</v>
      </c>
      <c r="Y60">
        <v>1.9339999999999999</v>
      </c>
      <c r="Z60">
        <v>2.544</v>
      </c>
      <c r="AA60">
        <v>98.360000999999997</v>
      </c>
      <c r="AB60" s="5">
        <v>4215.26</v>
      </c>
      <c r="AC60">
        <v>236.119</v>
      </c>
    </row>
    <row r="61" spans="1:29" x14ac:dyDescent="0.3">
      <c r="A61" s="2">
        <v>42095</v>
      </c>
      <c r="B61" s="2" t="str">
        <f t="shared" si="0"/>
        <v>2015M4</v>
      </c>
      <c r="C61" s="4">
        <v>142.52000000000001</v>
      </c>
      <c r="D61">
        <v>198811962</v>
      </c>
      <c r="E61">
        <v>334090852</v>
      </c>
      <c r="F61">
        <v>2160226929</v>
      </c>
      <c r="G61">
        <v>4446708674</v>
      </c>
      <c r="H61">
        <v>4793695676</v>
      </c>
      <c r="I61">
        <v>13.68</v>
      </c>
      <c r="J61">
        <v>15.53</v>
      </c>
      <c r="K61">
        <v>160163995</v>
      </c>
      <c r="L61" s="3">
        <v>13.744999999999999</v>
      </c>
      <c r="M61" s="3">
        <v>227.11</v>
      </c>
      <c r="N61" s="26">
        <v>85509.873720999996</v>
      </c>
      <c r="O61" s="26">
        <v>22343.04592</v>
      </c>
      <c r="P61" s="26">
        <v>6188.5177098000004</v>
      </c>
      <c r="Q61" s="26">
        <v>2611.8434719000002</v>
      </c>
      <c r="R61">
        <v>6960.63</v>
      </c>
      <c r="S61">
        <v>19520.009999999998</v>
      </c>
      <c r="T61">
        <v>17.420000000000002</v>
      </c>
      <c r="U61" s="26">
        <v>4.5524970738999997</v>
      </c>
      <c r="V61">
        <v>98.41</v>
      </c>
      <c r="W61">
        <v>14.55</v>
      </c>
      <c r="X61">
        <v>1.4419999999999999</v>
      </c>
      <c r="Y61">
        <v>2.0459999999999998</v>
      </c>
      <c r="Z61">
        <v>2.7530000000000001</v>
      </c>
      <c r="AA61">
        <v>94.599997999999999</v>
      </c>
      <c r="AB61" s="5">
        <v>4245.1899999999996</v>
      </c>
      <c r="AC61">
        <v>236.59899999999999</v>
      </c>
    </row>
    <row r="62" spans="1:29" x14ac:dyDescent="0.3">
      <c r="A62" s="2">
        <v>42125</v>
      </c>
      <c r="B62" s="2" t="str">
        <f t="shared" si="0"/>
        <v>2015M5</v>
      </c>
      <c r="C62" s="4">
        <v>139.94</v>
      </c>
      <c r="D62">
        <v>196246181</v>
      </c>
      <c r="E62">
        <v>328802402</v>
      </c>
      <c r="F62">
        <v>2175663575</v>
      </c>
      <c r="G62">
        <v>4475838274</v>
      </c>
      <c r="H62">
        <v>4836693747</v>
      </c>
      <c r="I62">
        <v>13.83</v>
      </c>
      <c r="J62">
        <v>15.81</v>
      </c>
      <c r="K62">
        <v>156775452</v>
      </c>
      <c r="L62" s="3">
        <v>13.875</v>
      </c>
      <c r="M62" s="3">
        <v>227.59</v>
      </c>
      <c r="N62" s="26">
        <v>79645.042004000003</v>
      </c>
      <c r="O62" s="26">
        <v>22441.759430999999</v>
      </c>
      <c r="P62" s="26">
        <v>6317.3846610999999</v>
      </c>
      <c r="Q62" s="26">
        <v>2625.8608451999999</v>
      </c>
      <c r="R62">
        <v>6984.43</v>
      </c>
      <c r="S62">
        <v>20563.150000000001</v>
      </c>
      <c r="T62">
        <v>17.309999999999999</v>
      </c>
      <c r="U62" s="26">
        <v>4.7986288764999996</v>
      </c>
      <c r="V62">
        <v>98.51</v>
      </c>
      <c r="W62">
        <v>13.84</v>
      </c>
      <c r="X62">
        <v>1.4670000000000001</v>
      </c>
      <c r="Y62">
        <v>2.0950000000000002</v>
      </c>
      <c r="Z62">
        <v>2.847</v>
      </c>
      <c r="AA62">
        <v>96.910004000000001</v>
      </c>
      <c r="AB62" s="5">
        <v>4276.6000000000004</v>
      </c>
      <c r="AC62">
        <v>237.80500000000001</v>
      </c>
    </row>
    <row r="63" spans="1:29" x14ac:dyDescent="0.3">
      <c r="A63" s="2">
        <v>42156</v>
      </c>
      <c r="B63" s="2" t="str">
        <f t="shared" si="0"/>
        <v>2015M6</v>
      </c>
      <c r="C63" s="4">
        <v>138.63999999999999</v>
      </c>
      <c r="D63">
        <v>196863823</v>
      </c>
      <c r="E63">
        <v>323912405</v>
      </c>
      <c r="F63">
        <v>2176674849</v>
      </c>
      <c r="G63">
        <v>4493113529</v>
      </c>
      <c r="H63">
        <v>4850532086</v>
      </c>
      <c r="I63">
        <v>14.75</v>
      </c>
      <c r="J63">
        <v>15.97</v>
      </c>
      <c r="K63">
        <v>154041828</v>
      </c>
      <c r="L63" s="3">
        <v>14.345000000000001</v>
      </c>
      <c r="M63" s="3">
        <v>265.95999999999998</v>
      </c>
      <c r="N63" s="26">
        <v>79500.054734999998</v>
      </c>
      <c r="O63" s="26">
        <v>21877.716992000001</v>
      </c>
      <c r="P63" s="26">
        <v>6192.0751790000004</v>
      </c>
      <c r="Q63" s="26">
        <v>2561.7259208999999</v>
      </c>
      <c r="R63">
        <v>6520.98</v>
      </c>
      <c r="S63">
        <v>20235.73</v>
      </c>
      <c r="T63">
        <v>15.89</v>
      </c>
      <c r="U63" s="26">
        <v>4.6468890319999998</v>
      </c>
      <c r="V63">
        <v>99.8</v>
      </c>
      <c r="W63">
        <v>18.23</v>
      </c>
      <c r="X63">
        <v>1.6279999999999999</v>
      </c>
      <c r="Y63">
        <v>2.335</v>
      </c>
      <c r="Z63">
        <v>3.1040000000000001</v>
      </c>
      <c r="AA63">
        <v>95.489998</v>
      </c>
      <c r="AB63" s="5">
        <v>4310.3900000000003</v>
      </c>
      <c r="AC63">
        <v>238.63800000000001</v>
      </c>
    </row>
    <row r="64" spans="1:29" x14ac:dyDescent="0.3">
      <c r="A64" s="2">
        <v>42186</v>
      </c>
      <c r="B64" s="2" t="str">
        <f t="shared" si="0"/>
        <v>2015M7</v>
      </c>
      <c r="C64" s="4">
        <v>143.4</v>
      </c>
      <c r="D64">
        <v>197022258</v>
      </c>
      <c r="E64">
        <v>318914527</v>
      </c>
      <c r="F64">
        <v>2186043618</v>
      </c>
      <c r="G64">
        <v>4554350444</v>
      </c>
      <c r="H64">
        <v>4908824344</v>
      </c>
      <c r="I64">
        <v>14.9</v>
      </c>
      <c r="J64">
        <v>16.329999999999998</v>
      </c>
      <c r="K64">
        <v>154932930</v>
      </c>
      <c r="L64" s="3">
        <v>14.185</v>
      </c>
      <c r="M64" s="3">
        <v>282.26</v>
      </c>
      <c r="N64" s="26">
        <v>75711.650032999998</v>
      </c>
      <c r="O64" s="26">
        <v>21964.341235</v>
      </c>
      <c r="P64" s="26">
        <v>6367.2336315000002</v>
      </c>
      <c r="Q64" s="26">
        <v>2612.2111472000001</v>
      </c>
      <c r="R64">
        <v>6696.28</v>
      </c>
      <c r="S64">
        <v>20585.240000000002</v>
      </c>
      <c r="T64">
        <v>17.04</v>
      </c>
      <c r="U64" s="26">
        <v>5.0520081041999996</v>
      </c>
      <c r="V64">
        <v>102.73</v>
      </c>
      <c r="W64">
        <v>12.12</v>
      </c>
      <c r="X64">
        <v>1.548</v>
      </c>
      <c r="Y64">
        <v>2.2050000000000001</v>
      </c>
      <c r="Z64">
        <v>2.927</v>
      </c>
      <c r="AA64">
        <v>97.370002999999997</v>
      </c>
      <c r="AB64" s="5">
        <v>4337.1099999999997</v>
      </c>
      <c r="AC64">
        <v>238.654</v>
      </c>
    </row>
    <row r="65" spans="1:29" x14ac:dyDescent="0.3">
      <c r="A65" s="2">
        <v>42217</v>
      </c>
      <c r="B65" s="2" t="str">
        <f t="shared" si="0"/>
        <v>2015M8</v>
      </c>
      <c r="C65" s="4">
        <v>140.94999999999999</v>
      </c>
      <c r="D65">
        <v>196142451</v>
      </c>
      <c r="E65">
        <v>316917201</v>
      </c>
      <c r="F65">
        <v>2191993009</v>
      </c>
      <c r="G65">
        <v>4563586143</v>
      </c>
      <c r="H65">
        <v>4951069509</v>
      </c>
      <c r="I65">
        <v>14.91</v>
      </c>
      <c r="J65">
        <v>16.13</v>
      </c>
      <c r="K65">
        <v>150008445</v>
      </c>
      <c r="L65" s="3">
        <v>14.4</v>
      </c>
      <c r="M65" s="3">
        <v>327.16000000000003</v>
      </c>
      <c r="N65" s="26">
        <v>69249.500792000006</v>
      </c>
      <c r="O65" s="26">
        <v>20550.181680000002</v>
      </c>
      <c r="P65" s="26">
        <v>5938.8897708000004</v>
      </c>
      <c r="Q65" s="26">
        <v>2452.1166349999999</v>
      </c>
      <c r="R65">
        <v>6247.94</v>
      </c>
      <c r="S65">
        <v>18890.48</v>
      </c>
      <c r="T65">
        <v>19.245000000000001</v>
      </c>
      <c r="U65" s="26">
        <v>5.4162392394000003</v>
      </c>
      <c r="V65">
        <v>111.61</v>
      </c>
      <c r="W65">
        <v>28.43</v>
      </c>
      <c r="X65">
        <v>1.5409999999999999</v>
      </c>
      <c r="Y65">
        <v>2.2000000000000002</v>
      </c>
      <c r="Z65">
        <v>2.931</v>
      </c>
      <c r="AA65">
        <v>95.949996999999996</v>
      </c>
      <c r="AB65" s="5">
        <v>4346.6499999999996</v>
      </c>
      <c r="AC65">
        <v>238.316</v>
      </c>
    </row>
    <row r="66" spans="1:29" x14ac:dyDescent="0.3">
      <c r="A66" s="2">
        <v>42248</v>
      </c>
      <c r="B66" s="2" t="str">
        <f t="shared" si="0"/>
        <v>2015M9</v>
      </c>
      <c r="C66" s="4">
        <v>138.16999999999999</v>
      </c>
      <c r="D66">
        <v>196414101</v>
      </c>
      <c r="E66">
        <v>318268214</v>
      </c>
      <c r="F66">
        <v>2200486606</v>
      </c>
      <c r="G66">
        <v>4597352502</v>
      </c>
      <c r="H66">
        <v>4989008758</v>
      </c>
      <c r="I66">
        <v>15.72</v>
      </c>
      <c r="J66">
        <v>15.88</v>
      </c>
      <c r="K66">
        <v>148631156</v>
      </c>
      <c r="L66" s="3">
        <v>15.58</v>
      </c>
      <c r="M66" s="3">
        <v>521.29999999999995</v>
      </c>
      <c r="N66" s="26">
        <v>66564.162223000007</v>
      </c>
      <c r="O66" s="26">
        <v>20279.206294</v>
      </c>
      <c r="P66" s="26">
        <v>5753.4606437000002</v>
      </c>
      <c r="Q66" s="26">
        <v>2390.9979589</v>
      </c>
      <c r="R66">
        <v>6061.61</v>
      </c>
      <c r="S66">
        <v>17388.150000000001</v>
      </c>
      <c r="T66">
        <v>24.25</v>
      </c>
      <c r="U66" s="26">
        <v>5.8690330477000003</v>
      </c>
      <c r="V66">
        <v>123.05</v>
      </c>
      <c r="W66">
        <v>24.5</v>
      </c>
      <c r="X66">
        <v>1.375</v>
      </c>
      <c r="Y66">
        <v>2.06</v>
      </c>
      <c r="Z66">
        <v>2.88</v>
      </c>
      <c r="AA66">
        <v>96.349997999999999</v>
      </c>
      <c r="AB66" s="5">
        <v>4370.12</v>
      </c>
      <c r="AC66">
        <v>237.94499999999999</v>
      </c>
    </row>
    <row r="67" spans="1:29" x14ac:dyDescent="0.3">
      <c r="A67" s="2">
        <v>42278</v>
      </c>
      <c r="B67" s="2" t="str">
        <f t="shared" ref="B67:B130" si="1">CONCATENATE(YEAR(A67),"M",MONTH(A67))</f>
        <v>2015M10</v>
      </c>
      <c r="C67" s="4">
        <v>140.30000000000001</v>
      </c>
      <c r="D67">
        <v>203745644</v>
      </c>
      <c r="E67">
        <v>312390576</v>
      </c>
      <c r="F67">
        <v>2216922293</v>
      </c>
      <c r="G67">
        <v>4591457079</v>
      </c>
      <c r="H67">
        <v>5022943900</v>
      </c>
      <c r="I67">
        <v>15.87</v>
      </c>
      <c r="J67">
        <v>15.47</v>
      </c>
      <c r="K67">
        <v>147438122</v>
      </c>
      <c r="L67" s="3">
        <v>15.34</v>
      </c>
      <c r="M67" s="3">
        <v>435.87</v>
      </c>
      <c r="N67" s="26">
        <v>67208.164090999999</v>
      </c>
      <c r="O67" s="26">
        <v>22006.160500000002</v>
      </c>
      <c r="P67" s="26">
        <v>6296.2256504999996</v>
      </c>
      <c r="Q67" s="26">
        <v>2590.5752696</v>
      </c>
      <c r="R67">
        <v>6361.09</v>
      </c>
      <c r="S67">
        <v>19083.099999999999</v>
      </c>
      <c r="T67">
        <v>20.239999999999998</v>
      </c>
      <c r="U67" s="26">
        <v>5.6542597106999999</v>
      </c>
      <c r="V67">
        <v>121.12</v>
      </c>
      <c r="W67">
        <v>15.07</v>
      </c>
      <c r="X67">
        <v>1.528</v>
      </c>
      <c r="Y67">
        <v>2.1509999999999998</v>
      </c>
      <c r="Z67">
        <v>2.9329999999999998</v>
      </c>
      <c r="AA67">
        <v>96.949996999999996</v>
      </c>
      <c r="AB67" s="5">
        <v>4405.95</v>
      </c>
      <c r="AC67">
        <v>237.83799999999999</v>
      </c>
    </row>
    <row r="68" spans="1:29" x14ac:dyDescent="0.3">
      <c r="A68" s="2">
        <v>42309</v>
      </c>
      <c r="B68" s="2" t="str">
        <f t="shared" si="1"/>
        <v>2015M11</v>
      </c>
      <c r="C68" s="4">
        <v>136.04</v>
      </c>
      <c r="D68">
        <v>202744167</v>
      </c>
      <c r="E68">
        <v>310836657</v>
      </c>
      <c r="F68">
        <v>2225301684</v>
      </c>
      <c r="G68">
        <v>4636253676</v>
      </c>
      <c r="H68">
        <v>5087639840</v>
      </c>
      <c r="I68">
        <v>15.85</v>
      </c>
      <c r="J68">
        <v>15.7</v>
      </c>
      <c r="K68">
        <v>147516131</v>
      </c>
      <c r="L68" s="3">
        <v>15.515000000000001</v>
      </c>
      <c r="M68" s="3">
        <v>415.31</v>
      </c>
      <c r="N68" s="26">
        <v>65451.099731000002</v>
      </c>
      <c r="O68" s="26">
        <v>22123.096432999999</v>
      </c>
      <c r="P68" s="26">
        <v>6378.1100059999999</v>
      </c>
      <c r="Q68" s="26">
        <v>2597.3656230000001</v>
      </c>
      <c r="R68">
        <v>6356.09</v>
      </c>
      <c r="S68">
        <v>19747.47</v>
      </c>
      <c r="T68">
        <v>19.815000000000001</v>
      </c>
      <c r="U68" s="26">
        <v>5.5856827266</v>
      </c>
      <c r="V68">
        <v>116.78</v>
      </c>
      <c r="W68">
        <v>16.13</v>
      </c>
      <c r="X68">
        <v>1.6539999999999999</v>
      </c>
      <c r="Y68">
        <v>2.218</v>
      </c>
      <c r="Z68">
        <v>2.99</v>
      </c>
      <c r="AA68">
        <v>100.16999800000001</v>
      </c>
      <c r="AB68" s="5">
        <v>4450.45</v>
      </c>
      <c r="AC68">
        <v>237.33600000000001</v>
      </c>
    </row>
    <row r="69" spans="1:29" x14ac:dyDescent="0.3">
      <c r="A69" s="2">
        <v>42339</v>
      </c>
      <c r="B69" s="2" t="str">
        <f t="shared" si="1"/>
        <v>2015M12</v>
      </c>
      <c r="C69" s="4">
        <v>136.38999999999999</v>
      </c>
      <c r="D69">
        <v>221478453</v>
      </c>
      <c r="E69">
        <v>315384658</v>
      </c>
      <c r="F69">
        <v>2265438363</v>
      </c>
      <c r="G69">
        <v>4677523145</v>
      </c>
      <c r="H69">
        <v>5114530928</v>
      </c>
      <c r="I69">
        <v>15.37</v>
      </c>
      <c r="J69">
        <v>15.83</v>
      </c>
      <c r="K69">
        <v>161692071</v>
      </c>
      <c r="L69" s="3">
        <v>15.802</v>
      </c>
      <c r="M69" s="3">
        <v>487.34</v>
      </c>
      <c r="N69" s="26">
        <v>62284.158121</v>
      </c>
      <c r="O69" s="26">
        <v>21829.523578</v>
      </c>
      <c r="P69" s="26">
        <v>6273.1240440000001</v>
      </c>
      <c r="Q69" s="26">
        <v>2560.5830476000001</v>
      </c>
      <c r="R69">
        <v>6242.32</v>
      </c>
      <c r="S69">
        <v>19033.71</v>
      </c>
      <c r="T69">
        <v>21.882999999999999</v>
      </c>
      <c r="U69" s="26">
        <v>5.6104450075000001</v>
      </c>
      <c r="V69">
        <v>118.15</v>
      </c>
      <c r="W69">
        <v>18.21</v>
      </c>
      <c r="X69">
        <v>1.758</v>
      </c>
      <c r="Y69">
        <v>2.2690000000000001</v>
      </c>
      <c r="Z69">
        <v>3.0150000000000001</v>
      </c>
      <c r="AA69">
        <v>98.629997000000003</v>
      </c>
      <c r="AB69" s="5">
        <v>4493.17</v>
      </c>
      <c r="AC69">
        <v>236.52500000000001</v>
      </c>
    </row>
    <row r="70" spans="1:29" x14ac:dyDescent="0.3">
      <c r="A70" s="2">
        <v>42370</v>
      </c>
      <c r="B70" s="2" t="str">
        <f t="shared" si="1"/>
        <v>2016M1</v>
      </c>
      <c r="C70" s="4">
        <v>128.49</v>
      </c>
      <c r="D70">
        <v>213738002</v>
      </c>
      <c r="E70">
        <v>315102771</v>
      </c>
      <c r="F70">
        <v>2266537605</v>
      </c>
      <c r="G70">
        <v>4716993314</v>
      </c>
      <c r="H70">
        <v>5163315756</v>
      </c>
      <c r="I70">
        <v>15.36</v>
      </c>
      <c r="J70">
        <v>16.329999999999998</v>
      </c>
      <c r="K70">
        <v>154074182</v>
      </c>
      <c r="L70" s="3">
        <v>14.34</v>
      </c>
      <c r="M70" s="3">
        <v>459.67</v>
      </c>
      <c r="N70" s="26">
        <v>57326.155342999999</v>
      </c>
      <c r="O70" s="26">
        <v>20594.412446999999</v>
      </c>
      <c r="P70" s="26">
        <v>5770.6703576999998</v>
      </c>
      <c r="Q70" s="26">
        <v>2426.6594685</v>
      </c>
      <c r="R70">
        <v>6083.79</v>
      </c>
      <c r="S70">
        <v>17518.3</v>
      </c>
      <c r="T70">
        <v>19.649999999999999</v>
      </c>
      <c r="U70" s="26">
        <v>5.7358787482000002</v>
      </c>
      <c r="V70">
        <v>122</v>
      </c>
      <c r="W70">
        <v>20.2</v>
      </c>
      <c r="X70">
        <v>1.335</v>
      </c>
      <c r="Y70">
        <v>1.931</v>
      </c>
      <c r="Z70">
        <v>2.758</v>
      </c>
      <c r="AA70">
        <v>99.610000999999997</v>
      </c>
      <c r="AB70" s="5">
        <v>4550.2299999999996</v>
      </c>
      <c r="AC70">
        <v>236.916</v>
      </c>
    </row>
    <row r="71" spans="1:29" x14ac:dyDescent="0.3">
      <c r="A71" s="2">
        <v>42401</v>
      </c>
      <c r="B71" s="2" t="str">
        <f t="shared" si="1"/>
        <v>2016M2</v>
      </c>
      <c r="C71" s="4">
        <v>130.9</v>
      </c>
      <c r="D71">
        <v>209170821</v>
      </c>
      <c r="E71">
        <v>345150416</v>
      </c>
      <c r="F71">
        <v>2282950769</v>
      </c>
      <c r="G71">
        <v>4854978073</v>
      </c>
      <c r="H71">
        <v>5312283123</v>
      </c>
      <c r="I71">
        <v>14.85</v>
      </c>
      <c r="J71">
        <v>15.3</v>
      </c>
      <c r="K71">
        <v>150042473</v>
      </c>
      <c r="L71" s="3">
        <v>14.164</v>
      </c>
      <c r="M71" s="3">
        <v>436.22</v>
      </c>
      <c r="N71" s="26">
        <v>60172.668637000002</v>
      </c>
      <c r="O71" s="26">
        <v>20640.209148999998</v>
      </c>
      <c r="P71" s="26">
        <v>5695.9429232000002</v>
      </c>
      <c r="Q71" s="26">
        <v>2414.6539112</v>
      </c>
      <c r="R71">
        <v>6097.09</v>
      </c>
      <c r="S71">
        <v>16026.76</v>
      </c>
      <c r="T71">
        <v>19.43</v>
      </c>
      <c r="U71" s="26">
        <v>5.5958486692999996</v>
      </c>
      <c r="V71">
        <v>118.66</v>
      </c>
      <c r="W71">
        <v>20.55</v>
      </c>
      <c r="X71">
        <v>1.22</v>
      </c>
      <c r="Y71">
        <v>1.74</v>
      </c>
      <c r="Z71">
        <v>2.6150000000000002</v>
      </c>
      <c r="AA71">
        <v>98.209998999999996</v>
      </c>
      <c r="AB71" s="5">
        <v>4591.18</v>
      </c>
      <c r="AC71">
        <v>237.11099999999999</v>
      </c>
    </row>
    <row r="72" spans="1:29" x14ac:dyDescent="0.3">
      <c r="A72" s="2">
        <v>42430</v>
      </c>
      <c r="B72" s="2" t="str">
        <f t="shared" si="1"/>
        <v>2016M3</v>
      </c>
      <c r="C72" s="4">
        <v>140.38999999999999</v>
      </c>
      <c r="D72">
        <v>205986421</v>
      </c>
      <c r="E72">
        <v>331050008</v>
      </c>
      <c r="F72">
        <v>2309328548</v>
      </c>
      <c r="G72">
        <v>4829018658</v>
      </c>
      <c r="H72">
        <v>5291768650</v>
      </c>
      <c r="I72">
        <v>14.24</v>
      </c>
      <c r="J72">
        <v>15.58</v>
      </c>
      <c r="K72">
        <v>146901357</v>
      </c>
      <c r="L72" s="3">
        <v>13.689</v>
      </c>
      <c r="M72" s="3">
        <v>345.98</v>
      </c>
      <c r="N72" s="26">
        <v>70082.654318000001</v>
      </c>
      <c r="O72" s="26">
        <v>22005.806455999998</v>
      </c>
      <c r="P72" s="26">
        <v>6059.6229123000003</v>
      </c>
      <c r="Q72" s="26">
        <v>2562.9634787999998</v>
      </c>
      <c r="R72">
        <v>6174.9</v>
      </c>
      <c r="S72">
        <v>16758.669999999998</v>
      </c>
      <c r="T72">
        <v>20.7</v>
      </c>
      <c r="U72" s="26">
        <v>4.9828620207999998</v>
      </c>
      <c r="V72">
        <v>110.79</v>
      </c>
      <c r="W72">
        <v>13.95</v>
      </c>
      <c r="X72">
        <v>1.224</v>
      </c>
      <c r="Y72">
        <v>1.786</v>
      </c>
      <c r="Z72">
        <v>2.62</v>
      </c>
      <c r="AA72">
        <v>94.589995999999999</v>
      </c>
      <c r="AB72" s="5">
        <v>4610.92</v>
      </c>
      <c r="AC72">
        <v>238.13200000000001</v>
      </c>
    </row>
    <row r="73" spans="1:29" x14ac:dyDescent="0.3">
      <c r="A73" s="2">
        <v>42461</v>
      </c>
      <c r="B73" s="2" t="str">
        <f t="shared" si="1"/>
        <v>2016M4</v>
      </c>
      <c r="C73" s="4">
        <v>136.11000000000001</v>
      </c>
      <c r="D73">
        <v>204655410</v>
      </c>
      <c r="E73">
        <v>323084058</v>
      </c>
      <c r="F73">
        <v>2313417922</v>
      </c>
      <c r="G73">
        <v>4884235641</v>
      </c>
      <c r="H73">
        <v>5331795004</v>
      </c>
      <c r="I73">
        <v>14.35</v>
      </c>
      <c r="J73">
        <v>16.25</v>
      </c>
      <c r="K73">
        <v>147484149</v>
      </c>
      <c r="L73" s="3">
        <v>13.324999999999999</v>
      </c>
      <c r="M73" s="3">
        <v>325.63</v>
      </c>
      <c r="N73" s="26">
        <v>75022.452822000007</v>
      </c>
      <c r="O73" s="26">
        <v>22011.631825</v>
      </c>
      <c r="P73" s="26">
        <v>5914.0089565999997</v>
      </c>
      <c r="Q73" s="26">
        <v>2557.755373</v>
      </c>
      <c r="R73">
        <v>6241.89</v>
      </c>
      <c r="S73">
        <v>16666.05</v>
      </c>
      <c r="T73">
        <v>18.45</v>
      </c>
      <c r="U73" s="26">
        <v>4.8022162900999996</v>
      </c>
      <c r="V73">
        <v>106.51</v>
      </c>
      <c r="W73">
        <v>15.7</v>
      </c>
      <c r="X73">
        <v>1.2789999999999999</v>
      </c>
      <c r="Y73">
        <v>1.819</v>
      </c>
      <c r="Z73">
        <v>2.6659999999999999</v>
      </c>
      <c r="AA73">
        <v>93.080001999999993</v>
      </c>
      <c r="AB73" s="5">
        <v>4639.05</v>
      </c>
      <c r="AC73">
        <v>239.261</v>
      </c>
    </row>
    <row r="74" spans="1:29" x14ac:dyDescent="0.3">
      <c r="A74" s="2">
        <v>42491</v>
      </c>
      <c r="B74" s="2" t="str">
        <f t="shared" si="1"/>
        <v>2016M5</v>
      </c>
      <c r="C74" s="4">
        <v>133.66</v>
      </c>
      <c r="D74">
        <v>203894991</v>
      </c>
      <c r="E74">
        <v>318046218</v>
      </c>
      <c r="F74">
        <v>2293504150</v>
      </c>
      <c r="G74">
        <v>4953973835</v>
      </c>
      <c r="H74">
        <v>5389752466</v>
      </c>
      <c r="I74">
        <v>14.11</v>
      </c>
      <c r="J74">
        <v>16.190000000000001</v>
      </c>
      <c r="K74">
        <v>147648385</v>
      </c>
      <c r="L74" s="3">
        <v>13.44</v>
      </c>
      <c r="M74" s="3">
        <v>341.56</v>
      </c>
      <c r="N74" s="26">
        <v>66931.345100000006</v>
      </c>
      <c r="O74" s="26">
        <v>21938.936202000001</v>
      </c>
      <c r="P74" s="26">
        <v>6103.0055592999997</v>
      </c>
      <c r="Q74" s="26">
        <v>2586.4123255999998</v>
      </c>
      <c r="R74">
        <v>6230.79</v>
      </c>
      <c r="S74">
        <v>17234.98</v>
      </c>
      <c r="T74">
        <v>18.649999999999999</v>
      </c>
      <c r="U74" s="26">
        <v>4.9643060544999997</v>
      </c>
      <c r="V74">
        <v>105.4</v>
      </c>
      <c r="W74">
        <v>14.19</v>
      </c>
      <c r="X74">
        <v>1.359</v>
      </c>
      <c r="Y74">
        <v>1.8340000000000001</v>
      </c>
      <c r="Z74">
        <v>2.629</v>
      </c>
      <c r="AA74">
        <v>95.889999000000003</v>
      </c>
      <c r="AB74" s="5">
        <v>4675.2299999999996</v>
      </c>
      <c r="AC74">
        <v>240.23599999999999</v>
      </c>
    </row>
    <row r="75" spans="1:29" x14ac:dyDescent="0.3">
      <c r="A75" s="2">
        <v>42522</v>
      </c>
      <c r="B75" s="2" t="str">
        <f t="shared" si="1"/>
        <v>2016M6</v>
      </c>
      <c r="C75" s="4">
        <v>135.37</v>
      </c>
      <c r="D75">
        <v>202899794</v>
      </c>
      <c r="E75">
        <v>317669550</v>
      </c>
      <c r="F75">
        <v>2317041510</v>
      </c>
      <c r="G75">
        <v>4975614007</v>
      </c>
      <c r="H75">
        <v>5419606850</v>
      </c>
      <c r="I75">
        <v>13.06</v>
      </c>
      <c r="J75">
        <v>16.29</v>
      </c>
      <c r="K75">
        <v>144587709</v>
      </c>
      <c r="L75" s="3">
        <v>13.43</v>
      </c>
      <c r="M75" s="3">
        <v>317.81</v>
      </c>
      <c r="N75" s="26">
        <v>70901.696286999999</v>
      </c>
      <c r="O75" s="26">
        <v>22041.558870000001</v>
      </c>
      <c r="P75" s="26">
        <v>5953.1542344999998</v>
      </c>
      <c r="Q75" s="26">
        <v>2580.1546041000001</v>
      </c>
      <c r="R75">
        <v>6504.33</v>
      </c>
      <c r="S75">
        <v>15575.92</v>
      </c>
      <c r="T75">
        <v>17.745000000000001</v>
      </c>
      <c r="U75" s="26">
        <v>4.4168044239000004</v>
      </c>
      <c r="V75">
        <v>101.9</v>
      </c>
      <c r="W75">
        <v>15.63</v>
      </c>
      <c r="X75">
        <v>1.0109999999999999</v>
      </c>
      <c r="Y75">
        <v>1.488</v>
      </c>
      <c r="Z75">
        <v>2.3069999999999999</v>
      </c>
      <c r="AA75">
        <v>96.139999000000003</v>
      </c>
      <c r="AB75" s="5">
        <v>4691.59</v>
      </c>
      <c r="AC75">
        <v>241.03800000000001</v>
      </c>
    </row>
    <row r="76" spans="1:29" x14ac:dyDescent="0.3">
      <c r="A76" s="2">
        <v>42552</v>
      </c>
      <c r="B76" s="2" t="str">
        <f t="shared" si="1"/>
        <v>2016M7</v>
      </c>
      <c r="C76" s="4">
        <v>136.79</v>
      </c>
      <c r="D76">
        <v>203970241</v>
      </c>
      <c r="E76">
        <v>317328438</v>
      </c>
      <c r="F76">
        <v>2322679121</v>
      </c>
      <c r="G76">
        <v>5008017964</v>
      </c>
      <c r="H76">
        <v>5453699716</v>
      </c>
      <c r="I76">
        <v>12.67</v>
      </c>
      <c r="J76">
        <v>16.53</v>
      </c>
      <c r="K76">
        <v>148135406</v>
      </c>
      <c r="L76" s="3">
        <v>13.365</v>
      </c>
      <c r="M76" s="3">
        <v>285.27999999999997</v>
      </c>
      <c r="N76" s="26">
        <v>78450.003765000001</v>
      </c>
      <c r="O76" s="26">
        <v>22695.797025</v>
      </c>
      <c r="P76" s="26">
        <v>6356.1810554000003</v>
      </c>
      <c r="Q76" s="26">
        <v>2676.3748959999998</v>
      </c>
      <c r="R76">
        <v>6724.43</v>
      </c>
      <c r="S76">
        <v>16569.27</v>
      </c>
      <c r="T76">
        <v>16.739999999999998</v>
      </c>
      <c r="U76" s="26">
        <v>4.4339282857000004</v>
      </c>
      <c r="V76">
        <v>96.81</v>
      </c>
      <c r="W76">
        <v>11.87</v>
      </c>
      <c r="X76">
        <v>1.0329999999999999</v>
      </c>
      <c r="Y76">
        <v>1.458</v>
      </c>
      <c r="Z76">
        <v>2.1819999999999999</v>
      </c>
      <c r="AA76">
        <v>95.529999000000004</v>
      </c>
      <c r="AB76" s="5">
        <v>4715.99</v>
      </c>
      <c r="AC76">
        <v>240.64699999999999</v>
      </c>
    </row>
    <row r="77" spans="1:29" x14ac:dyDescent="0.3">
      <c r="A77" s="2">
        <v>42583</v>
      </c>
      <c r="B77" s="2" t="str">
        <f t="shared" si="1"/>
        <v>2016M8</v>
      </c>
      <c r="C77" s="4">
        <v>138.26</v>
      </c>
      <c r="D77">
        <v>203464608</v>
      </c>
      <c r="E77">
        <v>313685875</v>
      </c>
      <c r="F77">
        <v>2317816655</v>
      </c>
      <c r="G77">
        <v>5042395159</v>
      </c>
      <c r="H77">
        <v>5492324102</v>
      </c>
      <c r="I77">
        <v>12.72</v>
      </c>
      <c r="J77">
        <v>16.27</v>
      </c>
      <c r="K77">
        <v>147242296</v>
      </c>
      <c r="L77" s="3">
        <v>13.355</v>
      </c>
      <c r="M77" s="3">
        <v>253.29</v>
      </c>
      <c r="N77" s="26">
        <v>78914.548632999999</v>
      </c>
      <c r="O77" s="26">
        <v>22637.804609999999</v>
      </c>
      <c r="P77" s="26">
        <v>6413.5984663999998</v>
      </c>
      <c r="Q77" s="26">
        <v>2670.8256299</v>
      </c>
      <c r="R77">
        <v>6781.51</v>
      </c>
      <c r="S77">
        <v>16887.400000000001</v>
      </c>
      <c r="T77">
        <v>16.68</v>
      </c>
      <c r="U77" s="26">
        <v>4.4162762635000004</v>
      </c>
      <c r="V77">
        <v>94.53</v>
      </c>
      <c r="W77">
        <v>13.42</v>
      </c>
      <c r="X77">
        <v>1.18</v>
      </c>
      <c r="Y77">
        <v>1.5680000000000001</v>
      </c>
      <c r="Z77">
        <v>2.2309999999999999</v>
      </c>
      <c r="AA77">
        <v>96.019997000000004</v>
      </c>
      <c r="AB77" s="5">
        <v>4736.74</v>
      </c>
      <c r="AC77">
        <v>240.85300000000001</v>
      </c>
    </row>
    <row r="78" spans="1:29" x14ac:dyDescent="0.3">
      <c r="A78" s="2">
        <v>42614</v>
      </c>
      <c r="B78" s="2" t="str">
        <f t="shared" si="1"/>
        <v>2016M9</v>
      </c>
      <c r="C78" s="4">
        <v>133.94</v>
      </c>
      <c r="D78">
        <v>209599341</v>
      </c>
      <c r="E78">
        <v>318298994</v>
      </c>
      <c r="F78">
        <v>2345445450</v>
      </c>
      <c r="G78">
        <v>5093742194</v>
      </c>
      <c r="H78">
        <v>5548744457</v>
      </c>
      <c r="I78">
        <v>11.61</v>
      </c>
      <c r="J78">
        <v>16.59</v>
      </c>
      <c r="K78">
        <v>148877456</v>
      </c>
      <c r="L78" s="3">
        <v>12.94</v>
      </c>
      <c r="M78" s="3">
        <v>269.70999999999998</v>
      </c>
      <c r="N78" s="26">
        <v>79486.081432000006</v>
      </c>
      <c r="O78" s="26">
        <v>22470.079008000001</v>
      </c>
      <c r="P78" s="26">
        <v>6519.5587587</v>
      </c>
      <c r="Q78" s="26">
        <v>2661.1753896</v>
      </c>
      <c r="R78">
        <v>6899.33</v>
      </c>
      <c r="S78">
        <v>16449.84</v>
      </c>
      <c r="T78">
        <v>17.292999999999999</v>
      </c>
      <c r="U78" s="26">
        <v>4.4207808786999996</v>
      </c>
      <c r="V78">
        <v>96.05</v>
      </c>
      <c r="W78">
        <v>13.29</v>
      </c>
      <c r="X78">
        <v>1.1559999999999999</v>
      </c>
      <c r="Y78">
        <v>1.6080000000000001</v>
      </c>
      <c r="Z78">
        <v>2.3359999999999999</v>
      </c>
      <c r="AA78">
        <v>95.459998999999996</v>
      </c>
      <c r="AB78" s="5">
        <v>4740.53</v>
      </c>
      <c r="AC78">
        <v>241.428</v>
      </c>
    </row>
    <row r="79" spans="1:29" x14ac:dyDescent="0.3">
      <c r="A79" s="2">
        <v>42644</v>
      </c>
      <c r="B79" s="2" t="str">
        <f t="shared" si="1"/>
        <v>2016M10</v>
      </c>
      <c r="C79" s="4">
        <v>132.84</v>
      </c>
      <c r="D79">
        <v>210513153</v>
      </c>
      <c r="E79">
        <v>316244712</v>
      </c>
      <c r="F79">
        <v>2351139685</v>
      </c>
      <c r="G79">
        <v>5158943154</v>
      </c>
      <c r="H79">
        <v>5607068135</v>
      </c>
      <c r="I79">
        <v>11.35</v>
      </c>
      <c r="J79">
        <v>16.739999999999998</v>
      </c>
      <c r="K79">
        <v>152180553</v>
      </c>
      <c r="L79" s="3">
        <v>12.555</v>
      </c>
      <c r="M79" s="3">
        <v>268.98</v>
      </c>
      <c r="N79" s="26">
        <v>88186.333136000001</v>
      </c>
      <c r="O79" s="26">
        <v>22238.947799000001</v>
      </c>
      <c r="P79" s="26">
        <v>6360.8267913</v>
      </c>
      <c r="Q79" s="26">
        <v>2606.2310796000002</v>
      </c>
      <c r="R79">
        <v>6954.22</v>
      </c>
      <c r="S79">
        <v>17425.02</v>
      </c>
      <c r="T79">
        <v>16.32</v>
      </c>
      <c r="U79" s="26">
        <v>4.3208912627</v>
      </c>
      <c r="V79">
        <v>93.89</v>
      </c>
      <c r="W79">
        <v>17.059999999999999</v>
      </c>
      <c r="X79">
        <v>1.3129999999999999</v>
      </c>
      <c r="Y79">
        <v>1.8340000000000001</v>
      </c>
      <c r="Z79">
        <v>2.589</v>
      </c>
      <c r="AA79">
        <v>98.449996999999996</v>
      </c>
      <c r="AB79" s="5">
        <v>4752.8599999999997</v>
      </c>
      <c r="AC79">
        <v>241.72900000000001</v>
      </c>
    </row>
    <row r="80" spans="1:29" x14ac:dyDescent="0.3">
      <c r="A80" s="2">
        <v>42675</v>
      </c>
      <c r="B80" s="2" t="str">
        <f t="shared" si="1"/>
        <v>2016M11</v>
      </c>
      <c r="C80" s="4">
        <v>132.47</v>
      </c>
      <c r="D80">
        <v>208952271</v>
      </c>
      <c r="E80">
        <v>323191097</v>
      </c>
      <c r="F80">
        <v>2344567812</v>
      </c>
      <c r="G80">
        <v>5205671446</v>
      </c>
      <c r="H80">
        <v>5652149886</v>
      </c>
      <c r="I80">
        <v>11.35</v>
      </c>
      <c r="J80">
        <v>16.89</v>
      </c>
      <c r="K80">
        <v>152240197</v>
      </c>
      <c r="L80" s="3">
        <v>12.38</v>
      </c>
      <c r="M80" s="3">
        <v>290.76</v>
      </c>
      <c r="N80" s="26">
        <v>83935.896131000001</v>
      </c>
      <c r="O80" s="26">
        <v>23478.171448000001</v>
      </c>
      <c r="P80" s="26">
        <v>6535.9243286000001</v>
      </c>
      <c r="Q80" s="26">
        <v>2699.4965462</v>
      </c>
      <c r="R80">
        <v>6783.79</v>
      </c>
      <c r="S80">
        <v>18308.48</v>
      </c>
      <c r="T80">
        <v>16.422999999999998</v>
      </c>
      <c r="U80" s="26">
        <v>4.6054511417999997</v>
      </c>
      <c r="V80">
        <v>98.08</v>
      </c>
      <c r="W80">
        <v>13.33</v>
      </c>
      <c r="X80">
        <v>1.8340000000000001</v>
      </c>
      <c r="Y80">
        <v>2.3679999999999999</v>
      </c>
      <c r="Z80">
        <v>3.0169999999999999</v>
      </c>
      <c r="AA80">
        <v>101.5</v>
      </c>
      <c r="AB80" s="5">
        <v>4761.42</v>
      </c>
      <c r="AC80">
        <v>241.35300000000001</v>
      </c>
    </row>
    <row r="81" spans="1:29" x14ac:dyDescent="0.3">
      <c r="A81" s="2">
        <v>42705</v>
      </c>
      <c r="B81" s="2" t="str">
        <f t="shared" si="1"/>
        <v>2016M12</v>
      </c>
      <c r="C81" s="4">
        <v>133.41999999999999</v>
      </c>
      <c r="D81">
        <v>227762297</v>
      </c>
      <c r="E81">
        <v>325910505</v>
      </c>
      <c r="F81">
        <v>2371328277</v>
      </c>
      <c r="G81">
        <v>5228485955</v>
      </c>
      <c r="H81">
        <v>5681511504</v>
      </c>
      <c r="I81">
        <v>11.27</v>
      </c>
      <c r="J81">
        <v>17.079999999999998</v>
      </c>
      <c r="K81">
        <v>166171505</v>
      </c>
      <c r="L81" s="3">
        <v>11.895</v>
      </c>
      <c r="M81" s="3">
        <v>273.05</v>
      </c>
      <c r="N81" s="26">
        <v>81415.160975999999</v>
      </c>
      <c r="O81" s="26">
        <v>24254.762288000002</v>
      </c>
      <c r="P81" s="26">
        <v>6606.7367635999999</v>
      </c>
      <c r="Q81" s="26">
        <v>2747.7300279999999</v>
      </c>
      <c r="R81">
        <v>7142.83</v>
      </c>
      <c r="S81">
        <v>19114.37</v>
      </c>
      <c r="T81">
        <v>16.324999999999999</v>
      </c>
      <c r="U81" s="26">
        <v>4.4056677427000004</v>
      </c>
      <c r="V81">
        <v>98.17</v>
      </c>
      <c r="W81">
        <v>14.04</v>
      </c>
      <c r="X81">
        <v>1.9339999999999999</v>
      </c>
      <c r="Y81">
        <v>2.4460000000000002</v>
      </c>
      <c r="Z81">
        <v>3.0630000000000002</v>
      </c>
      <c r="AA81">
        <v>102.389999</v>
      </c>
      <c r="AB81" s="5">
        <v>4775.7</v>
      </c>
      <c r="AC81">
        <v>241.43199999999999</v>
      </c>
    </row>
    <row r="82" spans="1:29" x14ac:dyDescent="0.3">
      <c r="A82" s="2">
        <v>42736</v>
      </c>
      <c r="B82" s="2" t="str">
        <f t="shared" si="1"/>
        <v>2017M1</v>
      </c>
      <c r="C82" s="4">
        <v>128.56</v>
      </c>
      <c r="D82">
        <v>219621054</v>
      </c>
      <c r="E82">
        <v>325517068</v>
      </c>
      <c r="F82">
        <v>2385912086</v>
      </c>
      <c r="G82">
        <v>5264955221</v>
      </c>
      <c r="H82">
        <v>5743868110</v>
      </c>
      <c r="I82">
        <v>11.57</v>
      </c>
      <c r="J82">
        <v>17.149999999999999</v>
      </c>
      <c r="K82">
        <v>156412635</v>
      </c>
      <c r="L82" s="3">
        <v>10.875</v>
      </c>
      <c r="M82" s="3">
        <v>239.83</v>
      </c>
      <c r="N82" s="26">
        <v>87090.287588000007</v>
      </c>
      <c r="O82" s="26">
        <v>24238.068728999999</v>
      </c>
      <c r="P82" s="26">
        <v>6851.1402191999996</v>
      </c>
      <c r="Q82" s="26">
        <v>2780.6664027000002</v>
      </c>
      <c r="R82">
        <v>7099.15</v>
      </c>
      <c r="S82">
        <v>19041.34</v>
      </c>
      <c r="T82">
        <v>15.303000000000001</v>
      </c>
      <c r="U82" s="26">
        <v>4.2110921491999997</v>
      </c>
      <c r="V82">
        <v>93.8</v>
      </c>
      <c r="W82">
        <v>11.99</v>
      </c>
      <c r="X82">
        <v>1.9079999999999999</v>
      </c>
      <c r="Y82">
        <v>2.4510000000000001</v>
      </c>
      <c r="Z82">
        <v>3.0510000000000002</v>
      </c>
      <c r="AA82">
        <v>99.510002</v>
      </c>
      <c r="AB82" s="5">
        <v>4793.8500000000004</v>
      </c>
      <c r="AC82">
        <v>242.839</v>
      </c>
    </row>
    <row r="83" spans="1:29" x14ac:dyDescent="0.3">
      <c r="A83" s="2">
        <v>42767</v>
      </c>
      <c r="B83" s="2" t="str">
        <f t="shared" si="1"/>
        <v>2017M2</v>
      </c>
      <c r="C83" s="4">
        <v>129.55000000000001</v>
      </c>
      <c r="D83">
        <v>215589080</v>
      </c>
      <c r="E83">
        <v>356106672</v>
      </c>
      <c r="F83">
        <v>2395179622</v>
      </c>
      <c r="G83">
        <v>5370570893</v>
      </c>
      <c r="H83">
        <v>5831877727</v>
      </c>
      <c r="I83">
        <v>11.52</v>
      </c>
      <c r="J83">
        <v>16.559999999999999</v>
      </c>
      <c r="K83">
        <v>151297548</v>
      </c>
      <c r="L83" s="3">
        <v>10.324999999999999</v>
      </c>
      <c r="M83" s="3">
        <v>218.36</v>
      </c>
      <c r="N83" s="26">
        <v>89477.613186999995</v>
      </c>
      <c r="O83" s="26">
        <v>25315.351809</v>
      </c>
      <c r="P83" s="26">
        <v>7085.8813391000003</v>
      </c>
      <c r="Q83" s="26">
        <v>2875.0570889999999</v>
      </c>
      <c r="R83">
        <v>7263.44</v>
      </c>
      <c r="S83">
        <v>19118.990000000002</v>
      </c>
      <c r="T83">
        <v>14.125</v>
      </c>
      <c r="U83" s="26">
        <v>4.1600607025</v>
      </c>
      <c r="V83">
        <v>91.06</v>
      </c>
      <c r="W83">
        <v>12.92</v>
      </c>
      <c r="X83">
        <v>1.88</v>
      </c>
      <c r="Y83">
        <v>2.3580000000000001</v>
      </c>
      <c r="Z83">
        <v>2.968</v>
      </c>
      <c r="AA83">
        <v>101.120003</v>
      </c>
      <c r="AB83" s="5">
        <v>4809.67</v>
      </c>
      <c r="AC83">
        <v>243.60300000000001</v>
      </c>
    </row>
    <row r="84" spans="1:29" x14ac:dyDescent="0.3">
      <c r="A84" s="2">
        <v>42795</v>
      </c>
      <c r="B84" s="2" t="str">
        <f t="shared" si="1"/>
        <v>2017M3</v>
      </c>
      <c r="C84" s="4">
        <v>141.94</v>
      </c>
      <c r="D84">
        <v>212514760</v>
      </c>
      <c r="E84">
        <v>339559886</v>
      </c>
      <c r="F84">
        <v>2397077630</v>
      </c>
      <c r="G84">
        <v>5403067549</v>
      </c>
      <c r="H84">
        <v>5842419766</v>
      </c>
      <c r="I84">
        <v>11.6</v>
      </c>
      <c r="J84">
        <v>16.559999999999999</v>
      </c>
      <c r="K84">
        <v>151341754</v>
      </c>
      <c r="L84" s="3">
        <v>9.6999999999999993</v>
      </c>
      <c r="M84" s="3">
        <v>222.65</v>
      </c>
      <c r="N84" s="26">
        <v>87007.784538000007</v>
      </c>
      <c r="O84" s="26">
        <v>25113.676242000001</v>
      </c>
      <c r="P84" s="26">
        <v>7185.0139710000003</v>
      </c>
      <c r="Q84" s="26">
        <v>2871.6039964000001</v>
      </c>
      <c r="R84">
        <v>7322.92</v>
      </c>
      <c r="S84">
        <v>18909.259999999998</v>
      </c>
      <c r="T84">
        <v>13.44</v>
      </c>
      <c r="U84" s="26">
        <v>4.2422052279000004</v>
      </c>
      <c r="V84">
        <v>91.61</v>
      </c>
      <c r="W84">
        <v>12.37</v>
      </c>
      <c r="X84">
        <v>1.929</v>
      </c>
      <c r="Y84">
        <v>2.3959999999999999</v>
      </c>
      <c r="Z84">
        <v>3.0179999999999998</v>
      </c>
      <c r="AA84">
        <v>100.349998</v>
      </c>
      <c r="AB84" s="5">
        <v>4821.6899999999996</v>
      </c>
      <c r="AC84">
        <v>243.80099999999999</v>
      </c>
    </row>
    <row r="85" spans="1:29" x14ac:dyDescent="0.3">
      <c r="A85" s="2">
        <v>42826</v>
      </c>
      <c r="B85" s="2" t="str">
        <f t="shared" si="1"/>
        <v>2017M4</v>
      </c>
      <c r="C85" s="4">
        <v>133.76</v>
      </c>
      <c r="D85">
        <v>214292229</v>
      </c>
      <c r="E85">
        <v>330765419</v>
      </c>
      <c r="F85">
        <v>2414802737</v>
      </c>
      <c r="G85">
        <v>5428196722</v>
      </c>
      <c r="H85">
        <v>5861693498</v>
      </c>
      <c r="I85">
        <v>11.71</v>
      </c>
      <c r="J85">
        <v>16.73</v>
      </c>
      <c r="K85">
        <v>153779926</v>
      </c>
      <c r="L85" s="3">
        <v>9.32</v>
      </c>
      <c r="M85" s="3">
        <v>213.47</v>
      </c>
      <c r="N85" s="26">
        <v>87446.363280999998</v>
      </c>
      <c r="O85" s="26">
        <v>25375.437416000001</v>
      </c>
      <c r="P85" s="26">
        <v>7328.4150706</v>
      </c>
      <c r="Q85" s="26">
        <v>2889.1425226000001</v>
      </c>
      <c r="R85">
        <v>7203.94</v>
      </c>
      <c r="S85">
        <v>19196.740000000002</v>
      </c>
      <c r="T85">
        <v>13.945</v>
      </c>
      <c r="U85" s="26">
        <v>4.2763856140999996</v>
      </c>
      <c r="V85">
        <v>92</v>
      </c>
      <c r="W85">
        <v>10.82</v>
      </c>
      <c r="X85">
        <v>1.8160000000000001</v>
      </c>
      <c r="Y85">
        <v>2.282</v>
      </c>
      <c r="Z85">
        <v>2.952</v>
      </c>
      <c r="AA85">
        <v>99.050003000000004</v>
      </c>
      <c r="AB85" s="5">
        <v>4828.4399999999996</v>
      </c>
      <c r="AC85">
        <v>244.524</v>
      </c>
    </row>
    <row r="86" spans="1:29" x14ac:dyDescent="0.3">
      <c r="A86" s="2">
        <v>42856</v>
      </c>
      <c r="B86" s="2" t="str">
        <f t="shared" si="1"/>
        <v>2017M5</v>
      </c>
      <c r="C86" s="4">
        <v>135.94999999999999</v>
      </c>
      <c r="D86">
        <v>212960083</v>
      </c>
      <c r="E86">
        <v>327536761</v>
      </c>
      <c r="F86">
        <v>2407192124</v>
      </c>
      <c r="G86">
        <v>5507791836</v>
      </c>
      <c r="H86">
        <v>5936525988</v>
      </c>
      <c r="I86">
        <v>11.75</v>
      </c>
      <c r="J86">
        <v>16.88</v>
      </c>
      <c r="K86">
        <v>153249355</v>
      </c>
      <c r="L86" s="3">
        <v>9.2449999999999992</v>
      </c>
      <c r="M86" s="3">
        <v>232.69</v>
      </c>
      <c r="N86" s="26">
        <v>83587.931635999994</v>
      </c>
      <c r="O86" s="26">
        <v>25436.267647000001</v>
      </c>
      <c r="P86" s="26">
        <v>7504.8712667</v>
      </c>
      <c r="Q86" s="26">
        <v>2920.091977</v>
      </c>
      <c r="R86">
        <v>7519.95</v>
      </c>
      <c r="S86">
        <v>19650.57</v>
      </c>
      <c r="T86">
        <v>14.568</v>
      </c>
      <c r="U86" s="26">
        <v>4.3235504752000002</v>
      </c>
      <c r="V86">
        <v>93.92</v>
      </c>
      <c r="W86">
        <v>10.41</v>
      </c>
      <c r="X86">
        <v>1.748</v>
      </c>
      <c r="Y86">
        <v>2.1960000000000002</v>
      </c>
      <c r="Z86">
        <v>2.8570000000000002</v>
      </c>
      <c r="AA86">
        <v>96.919998000000007</v>
      </c>
      <c r="AB86" s="5">
        <v>4843.41</v>
      </c>
      <c r="AC86">
        <v>244.733</v>
      </c>
    </row>
    <row r="87" spans="1:29" x14ac:dyDescent="0.3">
      <c r="A87" s="2">
        <v>42887</v>
      </c>
      <c r="B87" s="2" t="str">
        <f t="shared" si="1"/>
        <v>2017M6</v>
      </c>
      <c r="C87" s="4">
        <v>134.91999999999999</v>
      </c>
      <c r="D87">
        <v>213879003</v>
      </c>
      <c r="E87">
        <v>330907717</v>
      </c>
      <c r="F87">
        <v>2448371108</v>
      </c>
      <c r="G87">
        <v>5474967657</v>
      </c>
      <c r="H87">
        <v>5925396119</v>
      </c>
      <c r="I87">
        <v>12.11</v>
      </c>
      <c r="J87">
        <v>16.96</v>
      </c>
      <c r="K87">
        <v>153986840</v>
      </c>
      <c r="L87" s="3">
        <v>8.7799999999999994</v>
      </c>
      <c r="M87" s="3">
        <v>238.79</v>
      </c>
      <c r="N87" s="26">
        <v>84031.791276999997</v>
      </c>
      <c r="O87" s="26">
        <v>25825.683145999999</v>
      </c>
      <c r="P87" s="26">
        <v>7427.7887392000002</v>
      </c>
      <c r="Q87" s="26">
        <v>2931.4896226000001</v>
      </c>
      <c r="R87">
        <v>7312.72</v>
      </c>
      <c r="S87">
        <v>20033.43</v>
      </c>
      <c r="T87">
        <v>13.233000000000001</v>
      </c>
      <c r="U87" s="26">
        <v>4.4196882606000001</v>
      </c>
      <c r="V87">
        <v>96.75</v>
      </c>
      <c r="W87">
        <v>11.18</v>
      </c>
      <c r="X87">
        <v>1.885</v>
      </c>
      <c r="Y87">
        <v>2.302</v>
      </c>
      <c r="Z87">
        <v>2.84</v>
      </c>
      <c r="AA87">
        <v>95.660004000000001</v>
      </c>
      <c r="AB87" s="5">
        <v>4832.2700000000004</v>
      </c>
      <c r="AC87">
        <v>244.95500000000001</v>
      </c>
    </row>
    <row r="88" spans="1:29" x14ac:dyDescent="0.3">
      <c r="A88" s="2">
        <v>42917</v>
      </c>
      <c r="B88" s="2" t="str">
        <f t="shared" si="1"/>
        <v>2017M7</v>
      </c>
      <c r="C88" s="4">
        <v>138.36000000000001</v>
      </c>
      <c r="D88">
        <v>215929223</v>
      </c>
      <c r="E88">
        <v>329640852</v>
      </c>
      <c r="F88">
        <v>2475831867</v>
      </c>
      <c r="G88">
        <v>5495565318</v>
      </c>
      <c r="H88">
        <v>5947255664</v>
      </c>
      <c r="I88">
        <v>12.52</v>
      </c>
      <c r="J88">
        <v>17.350000000000001</v>
      </c>
      <c r="K88">
        <v>156798025</v>
      </c>
      <c r="L88" s="3">
        <v>7.9749999999999996</v>
      </c>
      <c r="M88" s="3">
        <v>209.75</v>
      </c>
      <c r="N88" s="26">
        <v>87856.929512000002</v>
      </c>
      <c r="O88" s="26">
        <v>26498.981389</v>
      </c>
      <c r="P88" s="26">
        <v>7684.3356455000003</v>
      </c>
      <c r="Q88" s="26">
        <v>2990.2733951</v>
      </c>
      <c r="R88">
        <v>7372</v>
      </c>
      <c r="S88">
        <v>19925.18</v>
      </c>
      <c r="T88">
        <v>13.113</v>
      </c>
      <c r="U88" s="26">
        <v>4.1725377613000001</v>
      </c>
      <c r="V88">
        <v>93.85</v>
      </c>
      <c r="W88">
        <v>10.26</v>
      </c>
      <c r="X88">
        <v>1.8320000000000001</v>
      </c>
      <c r="Y88">
        <v>2.2919999999999998</v>
      </c>
      <c r="Z88">
        <v>2.8980000000000001</v>
      </c>
      <c r="AA88">
        <v>92.860000999999997</v>
      </c>
      <c r="AB88" s="5">
        <v>4843.87</v>
      </c>
      <c r="AC88">
        <v>244.786</v>
      </c>
    </row>
    <row r="89" spans="1:29" x14ac:dyDescent="0.3">
      <c r="A89" s="2">
        <v>42948</v>
      </c>
      <c r="B89" s="2" t="str">
        <f t="shared" si="1"/>
        <v>2017M8</v>
      </c>
      <c r="C89" s="4">
        <v>140.11000000000001</v>
      </c>
      <c r="D89">
        <v>214306659</v>
      </c>
      <c r="E89">
        <v>332318715</v>
      </c>
      <c r="F89">
        <v>2496174335</v>
      </c>
      <c r="G89">
        <v>5518949598</v>
      </c>
      <c r="H89">
        <v>5978559446</v>
      </c>
      <c r="I89">
        <v>12.46</v>
      </c>
      <c r="J89">
        <v>17.68</v>
      </c>
      <c r="K89">
        <v>153406806</v>
      </c>
      <c r="L89" s="3">
        <v>7.5549999999999997</v>
      </c>
      <c r="M89" s="3">
        <v>194.41</v>
      </c>
      <c r="N89" s="26">
        <v>94228.580918000007</v>
      </c>
      <c r="O89" s="26">
        <v>26488.636150999999</v>
      </c>
      <c r="P89" s="26">
        <v>7758.5957635000004</v>
      </c>
      <c r="Q89" s="26">
        <v>2982.9751796999999</v>
      </c>
      <c r="R89">
        <v>7430.62</v>
      </c>
      <c r="S89">
        <v>19646.240000000002</v>
      </c>
      <c r="T89">
        <v>12.09</v>
      </c>
      <c r="U89" s="26">
        <v>4.1864411333999998</v>
      </c>
      <c r="V89">
        <v>92.34</v>
      </c>
      <c r="W89">
        <v>10.59</v>
      </c>
      <c r="X89">
        <v>1.7070000000000001</v>
      </c>
      <c r="Y89">
        <v>2.121</v>
      </c>
      <c r="Z89">
        <v>2.7250000000000001</v>
      </c>
      <c r="AA89">
        <v>92.669998000000007</v>
      </c>
      <c r="AB89" s="5">
        <v>4853.07</v>
      </c>
      <c r="AC89">
        <v>245.51900000000001</v>
      </c>
    </row>
    <row r="90" spans="1:29" x14ac:dyDescent="0.3">
      <c r="A90" s="2">
        <v>42979</v>
      </c>
      <c r="B90" s="2" t="str">
        <f t="shared" si="1"/>
        <v>2017M9</v>
      </c>
      <c r="C90" s="4">
        <v>134.79</v>
      </c>
      <c r="D90">
        <v>219062346</v>
      </c>
      <c r="E90">
        <v>337005494</v>
      </c>
      <c r="F90">
        <v>2497099203</v>
      </c>
      <c r="G90">
        <v>5543482574</v>
      </c>
      <c r="H90">
        <v>5978280665</v>
      </c>
      <c r="I90">
        <v>12.55</v>
      </c>
      <c r="J90">
        <v>17.850000000000001</v>
      </c>
      <c r="K90">
        <v>154891468</v>
      </c>
      <c r="L90" s="3">
        <v>7.0750000000000002</v>
      </c>
      <c r="M90" s="3">
        <v>195.21</v>
      </c>
      <c r="N90" s="26">
        <v>98671.335678999996</v>
      </c>
      <c r="O90" s="26">
        <v>26897.745405000001</v>
      </c>
      <c r="P90" s="26">
        <v>7798.5260598000004</v>
      </c>
      <c r="Q90" s="26">
        <v>3024.5405781999998</v>
      </c>
      <c r="R90">
        <v>7372.76</v>
      </c>
      <c r="S90">
        <v>20356.28</v>
      </c>
      <c r="T90">
        <v>11.965</v>
      </c>
      <c r="U90" s="26">
        <v>4.2075114156</v>
      </c>
      <c r="V90">
        <v>92.17</v>
      </c>
      <c r="W90">
        <v>9.51</v>
      </c>
      <c r="X90">
        <v>1.9279999999999999</v>
      </c>
      <c r="Y90">
        <v>2.3260000000000001</v>
      </c>
      <c r="Z90">
        <v>2.8570000000000002</v>
      </c>
      <c r="AA90">
        <v>93.080001999999993</v>
      </c>
      <c r="AB90" s="5">
        <v>4860.83</v>
      </c>
      <c r="AC90">
        <v>246.81899999999999</v>
      </c>
    </row>
    <row r="91" spans="1:29" x14ac:dyDescent="0.3">
      <c r="A91" s="2">
        <v>43009</v>
      </c>
      <c r="B91" s="2" t="str">
        <f t="shared" si="1"/>
        <v>2017M10</v>
      </c>
      <c r="C91" s="4">
        <v>136.01</v>
      </c>
      <c r="D91">
        <v>219068490</v>
      </c>
      <c r="E91">
        <v>332246885</v>
      </c>
      <c r="F91">
        <v>2510729581</v>
      </c>
      <c r="G91">
        <v>5626754248</v>
      </c>
      <c r="H91">
        <v>6054119494</v>
      </c>
      <c r="I91">
        <v>12.78</v>
      </c>
      <c r="J91">
        <v>17.96</v>
      </c>
      <c r="K91">
        <v>155957072</v>
      </c>
      <c r="L91" s="3">
        <v>7.0650000000000004</v>
      </c>
      <c r="M91" s="3">
        <v>171.12</v>
      </c>
      <c r="N91" s="26">
        <v>98278.461511999994</v>
      </c>
      <c r="O91" s="26">
        <v>28082.579720999998</v>
      </c>
      <c r="P91" s="26">
        <v>8081.8064539999996</v>
      </c>
      <c r="Q91" s="26">
        <v>3093.6049017</v>
      </c>
      <c r="R91">
        <v>7493.08</v>
      </c>
      <c r="S91">
        <v>22011.61</v>
      </c>
      <c r="T91">
        <v>12.628</v>
      </c>
      <c r="U91" s="26">
        <v>4.3339420641000004</v>
      </c>
      <c r="V91">
        <v>93.37</v>
      </c>
      <c r="W91">
        <v>10.18</v>
      </c>
      <c r="X91">
        <v>2.0099999999999998</v>
      </c>
      <c r="Y91">
        <v>2.3759999999999999</v>
      </c>
      <c r="Z91">
        <v>2.875</v>
      </c>
      <c r="AA91">
        <v>94.550003000000004</v>
      </c>
      <c r="AB91" s="5">
        <v>4881.25</v>
      </c>
      <c r="AC91">
        <v>246.66300000000001</v>
      </c>
    </row>
    <row r="92" spans="1:29" x14ac:dyDescent="0.3">
      <c r="A92" s="2">
        <v>43040</v>
      </c>
      <c r="B92" s="2" t="str">
        <f t="shared" si="1"/>
        <v>2017M11</v>
      </c>
      <c r="C92" s="4">
        <v>135.11000000000001</v>
      </c>
      <c r="D92">
        <v>220399738</v>
      </c>
      <c r="E92">
        <v>337527755</v>
      </c>
      <c r="F92">
        <v>2524496443</v>
      </c>
      <c r="G92">
        <v>5677639428</v>
      </c>
      <c r="H92">
        <v>6092331523</v>
      </c>
      <c r="I92">
        <v>12.99</v>
      </c>
      <c r="J92">
        <v>17.850000000000001</v>
      </c>
      <c r="K92">
        <v>157864933</v>
      </c>
      <c r="L92" s="3">
        <v>6.88</v>
      </c>
      <c r="M92" s="3">
        <v>169.29</v>
      </c>
      <c r="N92" s="26">
        <v>94921.166026000006</v>
      </c>
      <c r="O92" s="26">
        <v>29157.14703</v>
      </c>
      <c r="P92" s="26">
        <v>8257.3526655999995</v>
      </c>
      <c r="Q92" s="26">
        <v>3180.4040126</v>
      </c>
      <c r="R92">
        <v>7326.67</v>
      </c>
      <c r="S92">
        <v>22724.959999999999</v>
      </c>
      <c r="T92">
        <v>13.18</v>
      </c>
      <c r="U92" s="26">
        <v>4.3016620323000003</v>
      </c>
      <c r="V92">
        <v>95.19</v>
      </c>
      <c r="W92">
        <v>11.28</v>
      </c>
      <c r="X92">
        <v>2.1440000000000001</v>
      </c>
      <c r="Y92">
        <v>2.4169999999999998</v>
      </c>
      <c r="Z92">
        <v>2.8319999999999999</v>
      </c>
      <c r="AA92">
        <v>93.010002</v>
      </c>
      <c r="AB92" s="5">
        <v>4894.92</v>
      </c>
      <c r="AC92">
        <v>246.66900000000001</v>
      </c>
    </row>
    <row r="93" spans="1:29" x14ac:dyDescent="0.3">
      <c r="A93" s="2">
        <v>43070</v>
      </c>
      <c r="B93" s="2" t="str">
        <f t="shared" si="1"/>
        <v>2017M12</v>
      </c>
      <c r="C93" s="4">
        <v>135.78</v>
      </c>
      <c r="D93">
        <v>241913297</v>
      </c>
      <c r="E93">
        <v>337219206</v>
      </c>
      <c r="F93">
        <v>2528135376</v>
      </c>
      <c r="G93">
        <v>5711202165</v>
      </c>
      <c r="H93">
        <v>6146692564</v>
      </c>
      <c r="I93">
        <v>13.9</v>
      </c>
      <c r="J93">
        <v>17.93</v>
      </c>
      <c r="K93">
        <v>176316782</v>
      </c>
      <c r="L93" s="3">
        <v>6.74</v>
      </c>
      <c r="M93" s="3">
        <v>162.43</v>
      </c>
      <c r="N93" s="26">
        <v>100323.82126</v>
      </c>
      <c r="O93" s="26">
        <v>29711.414700000001</v>
      </c>
      <c r="P93" s="26">
        <v>8297.5710044000007</v>
      </c>
      <c r="Q93" s="26">
        <v>3213.5615708999999</v>
      </c>
      <c r="R93">
        <v>7687.77</v>
      </c>
      <c r="S93">
        <v>22764.94</v>
      </c>
      <c r="T93">
        <v>13.438000000000001</v>
      </c>
      <c r="U93" s="26">
        <v>4.3437456249000004</v>
      </c>
      <c r="V93">
        <v>95.65</v>
      </c>
      <c r="W93">
        <v>11.04</v>
      </c>
      <c r="X93">
        <v>2.206</v>
      </c>
      <c r="Y93">
        <v>2.4049999999999998</v>
      </c>
      <c r="Z93">
        <v>2.7389999999999999</v>
      </c>
      <c r="AA93">
        <v>92.120002999999997</v>
      </c>
      <c r="AB93" s="5">
        <v>4916.46</v>
      </c>
      <c r="AC93">
        <v>246.524</v>
      </c>
    </row>
    <row r="94" spans="1:29" x14ac:dyDescent="0.3">
      <c r="A94" s="2">
        <v>43101</v>
      </c>
      <c r="B94" s="2" t="str">
        <f t="shared" si="1"/>
        <v>2018M1</v>
      </c>
      <c r="C94" s="4">
        <v>132.09</v>
      </c>
      <c r="D94">
        <v>234289726</v>
      </c>
      <c r="E94">
        <v>340389865</v>
      </c>
      <c r="F94">
        <v>2537445641</v>
      </c>
      <c r="G94">
        <v>5713739945</v>
      </c>
      <c r="H94">
        <v>6167287138</v>
      </c>
      <c r="I94">
        <v>13.94</v>
      </c>
      <c r="J94">
        <v>18.149999999999999</v>
      </c>
      <c r="K94">
        <v>164804704</v>
      </c>
      <c r="L94" s="3">
        <v>6.8049999999999997</v>
      </c>
      <c r="M94" s="3">
        <v>144.97999999999999</v>
      </c>
      <c r="N94" s="26">
        <v>111176.73174</v>
      </c>
      <c r="O94" s="26">
        <v>31260.118935999999</v>
      </c>
      <c r="P94" s="26">
        <v>8860.0057703999992</v>
      </c>
      <c r="Q94" s="26">
        <v>3375.7053778999998</v>
      </c>
      <c r="R94">
        <v>7533.55</v>
      </c>
      <c r="S94">
        <v>23098.29</v>
      </c>
      <c r="T94">
        <v>12.358000000000001</v>
      </c>
      <c r="U94" s="26">
        <v>4.1405501940000002</v>
      </c>
      <c r="V94">
        <v>93.61</v>
      </c>
      <c r="W94">
        <v>13.54</v>
      </c>
      <c r="X94">
        <v>2.524</v>
      </c>
      <c r="Y94">
        <v>2.72</v>
      </c>
      <c r="Z94">
        <v>2.9420000000000002</v>
      </c>
      <c r="AA94">
        <v>89.129997000000003</v>
      </c>
      <c r="AB94" s="5">
        <v>4930.72</v>
      </c>
      <c r="AC94">
        <v>247.86699999999999</v>
      </c>
    </row>
    <row r="95" spans="1:29" x14ac:dyDescent="0.3">
      <c r="A95" s="2">
        <v>43132</v>
      </c>
      <c r="B95" s="2" t="str">
        <f t="shared" si="1"/>
        <v>2018M2</v>
      </c>
      <c r="C95" s="4">
        <v>129.93</v>
      </c>
      <c r="D95">
        <v>230063824</v>
      </c>
      <c r="E95">
        <v>377118524</v>
      </c>
      <c r="F95">
        <v>2526895130</v>
      </c>
      <c r="G95">
        <v>5770354874</v>
      </c>
      <c r="H95">
        <v>6226509348</v>
      </c>
      <c r="I95">
        <v>13.97</v>
      </c>
      <c r="J95">
        <v>17.399999999999999</v>
      </c>
      <c r="K95">
        <v>162421755</v>
      </c>
      <c r="L95" s="3">
        <v>6.5949999999999998</v>
      </c>
      <c r="M95" s="3">
        <v>153.72999999999999</v>
      </c>
      <c r="N95" s="26">
        <v>111397.53275</v>
      </c>
      <c r="O95" s="26">
        <v>29785.925119</v>
      </c>
      <c r="P95" s="26">
        <v>8655.2239482999994</v>
      </c>
      <c r="Q95" s="26">
        <v>3229.5853308999999</v>
      </c>
      <c r="R95">
        <v>7231.91</v>
      </c>
      <c r="S95">
        <v>22068.240000000002</v>
      </c>
      <c r="T95">
        <v>12.02</v>
      </c>
      <c r="U95" s="26">
        <v>4.2350159108999996</v>
      </c>
      <c r="V95">
        <v>94.63</v>
      </c>
      <c r="W95">
        <v>19.850000000000001</v>
      </c>
      <c r="X95">
        <v>2.65</v>
      </c>
      <c r="Y95">
        <v>2.8679999999999999</v>
      </c>
      <c r="Z95">
        <v>3.1269999999999998</v>
      </c>
      <c r="AA95">
        <v>90.610000999999997</v>
      </c>
      <c r="AB95" s="5">
        <v>4946.5</v>
      </c>
      <c r="AC95">
        <v>248.99100000000001</v>
      </c>
    </row>
    <row r="96" spans="1:29" x14ac:dyDescent="0.3">
      <c r="A96" s="2">
        <v>43160</v>
      </c>
      <c r="B96" s="2" t="str">
        <f t="shared" si="1"/>
        <v>2018M3</v>
      </c>
      <c r="C96" s="4">
        <v>141.58000000000001</v>
      </c>
      <c r="D96">
        <v>225142627</v>
      </c>
      <c r="E96">
        <v>359495631</v>
      </c>
      <c r="F96">
        <v>2549391398</v>
      </c>
      <c r="G96">
        <v>5774734690</v>
      </c>
      <c r="H96">
        <v>6206921935</v>
      </c>
      <c r="I96">
        <v>14.31</v>
      </c>
      <c r="J96">
        <v>17.27</v>
      </c>
      <c r="K96">
        <v>164339313</v>
      </c>
      <c r="L96" s="3">
        <v>6.28</v>
      </c>
      <c r="M96" s="3">
        <v>171.93</v>
      </c>
      <c r="N96" s="26">
        <v>111312.96044</v>
      </c>
      <c r="O96" s="26">
        <v>28683.834465</v>
      </c>
      <c r="P96" s="26">
        <v>8405.8257923000001</v>
      </c>
      <c r="Q96" s="26">
        <v>3142.7594995999998</v>
      </c>
      <c r="R96">
        <v>7056.61</v>
      </c>
      <c r="S96">
        <v>21454.3</v>
      </c>
      <c r="T96">
        <v>12.535</v>
      </c>
      <c r="U96" s="26">
        <v>4.3340899762999996</v>
      </c>
      <c r="V96">
        <v>95.8</v>
      </c>
      <c r="W96">
        <v>19.97</v>
      </c>
      <c r="X96">
        <v>2.5619999999999998</v>
      </c>
      <c r="Y96">
        <v>2.7410000000000001</v>
      </c>
      <c r="Z96">
        <v>2.972</v>
      </c>
      <c r="AA96">
        <v>89.970000999999996</v>
      </c>
      <c r="AB96" s="5">
        <v>4950.95</v>
      </c>
      <c r="AC96">
        <v>249.554</v>
      </c>
    </row>
    <row r="97" spans="1:29" x14ac:dyDescent="0.3">
      <c r="A97" s="2">
        <v>43191</v>
      </c>
      <c r="B97" s="2" t="str">
        <f t="shared" si="1"/>
        <v>2018M4</v>
      </c>
      <c r="C97" s="4">
        <v>139.08000000000001</v>
      </c>
      <c r="D97">
        <v>223767248</v>
      </c>
      <c r="E97">
        <v>352353259</v>
      </c>
      <c r="F97">
        <v>2572998781</v>
      </c>
      <c r="G97">
        <v>5800302433</v>
      </c>
      <c r="H97">
        <v>6226461110</v>
      </c>
      <c r="I97">
        <v>14.35</v>
      </c>
      <c r="J97">
        <v>17.25</v>
      </c>
      <c r="K97">
        <v>168577701</v>
      </c>
      <c r="L97" s="3">
        <v>6.3049999999999997</v>
      </c>
      <c r="M97" s="3">
        <v>166.67</v>
      </c>
      <c r="N97" s="26">
        <v>112044.35187</v>
      </c>
      <c r="O97" s="26">
        <v>28576.816791000001</v>
      </c>
      <c r="P97" s="26">
        <v>8357.0024266</v>
      </c>
      <c r="Q97" s="26">
        <v>3131.7456416999999</v>
      </c>
      <c r="R97">
        <v>7509.3</v>
      </c>
      <c r="S97">
        <v>22467.87</v>
      </c>
      <c r="T97">
        <v>14.005000000000001</v>
      </c>
      <c r="U97" s="26">
        <v>4.5292379804999996</v>
      </c>
      <c r="V97">
        <v>99.67</v>
      </c>
      <c r="W97">
        <v>15.93</v>
      </c>
      <c r="X97">
        <v>2.7890000000000001</v>
      </c>
      <c r="Y97">
        <v>2.9359999999999999</v>
      </c>
      <c r="Z97">
        <v>3.097</v>
      </c>
      <c r="AA97">
        <v>91.839995999999999</v>
      </c>
      <c r="AB97" s="5">
        <v>4961.84</v>
      </c>
      <c r="AC97">
        <v>250.54599999999999</v>
      </c>
    </row>
    <row r="98" spans="1:29" x14ac:dyDescent="0.3">
      <c r="A98" s="2">
        <v>43221</v>
      </c>
      <c r="B98" s="2" t="str">
        <f t="shared" si="1"/>
        <v>2018M5</v>
      </c>
      <c r="C98" s="4">
        <v>132.29</v>
      </c>
      <c r="D98">
        <v>223529535</v>
      </c>
      <c r="E98">
        <v>353085750</v>
      </c>
      <c r="F98">
        <v>2603848081</v>
      </c>
      <c r="G98">
        <v>5858214642</v>
      </c>
      <c r="H98">
        <v>6285845760</v>
      </c>
      <c r="I98">
        <v>14.46</v>
      </c>
      <c r="J98">
        <v>17.41</v>
      </c>
      <c r="K98">
        <v>168253661</v>
      </c>
      <c r="L98" s="3">
        <v>6.97</v>
      </c>
      <c r="M98" s="3">
        <v>215.92</v>
      </c>
      <c r="N98" s="26">
        <v>99465.790745000006</v>
      </c>
      <c r="O98" s="26">
        <v>28756.069313</v>
      </c>
      <c r="P98" s="26">
        <v>8765.0524640000003</v>
      </c>
      <c r="Q98" s="26">
        <v>3186.2136166999999</v>
      </c>
      <c r="R98">
        <v>7678.2</v>
      </c>
      <c r="S98">
        <v>22201.82</v>
      </c>
      <c r="T98">
        <v>15.49</v>
      </c>
      <c r="U98" s="26">
        <v>4.8428166442</v>
      </c>
      <c r="V98">
        <v>106.3</v>
      </c>
      <c r="W98">
        <v>15.43</v>
      </c>
      <c r="X98">
        <v>2.6640000000000001</v>
      </c>
      <c r="Y98">
        <v>2.8220000000000001</v>
      </c>
      <c r="Z98">
        <v>2.9860000000000002</v>
      </c>
      <c r="AA98">
        <v>93.989998</v>
      </c>
      <c r="AB98" s="5">
        <v>4981.6899999999996</v>
      </c>
      <c r="AC98">
        <v>251.58799999999999</v>
      </c>
    </row>
    <row r="99" spans="1:29" x14ac:dyDescent="0.3">
      <c r="A99" s="2">
        <v>43252</v>
      </c>
      <c r="B99" s="2" t="str">
        <f t="shared" si="1"/>
        <v>2018M6</v>
      </c>
      <c r="C99" s="4">
        <v>136.94</v>
      </c>
      <c r="D99">
        <v>225882018</v>
      </c>
      <c r="E99">
        <v>355298596</v>
      </c>
      <c r="F99">
        <v>2631059827</v>
      </c>
      <c r="G99">
        <v>5862418608</v>
      </c>
      <c r="H99">
        <v>6301712173</v>
      </c>
      <c r="I99">
        <v>14.66</v>
      </c>
      <c r="J99">
        <v>17.07</v>
      </c>
      <c r="K99">
        <v>168872820</v>
      </c>
      <c r="L99" s="3">
        <v>7.21</v>
      </c>
      <c r="M99" s="3">
        <v>261.24</v>
      </c>
      <c r="N99" s="26">
        <v>93120.379459999996</v>
      </c>
      <c r="O99" s="26">
        <v>28540.475054999999</v>
      </c>
      <c r="P99" s="26">
        <v>8831.2763782999991</v>
      </c>
      <c r="Q99" s="26">
        <v>3196.5003753000001</v>
      </c>
      <c r="R99">
        <v>7636.93</v>
      </c>
      <c r="S99">
        <v>22304.51</v>
      </c>
      <c r="T99">
        <v>17.527999999999999</v>
      </c>
      <c r="U99" s="26">
        <v>4.9345948865000002</v>
      </c>
      <c r="V99">
        <v>109.18</v>
      </c>
      <c r="W99">
        <v>16.09</v>
      </c>
      <c r="X99">
        <v>2.7309999999999999</v>
      </c>
      <c r="Y99">
        <v>2.8490000000000002</v>
      </c>
      <c r="Z99">
        <v>2.9830000000000001</v>
      </c>
      <c r="AA99">
        <v>94.629997000000003</v>
      </c>
      <c r="AB99" s="5">
        <v>5044.46</v>
      </c>
      <c r="AC99">
        <v>251.989</v>
      </c>
    </row>
    <row r="100" spans="1:29" x14ac:dyDescent="0.3">
      <c r="A100" s="2">
        <v>43282</v>
      </c>
      <c r="B100" s="2" t="str">
        <f t="shared" si="1"/>
        <v>2018M7</v>
      </c>
      <c r="C100" s="4">
        <v>141.02000000000001</v>
      </c>
      <c r="D100">
        <v>227086699</v>
      </c>
      <c r="E100">
        <v>355090493</v>
      </c>
      <c r="F100">
        <v>2647362373</v>
      </c>
      <c r="G100">
        <v>5875957544</v>
      </c>
      <c r="H100">
        <v>6393646561</v>
      </c>
      <c r="I100">
        <v>14.68</v>
      </c>
      <c r="J100">
        <v>17.170000000000002</v>
      </c>
      <c r="K100">
        <v>173103800</v>
      </c>
      <c r="L100" s="3">
        <v>7.2750000000000004</v>
      </c>
      <c r="M100" s="3">
        <v>209.18</v>
      </c>
      <c r="N100" s="26">
        <v>101051.65793</v>
      </c>
      <c r="O100" s="26">
        <v>29883.416918999999</v>
      </c>
      <c r="P100" s="26">
        <v>9020.5620767</v>
      </c>
      <c r="Q100" s="26">
        <v>3311.4199908000001</v>
      </c>
      <c r="R100">
        <v>7748.76</v>
      </c>
      <c r="S100">
        <v>22553.72</v>
      </c>
      <c r="T100">
        <v>16.216999999999999</v>
      </c>
      <c r="U100" s="26">
        <v>4.7896587092000003</v>
      </c>
      <c r="V100">
        <v>110.53</v>
      </c>
      <c r="W100">
        <v>12.83</v>
      </c>
      <c r="X100">
        <v>2.8479999999999999</v>
      </c>
      <c r="Y100">
        <v>2.964</v>
      </c>
      <c r="Z100">
        <v>3.0830000000000002</v>
      </c>
      <c r="AA100">
        <v>94.489998</v>
      </c>
      <c r="AB100" s="5">
        <v>5061.1099999999997</v>
      </c>
      <c r="AC100">
        <v>252.006</v>
      </c>
    </row>
    <row r="101" spans="1:29" x14ac:dyDescent="0.3">
      <c r="A101" s="2">
        <v>43313</v>
      </c>
      <c r="B101" s="2" t="str">
        <f t="shared" si="1"/>
        <v>2018M8</v>
      </c>
      <c r="C101" s="4">
        <v>143.38999999999999</v>
      </c>
      <c r="D101">
        <v>227774905</v>
      </c>
      <c r="E101">
        <v>358080184</v>
      </c>
      <c r="F101">
        <v>2680277359</v>
      </c>
      <c r="G101">
        <v>5937930939</v>
      </c>
      <c r="H101">
        <v>6476692981</v>
      </c>
      <c r="I101">
        <v>14.9</v>
      </c>
      <c r="J101">
        <v>17.579999999999998</v>
      </c>
      <c r="K101">
        <v>172765848</v>
      </c>
      <c r="L101" s="3">
        <v>7.8849999999999998</v>
      </c>
      <c r="M101" s="3">
        <v>296.93</v>
      </c>
      <c r="N101" s="26">
        <v>97896.090551000001</v>
      </c>
      <c r="O101" s="26">
        <v>30512.725877000001</v>
      </c>
      <c r="P101" s="26">
        <v>9529.9782940999994</v>
      </c>
      <c r="Q101" s="26">
        <v>3409.739963</v>
      </c>
      <c r="R101">
        <v>7432.42</v>
      </c>
      <c r="S101">
        <v>22865.15</v>
      </c>
      <c r="T101">
        <v>19.966999999999999</v>
      </c>
      <c r="U101" s="26">
        <v>5.2796393319000003</v>
      </c>
      <c r="V101">
        <v>113.51</v>
      </c>
      <c r="W101">
        <v>12.86</v>
      </c>
      <c r="X101">
        <v>2.7349999999999999</v>
      </c>
      <c r="Y101">
        <v>2.8530000000000002</v>
      </c>
      <c r="Z101">
        <v>3.01</v>
      </c>
      <c r="AA101">
        <v>95.139999000000003</v>
      </c>
      <c r="AB101" s="5">
        <v>5056.5600000000004</v>
      </c>
      <c r="AC101">
        <v>252.14599999999999</v>
      </c>
    </row>
    <row r="102" spans="1:29" x14ac:dyDescent="0.3">
      <c r="A102" s="2">
        <v>43344</v>
      </c>
      <c r="B102" s="2" t="str">
        <f t="shared" si="1"/>
        <v>2018M9</v>
      </c>
      <c r="C102" s="4">
        <v>135.75</v>
      </c>
      <c r="D102">
        <v>235941003</v>
      </c>
      <c r="E102">
        <v>363565694</v>
      </c>
      <c r="F102">
        <v>2690543854</v>
      </c>
      <c r="G102">
        <v>5952652635</v>
      </c>
      <c r="H102">
        <v>6473910303</v>
      </c>
      <c r="I102">
        <v>15.44</v>
      </c>
      <c r="J102">
        <v>16.96</v>
      </c>
      <c r="K102">
        <v>175323325</v>
      </c>
      <c r="L102" s="3">
        <v>7.5350000000000001</v>
      </c>
      <c r="M102" s="3">
        <v>252.68</v>
      </c>
      <c r="N102" s="26">
        <v>100814.52426000001</v>
      </c>
      <c r="O102" s="26">
        <v>31056.565326</v>
      </c>
      <c r="P102" s="26">
        <v>9444.7451259999998</v>
      </c>
      <c r="Q102" s="26">
        <v>3420.4078125000001</v>
      </c>
      <c r="R102">
        <v>7510.2</v>
      </c>
      <c r="S102">
        <v>24120.04</v>
      </c>
      <c r="T102">
        <v>18.89</v>
      </c>
      <c r="U102" s="26">
        <v>5.0874579177000001</v>
      </c>
      <c r="V102">
        <v>118.52</v>
      </c>
      <c r="W102">
        <v>12.12</v>
      </c>
      <c r="X102">
        <v>2.948</v>
      </c>
      <c r="Y102">
        <v>3.056</v>
      </c>
      <c r="Z102">
        <v>3.1970000000000001</v>
      </c>
      <c r="AA102">
        <v>95.190002000000007</v>
      </c>
      <c r="AB102" s="5">
        <v>5080.83</v>
      </c>
      <c r="AC102">
        <v>252.43899999999999</v>
      </c>
    </row>
    <row r="103" spans="1:29" x14ac:dyDescent="0.3">
      <c r="A103" s="2">
        <v>43374</v>
      </c>
      <c r="B103" s="2" t="str">
        <f t="shared" si="1"/>
        <v>2018M10</v>
      </c>
      <c r="C103" s="4">
        <v>139.83000000000001</v>
      </c>
      <c r="D103">
        <v>235896575</v>
      </c>
      <c r="E103">
        <v>364099050</v>
      </c>
      <c r="F103">
        <v>2720850968</v>
      </c>
      <c r="G103">
        <v>6051069562</v>
      </c>
      <c r="H103">
        <v>6588892467</v>
      </c>
      <c r="I103">
        <v>15.38</v>
      </c>
      <c r="J103">
        <v>17.66</v>
      </c>
      <c r="K103">
        <v>171684630</v>
      </c>
      <c r="L103" s="3">
        <v>6.9249999999999998</v>
      </c>
      <c r="M103" s="3">
        <v>201.42</v>
      </c>
      <c r="N103" s="26">
        <v>110584.97001999999</v>
      </c>
      <c r="O103" s="26">
        <v>29428.696685999999</v>
      </c>
      <c r="P103" s="26">
        <v>8560.4861297000007</v>
      </c>
      <c r="Q103" s="26">
        <v>3177.4062958999998</v>
      </c>
      <c r="R103">
        <v>7128.1</v>
      </c>
      <c r="S103">
        <v>21920.46</v>
      </c>
      <c r="T103">
        <v>14.722</v>
      </c>
      <c r="U103" s="26">
        <v>4.7026429726999996</v>
      </c>
      <c r="V103">
        <v>108.21</v>
      </c>
      <c r="W103">
        <v>21.23</v>
      </c>
      <c r="X103">
        <v>2.9870000000000001</v>
      </c>
      <c r="Y103">
        <v>3.1589999999999998</v>
      </c>
      <c r="Z103">
        <v>3.4020000000000001</v>
      </c>
      <c r="AA103">
        <v>97.129997000000003</v>
      </c>
      <c r="AB103" s="5">
        <v>5103.6899999999996</v>
      </c>
      <c r="AC103">
        <v>252.88499999999999</v>
      </c>
    </row>
    <row r="104" spans="1:29" x14ac:dyDescent="0.3">
      <c r="A104" s="2">
        <v>43405</v>
      </c>
      <c r="B104" s="2" t="str">
        <f t="shared" si="1"/>
        <v>2018M11</v>
      </c>
      <c r="C104" s="4">
        <v>137.65</v>
      </c>
      <c r="D104">
        <v>235699026</v>
      </c>
      <c r="E104">
        <v>373223537</v>
      </c>
      <c r="F104">
        <v>2758572409</v>
      </c>
      <c r="G104">
        <v>6107351558</v>
      </c>
      <c r="H104">
        <v>6642738040</v>
      </c>
      <c r="I104">
        <v>15.31</v>
      </c>
      <c r="J104">
        <v>18.07</v>
      </c>
      <c r="K104">
        <v>171975871</v>
      </c>
      <c r="L104" s="3">
        <v>6.7850000000000001</v>
      </c>
      <c r="M104" s="3">
        <v>207.25</v>
      </c>
      <c r="N104" s="26">
        <v>113454.89397999999</v>
      </c>
      <c r="O104" s="26">
        <v>30024.546382</v>
      </c>
      <c r="P104" s="26">
        <v>8618.2227994999994</v>
      </c>
      <c r="Q104" s="26">
        <v>3245.0215161000001</v>
      </c>
      <c r="R104">
        <v>6980.24</v>
      </c>
      <c r="S104">
        <v>22351.06</v>
      </c>
      <c r="T104">
        <v>14.823</v>
      </c>
      <c r="U104" s="26">
        <v>4.8971011914</v>
      </c>
      <c r="V104">
        <v>108.44</v>
      </c>
      <c r="W104">
        <v>18.07</v>
      </c>
      <c r="X104">
        <v>2.8450000000000002</v>
      </c>
      <c r="Y104">
        <v>3.0129999999999999</v>
      </c>
      <c r="Z104">
        <v>3.3109999999999999</v>
      </c>
      <c r="AA104">
        <v>97.269997000000004</v>
      </c>
      <c r="AB104" s="5">
        <v>5092.97</v>
      </c>
      <c r="AC104">
        <v>252.03800000000001</v>
      </c>
    </row>
    <row r="105" spans="1:29" x14ac:dyDescent="0.3">
      <c r="A105" s="2">
        <v>43435</v>
      </c>
      <c r="B105" s="2" t="str">
        <f t="shared" si="1"/>
        <v>2018M12</v>
      </c>
      <c r="C105" s="4">
        <v>136.29</v>
      </c>
      <c r="D105">
        <v>257267987</v>
      </c>
      <c r="E105">
        <v>368955636</v>
      </c>
      <c r="F105">
        <v>2766785638</v>
      </c>
      <c r="G105">
        <v>6137916038</v>
      </c>
      <c r="H105">
        <v>6629067471</v>
      </c>
      <c r="I105">
        <v>14.53</v>
      </c>
      <c r="J105">
        <v>18.079999999999998</v>
      </c>
      <c r="K105">
        <v>187988857</v>
      </c>
      <c r="L105" s="3">
        <v>6.5750000000000002</v>
      </c>
      <c r="M105" s="3">
        <v>206.35</v>
      </c>
      <c r="N105" s="26">
        <v>111238.63855</v>
      </c>
      <c r="O105" s="26">
        <v>27513.037698</v>
      </c>
      <c r="P105" s="26">
        <v>7825.8288205999997</v>
      </c>
      <c r="Q105" s="26">
        <v>2956.6467397000001</v>
      </c>
      <c r="R105">
        <v>6728.13</v>
      </c>
      <c r="S105">
        <v>20014.77</v>
      </c>
      <c r="T105">
        <v>14.425000000000001</v>
      </c>
      <c r="U105" s="26">
        <v>4.9043220555999998</v>
      </c>
      <c r="V105">
        <v>110.85</v>
      </c>
      <c r="W105">
        <v>25.42</v>
      </c>
      <c r="X105">
        <v>2.5099999999999998</v>
      </c>
      <c r="Y105">
        <v>2.6859999999999999</v>
      </c>
      <c r="Z105">
        <v>3.02</v>
      </c>
      <c r="AA105">
        <v>96.169998000000007</v>
      </c>
      <c r="AB105" s="5">
        <v>5100.6099999999997</v>
      </c>
      <c r="AC105">
        <v>251.233</v>
      </c>
    </row>
    <row r="106" spans="1:29" x14ac:dyDescent="0.3">
      <c r="A106" s="2">
        <v>43466</v>
      </c>
      <c r="B106" s="2" t="str">
        <f t="shared" si="1"/>
        <v>2019M1</v>
      </c>
      <c r="C106" s="4">
        <v>133.47</v>
      </c>
      <c r="D106">
        <v>247412227</v>
      </c>
      <c r="E106">
        <v>369275906</v>
      </c>
      <c r="F106">
        <v>2765121626</v>
      </c>
      <c r="G106">
        <v>6150787765</v>
      </c>
      <c r="H106">
        <v>6639977745</v>
      </c>
      <c r="I106">
        <v>14.67</v>
      </c>
      <c r="J106">
        <v>17.95</v>
      </c>
      <c r="K106">
        <v>174941030</v>
      </c>
      <c r="L106" s="3">
        <v>6.3849999999999998</v>
      </c>
      <c r="M106" s="3">
        <v>167.47</v>
      </c>
      <c r="N106" s="26">
        <v>122877.75126999999</v>
      </c>
      <c r="O106" s="26">
        <v>29429.177858999999</v>
      </c>
      <c r="P106" s="26">
        <v>8571.9380130999998</v>
      </c>
      <c r="Q106" s="26">
        <v>3183.2196125</v>
      </c>
      <c r="R106">
        <v>6968.85</v>
      </c>
      <c r="S106">
        <v>20773.490000000002</v>
      </c>
      <c r="T106">
        <v>13.573</v>
      </c>
      <c r="U106" s="26">
        <v>4.6074543784999999</v>
      </c>
      <c r="V106">
        <v>106.78</v>
      </c>
      <c r="W106">
        <v>16.57</v>
      </c>
      <c r="X106">
        <v>2.44</v>
      </c>
      <c r="Y106">
        <v>2.6349999999999998</v>
      </c>
      <c r="Z106">
        <v>3.0049999999999999</v>
      </c>
      <c r="AA106">
        <v>95.580001999999993</v>
      </c>
      <c r="AB106" s="5">
        <v>5116.93</v>
      </c>
      <c r="AC106">
        <v>251.71199999999999</v>
      </c>
    </row>
    <row r="107" spans="1:29" x14ac:dyDescent="0.3">
      <c r="A107" s="2">
        <v>43497</v>
      </c>
      <c r="B107" s="2" t="str">
        <f t="shared" si="1"/>
        <v>2019M2</v>
      </c>
      <c r="C107" s="4">
        <v>133.80000000000001</v>
      </c>
      <c r="D107">
        <v>240140027</v>
      </c>
      <c r="E107">
        <v>403197275</v>
      </c>
      <c r="F107">
        <v>2794246426</v>
      </c>
      <c r="G107">
        <v>6327699486</v>
      </c>
      <c r="H107">
        <v>6760860118</v>
      </c>
      <c r="I107">
        <v>14.98</v>
      </c>
      <c r="J107">
        <v>17.84</v>
      </c>
      <c r="K107">
        <v>171481423</v>
      </c>
      <c r="L107" s="3">
        <v>6.4749999999999996</v>
      </c>
      <c r="M107" s="3">
        <v>153.02000000000001</v>
      </c>
      <c r="N107" s="26">
        <v>120078.56671</v>
      </c>
      <c r="O107" s="26">
        <v>30379.450089999998</v>
      </c>
      <c r="P107" s="26">
        <v>8829.8394501000002</v>
      </c>
      <c r="Q107" s="26">
        <v>3264.0559879000002</v>
      </c>
      <c r="R107">
        <v>7074.73</v>
      </c>
      <c r="S107">
        <v>21385.16</v>
      </c>
      <c r="T107">
        <v>13.955</v>
      </c>
      <c r="U107" s="26">
        <v>4.6965190604</v>
      </c>
      <c r="V107">
        <v>106.09</v>
      </c>
      <c r="W107">
        <v>14.78</v>
      </c>
      <c r="X107">
        <v>2.5089999999999999</v>
      </c>
      <c r="Y107">
        <v>2.7109999999999999</v>
      </c>
      <c r="Z107">
        <v>3.0830000000000002</v>
      </c>
      <c r="AA107">
        <v>96.160004000000001</v>
      </c>
      <c r="AB107" s="5">
        <v>5138.93</v>
      </c>
      <c r="AC107">
        <v>252.77600000000001</v>
      </c>
    </row>
    <row r="108" spans="1:29" x14ac:dyDescent="0.3">
      <c r="A108" s="2">
        <v>43525</v>
      </c>
      <c r="B108" s="2" t="str">
        <f t="shared" si="1"/>
        <v>2019M3</v>
      </c>
      <c r="C108" s="4">
        <v>138.96</v>
      </c>
      <c r="D108">
        <v>238810045</v>
      </c>
      <c r="E108">
        <v>383047405</v>
      </c>
      <c r="F108">
        <v>2783822453</v>
      </c>
      <c r="G108">
        <v>6247917656</v>
      </c>
      <c r="H108">
        <v>6701921956</v>
      </c>
      <c r="I108">
        <v>15.25</v>
      </c>
      <c r="J108">
        <v>17.71</v>
      </c>
      <c r="K108">
        <v>174510156</v>
      </c>
      <c r="L108" s="3">
        <v>6.6</v>
      </c>
      <c r="M108" s="3">
        <v>178.31</v>
      </c>
      <c r="N108" s="26">
        <v>118972.96948</v>
      </c>
      <c r="O108" s="26">
        <v>30223.810590000001</v>
      </c>
      <c r="P108" s="26">
        <v>9009.6951972000006</v>
      </c>
      <c r="Q108" s="26">
        <v>3303.9232516000002</v>
      </c>
      <c r="R108">
        <v>7279.19</v>
      </c>
      <c r="S108">
        <v>21205.81</v>
      </c>
      <c r="T108">
        <v>14.145</v>
      </c>
      <c r="U108" s="26">
        <v>4.8588178805000002</v>
      </c>
      <c r="V108">
        <v>109.22</v>
      </c>
      <c r="W108">
        <v>13.71</v>
      </c>
      <c r="X108">
        <v>2.2429999999999999</v>
      </c>
      <c r="Y108">
        <v>2.4140000000000001</v>
      </c>
      <c r="Z108">
        <v>2.8220000000000001</v>
      </c>
      <c r="AA108">
        <v>97.279999000000004</v>
      </c>
      <c r="AB108" s="5">
        <v>5177.47</v>
      </c>
      <c r="AC108">
        <v>254.202</v>
      </c>
    </row>
    <row r="109" spans="1:29" x14ac:dyDescent="0.3">
      <c r="A109" s="2">
        <v>43556</v>
      </c>
      <c r="B109" s="2" t="str">
        <f t="shared" si="1"/>
        <v>2019M4</v>
      </c>
      <c r="C109" s="4">
        <v>139.58000000000001</v>
      </c>
      <c r="D109">
        <v>237137593</v>
      </c>
      <c r="E109">
        <v>373655326</v>
      </c>
      <c r="F109">
        <v>2796472119</v>
      </c>
      <c r="G109">
        <v>6261466804</v>
      </c>
      <c r="H109">
        <v>6709137534</v>
      </c>
      <c r="I109">
        <v>15.44</v>
      </c>
      <c r="J109">
        <v>17.82</v>
      </c>
      <c r="K109">
        <v>177425039</v>
      </c>
      <c r="L109" s="3">
        <v>6.585</v>
      </c>
      <c r="M109" s="3">
        <v>171.47</v>
      </c>
      <c r="N109" s="26">
        <v>119462.59049</v>
      </c>
      <c r="O109" s="26">
        <v>30834.801114000002</v>
      </c>
      <c r="P109" s="26">
        <v>9386.7027183999999</v>
      </c>
      <c r="Q109" s="26">
        <v>3415.7255510999998</v>
      </c>
      <c r="R109">
        <v>7418.22</v>
      </c>
      <c r="S109">
        <v>22258.73</v>
      </c>
      <c r="T109">
        <v>13.813000000000001</v>
      </c>
      <c r="U109" s="26">
        <v>4.8915357494</v>
      </c>
      <c r="V109">
        <v>110.81</v>
      </c>
      <c r="W109">
        <v>13.12</v>
      </c>
      <c r="X109">
        <v>2.282</v>
      </c>
      <c r="Y109">
        <v>2.5089999999999999</v>
      </c>
      <c r="Z109">
        <v>2.94</v>
      </c>
      <c r="AA109">
        <v>97.480002999999996</v>
      </c>
      <c r="AB109" s="5">
        <v>5206.9799999999996</v>
      </c>
      <c r="AC109">
        <v>255.548</v>
      </c>
    </row>
    <row r="110" spans="1:29" x14ac:dyDescent="0.3">
      <c r="A110" s="2">
        <v>43586</v>
      </c>
      <c r="B110" s="2" t="str">
        <f t="shared" si="1"/>
        <v>2019M5</v>
      </c>
      <c r="C110" s="4">
        <v>139.31</v>
      </c>
      <c r="D110">
        <v>233660523</v>
      </c>
      <c r="E110">
        <v>375135896</v>
      </c>
      <c r="F110">
        <v>2837780270</v>
      </c>
      <c r="G110">
        <v>6316011118</v>
      </c>
      <c r="H110">
        <v>6786532799</v>
      </c>
      <c r="I110">
        <v>15.51</v>
      </c>
      <c r="J110">
        <v>17.97</v>
      </c>
      <c r="K110">
        <v>173609876</v>
      </c>
      <c r="L110" s="3">
        <v>6.21</v>
      </c>
      <c r="M110" s="3">
        <v>178.29</v>
      </c>
      <c r="N110" s="26">
        <v>120145.75939000001</v>
      </c>
      <c r="O110" s="26">
        <v>28712.217943</v>
      </c>
      <c r="P110" s="26">
        <v>8623.6599724000007</v>
      </c>
      <c r="Q110" s="26">
        <v>3184.2683514999999</v>
      </c>
      <c r="R110">
        <v>7161.71</v>
      </c>
      <c r="S110">
        <v>20601.189999999999</v>
      </c>
      <c r="T110">
        <v>13.57</v>
      </c>
      <c r="U110" s="26">
        <v>4.8794891539999998</v>
      </c>
      <c r="V110">
        <v>113.78</v>
      </c>
      <c r="W110">
        <v>18.71</v>
      </c>
      <c r="X110">
        <v>1.927</v>
      </c>
      <c r="Y110">
        <v>2.1419999999999999</v>
      </c>
      <c r="Z110">
        <v>2.5830000000000002</v>
      </c>
      <c r="AA110">
        <v>97.75</v>
      </c>
      <c r="AB110" s="5">
        <v>5213.75</v>
      </c>
      <c r="AC110">
        <v>256.09199999999998</v>
      </c>
    </row>
    <row r="111" spans="1:29" x14ac:dyDescent="0.3">
      <c r="A111" s="2">
        <v>43617</v>
      </c>
      <c r="B111" s="2" t="str">
        <f t="shared" si="1"/>
        <v>2019M6</v>
      </c>
      <c r="C111" s="4">
        <v>134.99</v>
      </c>
      <c r="D111">
        <v>236244219</v>
      </c>
      <c r="E111">
        <v>377238871</v>
      </c>
      <c r="F111">
        <v>2852379348</v>
      </c>
      <c r="G111">
        <v>6329039326</v>
      </c>
      <c r="H111">
        <v>6802015276</v>
      </c>
      <c r="I111">
        <v>15.81</v>
      </c>
      <c r="J111">
        <v>18.079999999999998</v>
      </c>
      <c r="K111">
        <v>174595617</v>
      </c>
      <c r="L111" s="3">
        <v>5.87</v>
      </c>
      <c r="M111" s="3">
        <v>149.35</v>
      </c>
      <c r="N111" s="26">
        <v>125008.01773000001</v>
      </c>
      <c r="O111" s="26">
        <v>30771.329872999999</v>
      </c>
      <c r="P111" s="26">
        <v>9261.7677650000005</v>
      </c>
      <c r="Q111" s="26">
        <v>3403.0828379999998</v>
      </c>
      <c r="R111">
        <v>7425.63</v>
      </c>
      <c r="S111">
        <v>21275.919999999998</v>
      </c>
      <c r="T111">
        <v>13.355</v>
      </c>
      <c r="U111" s="26">
        <v>4.7446668380999997</v>
      </c>
      <c r="V111">
        <v>109.82</v>
      </c>
      <c r="W111">
        <v>15.08</v>
      </c>
      <c r="X111">
        <v>1.758</v>
      </c>
      <c r="Y111">
        <v>2</v>
      </c>
      <c r="Z111">
        <v>2.528</v>
      </c>
      <c r="AA111">
        <v>96.129997000000003</v>
      </c>
      <c r="AB111" s="5">
        <v>5214.2700000000004</v>
      </c>
      <c r="AC111">
        <v>256.14299999999997</v>
      </c>
    </row>
    <row r="112" spans="1:29" x14ac:dyDescent="0.3">
      <c r="A112" s="2">
        <v>43647</v>
      </c>
      <c r="B112" s="2" t="str">
        <f t="shared" si="1"/>
        <v>2019M7</v>
      </c>
      <c r="C112" s="4">
        <v>143.04</v>
      </c>
      <c r="D112">
        <v>236020189</v>
      </c>
      <c r="E112">
        <v>371317822</v>
      </c>
      <c r="F112">
        <v>2863949594</v>
      </c>
      <c r="G112">
        <v>6413435285</v>
      </c>
      <c r="H112">
        <v>6851178385</v>
      </c>
      <c r="I112">
        <v>16.63</v>
      </c>
      <c r="J112">
        <v>18.02</v>
      </c>
      <c r="K112">
        <v>177482679</v>
      </c>
      <c r="L112" s="3">
        <v>5.4450000000000003</v>
      </c>
      <c r="M112" s="3">
        <v>126</v>
      </c>
      <c r="N112" s="26">
        <v>125815.08129</v>
      </c>
      <c r="O112" s="26">
        <v>31025.247233999999</v>
      </c>
      <c r="P112" s="26">
        <v>9441.7018121000001</v>
      </c>
      <c r="Q112" s="26">
        <v>3442.0077802000001</v>
      </c>
      <c r="R112">
        <v>7586.78</v>
      </c>
      <c r="S112">
        <v>21521.53</v>
      </c>
      <c r="T112">
        <v>11.618</v>
      </c>
      <c r="U112" s="26">
        <v>4.6525026002000001</v>
      </c>
      <c r="V112">
        <v>107.51</v>
      </c>
      <c r="W112">
        <v>16.12</v>
      </c>
      <c r="X112">
        <v>1.8440000000000001</v>
      </c>
      <c r="Y112">
        <v>2.0209999999999999</v>
      </c>
      <c r="Z112">
        <v>2.5270000000000001</v>
      </c>
      <c r="AA112">
        <v>98.519997000000004</v>
      </c>
      <c r="AB112" s="5">
        <v>5224.18</v>
      </c>
      <c r="AC112">
        <v>256.57100000000003</v>
      </c>
    </row>
    <row r="113" spans="1:29" x14ac:dyDescent="0.3">
      <c r="A113" s="2">
        <v>43678</v>
      </c>
      <c r="B113" s="2" t="str">
        <f t="shared" si="1"/>
        <v>2019M8</v>
      </c>
      <c r="C113" s="4">
        <v>141.84</v>
      </c>
      <c r="D113">
        <v>236618073</v>
      </c>
      <c r="E113">
        <v>373804135</v>
      </c>
      <c r="F113">
        <v>2874676522</v>
      </c>
      <c r="G113">
        <v>6462185630</v>
      </c>
      <c r="H113">
        <v>6884678511</v>
      </c>
      <c r="I113">
        <v>16.68</v>
      </c>
      <c r="J113">
        <v>17.93</v>
      </c>
      <c r="K113">
        <v>175014183</v>
      </c>
      <c r="L113" s="3">
        <v>5.36</v>
      </c>
      <c r="M113" s="3">
        <v>137.80000000000001</v>
      </c>
      <c r="N113" s="26">
        <v>124840.50646</v>
      </c>
      <c r="O113" s="26">
        <v>30494.400097000002</v>
      </c>
      <c r="P113" s="26">
        <v>9196.7077062000008</v>
      </c>
      <c r="Q113" s="26">
        <v>3379.9074246999999</v>
      </c>
      <c r="R113">
        <v>7207.18</v>
      </c>
      <c r="S113">
        <v>20704.37</v>
      </c>
      <c r="T113">
        <v>13.07</v>
      </c>
      <c r="U113" s="26">
        <v>5.1085621033999997</v>
      </c>
      <c r="V113">
        <v>114.23</v>
      </c>
      <c r="W113">
        <v>18.98</v>
      </c>
      <c r="X113">
        <v>1.391</v>
      </c>
      <c r="Y113">
        <v>1.506</v>
      </c>
      <c r="Z113">
        <v>1.97</v>
      </c>
      <c r="AA113">
        <v>98.919998000000007</v>
      </c>
      <c r="AB113" s="5">
        <v>5229.93</v>
      </c>
      <c r="AC113">
        <v>256.55799999999999</v>
      </c>
    </row>
    <row r="114" spans="1:29" x14ac:dyDescent="0.3">
      <c r="A114" s="2">
        <v>43709</v>
      </c>
      <c r="B114" s="2" t="str">
        <f t="shared" si="1"/>
        <v>2019M9</v>
      </c>
      <c r="C114" s="4">
        <v>138.25</v>
      </c>
      <c r="D114">
        <v>243839542</v>
      </c>
      <c r="E114">
        <v>376780611</v>
      </c>
      <c r="F114">
        <v>2887697362</v>
      </c>
      <c r="G114">
        <v>6514147980</v>
      </c>
      <c r="H114">
        <v>6915631701</v>
      </c>
      <c r="I114">
        <v>16.510000000000002</v>
      </c>
      <c r="J114">
        <v>17.72</v>
      </c>
      <c r="K114">
        <v>178057353</v>
      </c>
      <c r="L114" s="3">
        <v>4.8600000000000003</v>
      </c>
      <c r="M114" s="3">
        <v>138.18</v>
      </c>
      <c r="N114" s="26">
        <v>129349.30461000001</v>
      </c>
      <c r="O114" s="26">
        <v>31068.345507999999</v>
      </c>
      <c r="P114" s="26">
        <v>9231.5846173000009</v>
      </c>
      <c r="Q114" s="26">
        <v>3435.2521891000001</v>
      </c>
      <c r="R114">
        <v>7408.21</v>
      </c>
      <c r="S114">
        <v>21755.84</v>
      </c>
      <c r="T114">
        <v>12.762</v>
      </c>
      <c r="U114" s="26">
        <v>5.1425900855000002</v>
      </c>
      <c r="V114">
        <v>117.25</v>
      </c>
      <c r="W114">
        <v>16.239999999999998</v>
      </c>
      <c r="X114">
        <v>1.5509999999999999</v>
      </c>
      <c r="Y114">
        <v>1.675</v>
      </c>
      <c r="Z114">
        <v>2.121</v>
      </c>
      <c r="AA114">
        <v>99.379997000000003</v>
      </c>
      <c r="AB114" s="5">
        <v>5227.84</v>
      </c>
      <c r="AC114">
        <v>256.75900000000001</v>
      </c>
    </row>
    <row r="115" spans="1:29" x14ac:dyDescent="0.3">
      <c r="A115" s="2">
        <v>43739</v>
      </c>
      <c r="B115" s="2" t="str">
        <f t="shared" si="1"/>
        <v>2019M10</v>
      </c>
      <c r="C115" s="4">
        <v>142.87</v>
      </c>
      <c r="D115">
        <v>245578740</v>
      </c>
      <c r="E115">
        <v>374565903</v>
      </c>
      <c r="F115">
        <v>2901369243</v>
      </c>
      <c r="G115">
        <v>6552928340</v>
      </c>
      <c r="H115">
        <v>7022462550</v>
      </c>
      <c r="I115">
        <v>16.72</v>
      </c>
      <c r="J115">
        <v>17.739999999999998</v>
      </c>
      <c r="K115">
        <v>179998819</v>
      </c>
      <c r="L115" s="3">
        <v>4.4000000000000004</v>
      </c>
      <c r="M115" s="3">
        <v>117.61</v>
      </c>
      <c r="N115" s="26">
        <v>132272.78792</v>
      </c>
      <c r="O115" s="26">
        <v>31141.325132000002</v>
      </c>
      <c r="P115" s="26">
        <v>9547.9140299999999</v>
      </c>
      <c r="Q115" s="26">
        <v>3497.4798176999998</v>
      </c>
      <c r="R115">
        <v>7248.38</v>
      </c>
      <c r="S115">
        <v>22927.040000000001</v>
      </c>
      <c r="T115">
        <v>12.638</v>
      </c>
      <c r="U115" s="26">
        <v>4.9396969766999996</v>
      </c>
      <c r="V115">
        <v>116.42</v>
      </c>
      <c r="W115">
        <v>13.22</v>
      </c>
      <c r="X115">
        <v>1.5229999999999999</v>
      </c>
      <c r="Y115">
        <v>1.6910000000000001</v>
      </c>
      <c r="Z115">
        <v>2.1760000000000002</v>
      </c>
      <c r="AA115">
        <v>97.349997999999999</v>
      </c>
      <c r="AB115" s="5">
        <v>5233.07</v>
      </c>
      <c r="AC115">
        <v>257.346</v>
      </c>
    </row>
    <row r="116" spans="1:29" x14ac:dyDescent="0.3">
      <c r="A116" s="2">
        <v>43770</v>
      </c>
      <c r="B116" s="2" t="str">
        <f t="shared" si="1"/>
        <v>2019M11</v>
      </c>
      <c r="C116" s="4">
        <v>138.86000000000001</v>
      </c>
      <c r="D116">
        <v>250194150</v>
      </c>
      <c r="E116">
        <v>383352236</v>
      </c>
      <c r="F116">
        <v>2949985809</v>
      </c>
      <c r="G116">
        <v>6646055953</v>
      </c>
      <c r="H116">
        <v>7092243208</v>
      </c>
      <c r="I116">
        <v>17.04</v>
      </c>
      <c r="J116">
        <v>18.010000000000002</v>
      </c>
      <c r="K116">
        <v>183841185</v>
      </c>
      <c r="L116" s="3">
        <v>4.5750000000000002</v>
      </c>
      <c r="M116" s="3">
        <v>123.53</v>
      </c>
      <c r="N116" s="26">
        <v>132845.52817999999</v>
      </c>
      <c r="O116" s="26">
        <v>32316.029628</v>
      </c>
      <c r="P116" s="26">
        <v>9982.8702107999998</v>
      </c>
      <c r="Q116" s="26">
        <v>3618.4991321000002</v>
      </c>
      <c r="R116">
        <v>7346.53</v>
      </c>
      <c r="S116">
        <v>23293.91</v>
      </c>
      <c r="T116">
        <v>12.087</v>
      </c>
      <c r="U116" s="26">
        <v>5.1845376119999997</v>
      </c>
      <c r="V116">
        <v>117.74</v>
      </c>
      <c r="W116">
        <v>12.62</v>
      </c>
      <c r="X116">
        <v>1.621</v>
      </c>
      <c r="Y116">
        <v>1.776</v>
      </c>
      <c r="Z116">
        <v>2.202</v>
      </c>
      <c r="AA116">
        <v>98.269997000000004</v>
      </c>
      <c r="AB116" s="5">
        <v>5259.76</v>
      </c>
      <c r="AC116">
        <v>257.20800000000003</v>
      </c>
    </row>
    <row r="117" spans="1:29" x14ac:dyDescent="0.3">
      <c r="A117" s="2">
        <v>43800</v>
      </c>
      <c r="B117" s="2" t="str">
        <f t="shared" si="1"/>
        <v>2019M12</v>
      </c>
      <c r="C117" s="4">
        <v>137.46</v>
      </c>
      <c r="D117">
        <v>273046409</v>
      </c>
      <c r="E117">
        <v>385908524</v>
      </c>
      <c r="F117">
        <v>2974708017</v>
      </c>
      <c r="G117">
        <v>6666132060</v>
      </c>
      <c r="H117">
        <v>7090277775</v>
      </c>
      <c r="I117">
        <v>17.989999999999998</v>
      </c>
      <c r="J117">
        <v>17.84</v>
      </c>
      <c r="K117">
        <v>206521037</v>
      </c>
      <c r="L117" s="3">
        <v>4.4349999999999996</v>
      </c>
      <c r="M117" s="3">
        <v>99.01</v>
      </c>
      <c r="N117" s="26">
        <v>140329.30368000001</v>
      </c>
      <c r="O117" s="26">
        <v>32907.039991999998</v>
      </c>
      <c r="P117" s="26">
        <v>10346.105358999999</v>
      </c>
      <c r="Q117" s="26">
        <v>3725.3405114000002</v>
      </c>
      <c r="R117">
        <v>7542.44</v>
      </c>
      <c r="S117">
        <v>23656.62</v>
      </c>
      <c r="T117">
        <v>10.528</v>
      </c>
      <c r="U117" s="26">
        <v>4.8910342981000001</v>
      </c>
      <c r="V117">
        <v>114.94</v>
      </c>
      <c r="W117">
        <v>13.78</v>
      </c>
      <c r="X117">
        <v>1.6930000000000001</v>
      </c>
      <c r="Y117">
        <v>1.919</v>
      </c>
      <c r="Z117">
        <v>2.3889999999999998</v>
      </c>
      <c r="AA117">
        <v>96.389999000000003</v>
      </c>
      <c r="AB117" s="5">
        <v>5320.25</v>
      </c>
      <c r="AC117">
        <v>256.97399999999999</v>
      </c>
    </row>
    <row r="118" spans="1:29" x14ac:dyDescent="0.3">
      <c r="A118" s="2">
        <v>43831</v>
      </c>
      <c r="B118" s="2" t="str">
        <f t="shared" si="1"/>
        <v>2020M1</v>
      </c>
      <c r="C118" s="4">
        <v>133.86000000000001</v>
      </c>
      <c r="D118">
        <v>264753714</v>
      </c>
      <c r="E118">
        <v>391760160</v>
      </c>
      <c r="F118">
        <v>3009943793</v>
      </c>
      <c r="G118">
        <v>6705196896</v>
      </c>
      <c r="H118">
        <v>7159558180</v>
      </c>
      <c r="I118">
        <v>18.12</v>
      </c>
      <c r="J118">
        <v>17.12</v>
      </c>
      <c r="K118">
        <v>188453325</v>
      </c>
      <c r="L118" s="3">
        <v>4.5149999999999997</v>
      </c>
      <c r="M118" s="3">
        <v>100</v>
      </c>
      <c r="N118" s="26">
        <v>137752.95701000001</v>
      </c>
      <c r="O118" s="26">
        <v>32455.479512999998</v>
      </c>
      <c r="P118" s="26">
        <v>10510.965117</v>
      </c>
      <c r="Q118" s="26">
        <v>3704.9011583000001</v>
      </c>
      <c r="R118">
        <v>7286.01</v>
      </c>
      <c r="S118">
        <v>23205.18</v>
      </c>
      <c r="T118">
        <v>10.766999999999999</v>
      </c>
      <c r="U118" s="26">
        <v>5.1699481635</v>
      </c>
      <c r="V118">
        <v>116.16</v>
      </c>
      <c r="W118">
        <v>18.84</v>
      </c>
      <c r="X118">
        <v>1.3260000000000001</v>
      </c>
      <c r="Y118">
        <v>1.52</v>
      </c>
      <c r="Z118">
        <v>2.0150000000000001</v>
      </c>
      <c r="AA118">
        <v>97.389999000000003</v>
      </c>
      <c r="AB118" s="5">
        <v>5331.42</v>
      </c>
      <c r="AC118">
        <v>257.971</v>
      </c>
    </row>
    <row r="119" spans="1:29" x14ac:dyDescent="0.3">
      <c r="A119" s="2">
        <v>43862</v>
      </c>
      <c r="B119" s="2" t="str">
        <f t="shared" si="1"/>
        <v>2020M2</v>
      </c>
      <c r="C119" s="4">
        <v>134.66</v>
      </c>
      <c r="D119">
        <v>260581585</v>
      </c>
      <c r="E119">
        <v>433418158</v>
      </c>
      <c r="F119">
        <v>3075353773</v>
      </c>
      <c r="G119">
        <v>6813474032</v>
      </c>
      <c r="H119">
        <v>7256443849</v>
      </c>
      <c r="I119">
        <v>18.11</v>
      </c>
      <c r="J119">
        <v>16.7</v>
      </c>
      <c r="K119">
        <v>193373345</v>
      </c>
      <c r="L119" s="3">
        <v>4.24</v>
      </c>
      <c r="M119" s="3">
        <v>127.47</v>
      </c>
      <c r="N119" s="26">
        <v>125827.04545000001</v>
      </c>
      <c r="O119" s="26">
        <v>29105.965219000002</v>
      </c>
      <c r="P119" s="26">
        <v>9813.7683610000004</v>
      </c>
      <c r="Q119" s="26">
        <v>3383.9944614999999</v>
      </c>
      <c r="R119">
        <v>6580.61</v>
      </c>
      <c r="S119">
        <v>21142.959999999999</v>
      </c>
      <c r="T119">
        <v>12.074999999999999</v>
      </c>
      <c r="U119" s="26">
        <v>5.4339022572999998</v>
      </c>
      <c r="V119">
        <v>121.84</v>
      </c>
      <c r="W119">
        <v>40.11</v>
      </c>
      <c r="X119">
        <v>0.91300000000000003</v>
      </c>
      <c r="Y119">
        <v>1.127</v>
      </c>
      <c r="Z119">
        <v>1.671</v>
      </c>
      <c r="AA119">
        <v>98.129997000000003</v>
      </c>
      <c r="AB119" s="5">
        <v>5344.75</v>
      </c>
      <c r="AC119">
        <v>258.678</v>
      </c>
    </row>
    <row r="120" spans="1:29" x14ac:dyDescent="0.3">
      <c r="A120" s="2">
        <v>43891</v>
      </c>
      <c r="B120" s="2" t="str">
        <f t="shared" si="1"/>
        <v>2020M3</v>
      </c>
      <c r="C120" s="4">
        <v>136.46</v>
      </c>
      <c r="D120">
        <v>256976838</v>
      </c>
      <c r="E120">
        <v>408454118</v>
      </c>
      <c r="F120">
        <v>3072370786</v>
      </c>
      <c r="G120">
        <v>6750429150</v>
      </c>
      <c r="H120">
        <v>7195871247</v>
      </c>
      <c r="I120">
        <v>16.79</v>
      </c>
      <c r="J120">
        <v>16.170000000000002</v>
      </c>
      <c r="K120">
        <v>202819367</v>
      </c>
      <c r="L120" s="3">
        <v>3.63</v>
      </c>
      <c r="M120" s="3">
        <v>226.04</v>
      </c>
      <c r="N120" s="26">
        <v>88137.614272999999</v>
      </c>
      <c r="O120" s="26">
        <v>25160.473419999998</v>
      </c>
      <c r="P120" s="26">
        <v>8839.5650430999995</v>
      </c>
      <c r="Q120" s="26">
        <v>2967.0590530999998</v>
      </c>
      <c r="R120">
        <v>5671.96</v>
      </c>
      <c r="S120">
        <v>18917.009999999998</v>
      </c>
      <c r="T120">
        <v>17.681999999999999</v>
      </c>
      <c r="U120" s="26">
        <v>6.2750276818000001</v>
      </c>
      <c r="V120">
        <v>136.52000000000001</v>
      </c>
      <c r="W120">
        <v>53.54</v>
      </c>
      <c r="X120">
        <v>0.375</v>
      </c>
      <c r="Y120">
        <v>0.69799999999999995</v>
      </c>
      <c r="Z120">
        <v>1.351</v>
      </c>
      <c r="AA120">
        <v>99.050003000000004</v>
      </c>
      <c r="AB120" s="5">
        <v>5348.49</v>
      </c>
      <c r="AC120">
        <v>258.11500000000001</v>
      </c>
    </row>
    <row r="121" spans="1:29" x14ac:dyDescent="0.3">
      <c r="A121" s="2">
        <v>43922</v>
      </c>
      <c r="B121" s="2" t="str">
        <f t="shared" si="1"/>
        <v>2020M4</v>
      </c>
      <c r="C121" s="4">
        <v>118.83</v>
      </c>
      <c r="D121">
        <v>273417019</v>
      </c>
      <c r="E121">
        <v>408932481</v>
      </c>
      <c r="F121">
        <v>3085630610</v>
      </c>
      <c r="G121">
        <v>6787939129</v>
      </c>
      <c r="H121">
        <v>7215768079</v>
      </c>
      <c r="I121">
        <v>16.399999999999999</v>
      </c>
      <c r="J121">
        <v>15.63</v>
      </c>
      <c r="K121">
        <v>221445930</v>
      </c>
      <c r="L121" s="3">
        <v>3.1850000000000001</v>
      </c>
      <c r="M121" s="3">
        <v>313.35500000000002</v>
      </c>
      <c r="N121" s="26">
        <v>97475.831628</v>
      </c>
      <c r="O121" s="26">
        <v>28136.560613000001</v>
      </c>
      <c r="P121" s="26">
        <v>10273.730347000001</v>
      </c>
      <c r="Q121" s="26">
        <v>3365.9207132000001</v>
      </c>
      <c r="R121">
        <v>5901.21</v>
      </c>
      <c r="S121">
        <v>20193.689999999999</v>
      </c>
      <c r="T121">
        <v>19.175000000000001</v>
      </c>
      <c r="U121" s="26">
        <v>6.5709644131999996</v>
      </c>
      <c r="V121">
        <v>147.97</v>
      </c>
      <c r="W121">
        <v>34.15</v>
      </c>
      <c r="X121">
        <v>0.34499999999999997</v>
      </c>
      <c r="Y121">
        <v>0.622</v>
      </c>
      <c r="Z121">
        <v>1.266</v>
      </c>
      <c r="AA121">
        <v>99.019997000000004</v>
      </c>
      <c r="AB121" s="5">
        <v>5331.91</v>
      </c>
      <c r="AC121">
        <v>256.38900000000001</v>
      </c>
    </row>
    <row r="122" spans="1:29" x14ac:dyDescent="0.3">
      <c r="A122" s="2">
        <v>43952</v>
      </c>
      <c r="B122" s="2" t="str">
        <f t="shared" si="1"/>
        <v>2020M5</v>
      </c>
      <c r="C122" s="4">
        <v>119.67</v>
      </c>
      <c r="D122">
        <v>308570782</v>
      </c>
      <c r="E122">
        <v>416408470</v>
      </c>
      <c r="F122">
        <v>3249314323</v>
      </c>
      <c r="G122">
        <v>6874426696</v>
      </c>
      <c r="H122">
        <v>7333256201</v>
      </c>
      <c r="I122">
        <v>15.95</v>
      </c>
      <c r="J122">
        <v>15.73</v>
      </c>
      <c r="K122">
        <v>232548564</v>
      </c>
      <c r="L122" s="3">
        <v>2.63</v>
      </c>
      <c r="M122" s="3">
        <v>265.58999999999997</v>
      </c>
      <c r="N122" s="26">
        <v>106229.96991</v>
      </c>
      <c r="O122" s="26">
        <v>29334.909190999999</v>
      </c>
      <c r="P122" s="26">
        <v>10967.311518</v>
      </c>
      <c r="Q122" s="26">
        <v>3518.2669657000001</v>
      </c>
      <c r="R122">
        <v>6076.6</v>
      </c>
      <c r="S122">
        <v>21877.89</v>
      </c>
      <c r="T122">
        <v>18.87</v>
      </c>
      <c r="U122" s="26">
        <v>6.5951785378999999</v>
      </c>
      <c r="V122">
        <v>157.5</v>
      </c>
      <c r="W122">
        <v>27.51</v>
      </c>
      <c r="X122">
        <v>0.30399999999999999</v>
      </c>
      <c r="Y122">
        <v>0.64800000000000002</v>
      </c>
      <c r="Z122">
        <v>1.407</v>
      </c>
      <c r="AA122">
        <v>98.339995999999999</v>
      </c>
      <c r="AB122" s="5">
        <v>5311.65</v>
      </c>
      <c r="AC122">
        <v>256.39400000000001</v>
      </c>
    </row>
    <row r="123" spans="1:29" x14ac:dyDescent="0.3">
      <c r="A123" s="2">
        <v>43983</v>
      </c>
      <c r="B123" s="2" t="str">
        <f t="shared" si="1"/>
        <v>2020M6</v>
      </c>
      <c r="C123" s="4">
        <v>126</v>
      </c>
      <c r="D123">
        <v>327697904</v>
      </c>
      <c r="E123">
        <v>448853614</v>
      </c>
      <c r="F123">
        <v>3404903860</v>
      </c>
      <c r="G123">
        <v>7041714154</v>
      </c>
      <c r="H123">
        <v>7472991203</v>
      </c>
      <c r="I123">
        <v>14.71</v>
      </c>
      <c r="J123">
        <v>15.93</v>
      </c>
      <c r="K123">
        <v>244571924</v>
      </c>
      <c r="L123" s="3">
        <v>2.37</v>
      </c>
      <c r="M123" s="3">
        <v>260.05</v>
      </c>
      <c r="N123" s="26">
        <v>115232.17748</v>
      </c>
      <c r="O123" s="26">
        <v>29669.236980000001</v>
      </c>
      <c r="P123" s="26">
        <v>11561.516222</v>
      </c>
      <c r="Q123" s="26">
        <v>3563.4628416999999</v>
      </c>
      <c r="R123">
        <v>6169.74</v>
      </c>
      <c r="S123">
        <v>22288.14</v>
      </c>
      <c r="T123">
        <v>20.297999999999998</v>
      </c>
      <c r="U123" s="26">
        <v>6.6383247644000001</v>
      </c>
      <c r="V123">
        <v>145.32</v>
      </c>
      <c r="W123">
        <v>30.43</v>
      </c>
      <c r="X123">
        <v>0.28899999999999998</v>
      </c>
      <c r="Y123">
        <v>0.65300000000000002</v>
      </c>
      <c r="Z123">
        <v>1.409</v>
      </c>
      <c r="AA123">
        <v>97.389999000000003</v>
      </c>
      <c r="AB123" s="5">
        <v>5325.46</v>
      </c>
      <c r="AC123">
        <v>257.79700000000003</v>
      </c>
    </row>
    <row r="124" spans="1:29" x14ac:dyDescent="0.3">
      <c r="A124" s="2">
        <v>44013</v>
      </c>
      <c r="B124" s="2" t="str">
        <f t="shared" si="1"/>
        <v>2020M7</v>
      </c>
      <c r="C124" s="4">
        <v>135.77000000000001</v>
      </c>
      <c r="D124">
        <v>341356042</v>
      </c>
      <c r="E124">
        <v>484120149</v>
      </c>
      <c r="F124">
        <v>3541122488</v>
      </c>
      <c r="G124">
        <v>7210605349</v>
      </c>
      <c r="H124">
        <v>7627555239</v>
      </c>
      <c r="I124">
        <v>13.91</v>
      </c>
      <c r="J124">
        <v>16.32</v>
      </c>
      <c r="K124">
        <v>255822091</v>
      </c>
      <c r="L124" s="3">
        <v>2.4900000000000002</v>
      </c>
      <c r="M124" s="3">
        <v>217.31</v>
      </c>
      <c r="N124" s="26">
        <v>124308.67421</v>
      </c>
      <c r="O124" s="26">
        <v>30223.742585</v>
      </c>
      <c r="P124" s="26">
        <v>12288.430619999999</v>
      </c>
      <c r="Q124" s="26">
        <v>3740.8919237</v>
      </c>
      <c r="R124">
        <v>5897.76</v>
      </c>
      <c r="S124">
        <v>21710</v>
      </c>
      <c r="T124">
        <v>17.98</v>
      </c>
      <c r="U124" s="26">
        <v>6.2851155951999997</v>
      </c>
      <c r="V124">
        <v>148.27000000000001</v>
      </c>
      <c r="W124">
        <v>24.46</v>
      </c>
      <c r="X124">
        <v>0.215</v>
      </c>
      <c r="Y124">
        <v>0.53600000000000003</v>
      </c>
      <c r="Z124">
        <v>1.198</v>
      </c>
      <c r="AA124">
        <v>93.489998</v>
      </c>
      <c r="AB124" s="5">
        <v>5344.63</v>
      </c>
      <c r="AC124">
        <v>259.101</v>
      </c>
    </row>
    <row r="125" spans="1:29" x14ac:dyDescent="0.3">
      <c r="A125" s="2">
        <v>44044</v>
      </c>
      <c r="B125" s="2" t="str">
        <f t="shared" si="1"/>
        <v>2020M8</v>
      </c>
      <c r="C125" s="4">
        <v>135.53</v>
      </c>
      <c r="D125">
        <v>349490775</v>
      </c>
      <c r="E125">
        <v>514451009</v>
      </c>
      <c r="F125">
        <v>3631638918</v>
      </c>
      <c r="G125">
        <v>7400929374</v>
      </c>
      <c r="H125">
        <v>7832931679</v>
      </c>
      <c r="I125">
        <v>13.81</v>
      </c>
      <c r="J125">
        <v>16.59</v>
      </c>
      <c r="K125">
        <v>261456131</v>
      </c>
      <c r="L125" s="3">
        <v>2.6549999999999998</v>
      </c>
      <c r="M125" s="3">
        <v>210.49</v>
      </c>
      <c r="N125" s="26">
        <v>119741.56230000001</v>
      </c>
      <c r="O125" s="26">
        <v>32410.747026000001</v>
      </c>
      <c r="P125" s="26">
        <v>13424.227364</v>
      </c>
      <c r="Q125" s="26">
        <v>3990.4137320999998</v>
      </c>
      <c r="R125">
        <v>5963.57</v>
      </c>
      <c r="S125">
        <v>23139.759999999998</v>
      </c>
      <c r="T125">
        <v>19.248000000000001</v>
      </c>
      <c r="U125" s="26">
        <v>6.5930121153999997</v>
      </c>
      <c r="V125">
        <v>153.47</v>
      </c>
      <c r="W125">
        <v>26.41</v>
      </c>
      <c r="X125">
        <v>0.26400000000000001</v>
      </c>
      <c r="Y125">
        <v>0.69299999999999995</v>
      </c>
      <c r="Z125">
        <v>1.452</v>
      </c>
      <c r="AA125">
        <v>92.139999000000003</v>
      </c>
      <c r="AB125" s="5">
        <v>5357.46</v>
      </c>
      <c r="AC125">
        <v>259.91800000000001</v>
      </c>
    </row>
    <row r="126" spans="1:29" x14ac:dyDescent="0.3">
      <c r="A126" s="2">
        <v>44075</v>
      </c>
      <c r="B126" s="2" t="str">
        <f t="shared" si="1"/>
        <v>2020M9</v>
      </c>
      <c r="C126" s="4">
        <v>137.11000000000001</v>
      </c>
      <c r="D126">
        <v>353940917</v>
      </c>
      <c r="E126">
        <v>533014391</v>
      </c>
      <c r="F126">
        <v>3725297055</v>
      </c>
      <c r="G126">
        <v>7560493317</v>
      </c>
      <c r="H126">
        <v>7957422496</v>
      </c>
      <c r="I126">
        <v>12.97</v>
      </c>
      <c r="J126">
        <v>16.53</v>
      </c>
      <c r="K126">
        <v>275662244</v>
      </c>
      <c r="L126" s="3">
        <v>2.83</v>
      </c>
      <c r="M126" s="3">
        <v>251.22</v>
      </c>
      <c r="N126" s="26">
        <v>113273.77402</v>
      </c>
      <c r="O126" s="26">
        <v>31627.567652999998</v>
      </c>
      <c r="P126" s="26">
        <v>12713.447270000001</v>
      </c>
      <c r="Q126" s="26">
        <v>3828.5457698999999</v>
      </c>
      <c r="R126">
        <v>5866.1</v>
      </c>
      <c r="S126">
        <v>23185.119999999999</v>
      </c>
      <c r="T126">
        <v>19.722000000000001</v>
      </c>
      <c r="U126" s="26">
        <v>6.7539170075000001</v>
      </c>
      <c r="V126">
        <v>150.84</v>
      </c>
      <c r="W126">
        <v>26.37</v>
      </c>
      <c r="X126">
        <v>0.27200000000000002</v>
      </c>
      <c r="Y126">
        <v>0.67700000000000005</v>
      </c>
      <c r="Z126">
        <v>1.4510000000000001</v>
      </c>
      <c r="AA126">
        <v>93.889999000000003</v>
      </c>
      <c r="AB126" s="5">
        <v>5391.75</v>
      </c>
      <c r="AC126">
        <v>260.27999999999997</v>
      </c>
    </row>
    <row r="127" spans="1:29" x14ac:dyDescent="0.3">
      <c r="A127" s="2">
        <v>44105</v>
      </c>
      <c r="B127" s="2" t="str">
        <f t="shared" si="1"/>
        <v>2020M10</v>
      </c>
      <c r="C127" s="4">
        <v>139.85</v>
      </c>
      <c r="D127">
        <v>356633606</v>
      </c>
      <c r="E127">
        <v>546062801</v>
      </c>
      <c r="F127">
        <v>3765842678</v>
      </c>
      <c r="G127">
        <v>7689525475</v>
      </c>
      <c r="H127">
        <v>8097711101</v>
      </c>
      <c r="I127">
        <v>12.69</v>
      </c>
      <c r="J127">
        <v>16.66</v>
      </c>
      <c r="K127">
        <v>285667020</v>
      </c>
      <c r="L127" s="3">
        <v>3.1150000000000002</v>
      </c>
      <c r="M127" s="3">
        <v>214.4</v>
      </c>
      <c r="N127" s="26">
        <v>111535.11822999999</v>
      </c>
      <c r="O127" s="26">
        <v>30157.747660000001</v>
      </c>
      <c r="P127" s="26">
        <v>12416.947571999999</v>
      </c>
      <c r="Q127" s="26">
        <v>3721.0820681999999</v>
      </c>
      <c r="R127">
        <v>5577.27</v>
      </c>
      <c r="S127">
        <v>22977.13</v>
      </c>
      <c r="T127">
        <v>18.375</v>
      </c>
      <c r="U127" s="26">
        <v>6.8519632857000001</v>
      </c>
      <c r="V127">
        <v>155.93</v>
      </c>
      <c r="W127">
        <v>38.020000000000003</v>
      </c>
      <c r="X127">
        <v>0.38100000000000001</v>
      </c>
      <c r="Y127">
        <v>0.86</v>
      </c>
      <c r="Z127">
        <v>1.64</v>
      </c>
      <c r="AA127">
        <v>94.040001000000004</v>
      </c>
      <c r="AB127" s="5">
        <v>5438.12</v>
      </c>
      <c r="AC127">
        <v>260.38799999999998</v>
      </c>
    </row>
    <row r="128" spans="1:29" x14ac:dyDescent="0.3">
      <c r="A128" s="2">
        <v>44136</v>
      </c>
      <c r="B128" s="2" t="str">
        <f t="shared" si="1"/>
        <v>2020M11</v>
      </c>
      <c r="C128" s="4">
        <v>138.11000000000001</v>
      </c>
      <c r="D128">
        <v>358205868</v>
      </c>
      <c r="E128">
        <v>565746786</v>
      </c>
      <c r="F128">
        <v>3829941156</v>
      </c>
      <c r="G128">
        <v>7752745912</v>
      </c>
      <c r="H128">
        <v>8229714368</v>
      </c>
      <c r="I128">
        <v>12.47</v>
      </c>
      <c r="J128">
        <v>16.48</v>
      </c>
      <c r="K128">
        <v>286986902</v>
      </c>
      <c r="L128" s="3">
        <v>3.0049999999999999</v>
      </c>
      <c r="M128" s="3">
        <v>163.69999999999999</v>
      </c>
      <c r="N128" s="26">
        <v>128131.78324999999</v>
      </c>
      <c r="O128" s="26">
        <v>33748.179707000003</v>
      </c>
      <c r="P128" s="26">
        <v>13890.153856999999</v>
      </c>
      <c r="Q128" s="26">
        <v>4123.786384</v>
      </c>
      <c r="R128">
        <v>6266.19</v>
      </c>
      <c r="S128">
        <v>26433.62</v>
      </c>
      <c r="T128">
        <v>18.016999999999999</v>
      </c>
      <c r="U128" s="26">
        <v>6.2736651688</v>
      </c>
      <c r="V128">
        <v>149.31</v>
      </c>
      <c r="W128">
        <v>20.57</v>
      </c>
      <c r="X128">
        <v>0.36199999999999999</v>
      </c>
      <c r="Y128">
        <v>0.84399999999999997</v>
      </c>
      <c r="Z128">
        <v>1.573</v>
      </c>
      <c r="AA128">
        <v>91.870002999999997</v>
      </c>
      <c r="AB128" s="5">
        <v>5486.52</v>
      </c>
      <c r="AC128">
        <v>260.22899999999998</v>
      </c>
    </row>
    <row r="129" spans="1:29" x14ac:dyDescent="0.3">
      <c r="A129" s="2">
        <v>44166</v>
      </c>
      <c r="B129" s="2" t="str">
        <f t="shared" si="1"/>
        <v>2020M12</v>
      </c>
      <c r="C129" s="4">
        <v>139.29</v>
      </c>
      <c r="D129">
        <v>366474720</v>
      </c>
      <c r="E129">
        <v>579454938</v>
      </c>
      <c r="F129">
        <v>3892439970</v>
      </c>
      <c r="G129">
        <v>7792807281</v>
      </c>
      <c r="H129">
        <v>8289635769</v>
      </c>
      <c r="I129">
        <v>12.25</v>
      </c>
      <c r="J129">
        <v>16.78</v>
      </c>
      <c r="K129">
        <v>311254787</v>
      </c>
      <c r="L129" s="3">
        <v>2.855</v>
      </c>
      <c r="M129" s="3">
        <v>141.24</v>
      </c>
      <c r="N129" s="26">
        <v>138178.90701</v>
      </c>
      <c r="O129" s="26">
        <v>34817.435503000001</v>
      </c>
      <c r="P129" s="26">
        <v>14661.498403</v>
      </c>
      <c r="Q129" s="26">
        <v>4272.8443444000004</v>
      </c>
      <c r="R129">
        <v>6460.52</v>
      </c>
      <c r="S129">
        <v>27444.17</v>
      </c>
      <c r="T129">
        <v>18.483000000000001</v>
      </c>
      <c r="U129" s="26">
        <v>6.0333639567999997</v>
      </c>
      <c r="V129">
        <v>139.66</v>
      </c>
      <c r="W129">
        <v>22.75</v>
      </c>
      <c r="X129">
        <v>0.36099999999999999</v>
      </c>
      <c r="Y129">
        <v>0.91700000000000004</v>
      </c>
      <c r="Z129">
        <v>1.6459999999999999</v>
      </c>
      <c r="AA129">
        <v>89.940002000000007</v>
      </c>
      <c r="AB129" s="5">
        <v>5560.59</v>
      </c>
      <c r="AC129">
        <v>260.47399999999999</v>
      </c>
    </row>
    <row r="130" spans="1:29" x14ac:dyDescent="0.3">
      <c r="A130" s="2">
        <v>44197</v>
      </c>
      <c r="B130" s="2" t="str">
        <f t="shared" si="1"/>
        <v>2021M1</v>
      </c>
      <c r="C130" s="4">
        <v>132.04</v>
      </c>
      <c r="D130">
        <v>367987393</v>
      </c>
      <c r="E130">
        <v>584084142</v>
      </c>
      <c r="F130">
        <v>3900423982</v>
      </c>
      <c r="G130">
        <v>7835982778</v>
      </c>
      <c r="H130">
        <v>8343589906</v>
      </c>
      <c r="I130">
        <v>12.3</v>
      </c>
      <c r="J130">
        <v>16.850000000000001</v>
      </c>
      <c r="K130">
        <v>291628958</v>
      </c>
      <c r="L130" s="3">
        <v>3.8849999999999998</v>
      </c>
      <c r="M130" s="3">
        <v>170.6</v>
      </c>
      <c r="N130" s="26">
        <v>133260.17014</v>
      </c>
      <c r="O130" s="26">
        <v>33963.270083000003</v>
      </c>
      <c r="P130" s="26">
        <v>14806.023444</v>
      </c>
      <c r="Q130" s="26">
        <v>4207.3620074999999</v>
      </c>
      <c r="R130">
        <v>6407.46</v>
      </c>
      <c r="S130">
        <v>27663.39</v>
      </c>
      <c r="T130">
        <v>19.024999999999999</v>
      </c>
      <c r="U130" s="26">
        <v>6.3416607519000001</v>
      </c>
      <c r="V130">
        <v>145.38</v>
      </c>
      <c r="W130">
        <v>33.090000000000003</v>
      </c>
      <c r="X130">
        <v>0.443</v>
      </c>
      <c r="Y130">
        <v>1.093</v>
      </c>
      <c r="Z130">
        <v>1.8580000000000001</v>
      </c>
      <c r="AA130">
        <v>90.580001999999993</v>
      </c>
      <c r="AB130" s="5">
        <v>5574.49</v>
      </c>
      <c r="AC130">
        <v>261.58199999999999</v>
      </c>
    </row>
    <row r="131" spans="1:29" x14ac:dyDescent="0.3">
      <c r="A131" s="2">
        <v>44228</v>
      </c>
      <c r="B131" s="2" t="str">
        <f t="shared" ref="B131:B138" si="2">CONCATENATE(YEAR(A131),"M",MONTH(A131))</f>
        <v>2021M2</v>
      </c>
      <c r="C131" s="4">
        <v>134.76</v>
      </c>
      <c r="D131">
        <v>357558576</v>
      </c>
      <c r="E131">
        <v>619777029</v>
      </c>
      <c r="F131">
        <v>3903575117</v>
      </c>
      <c r="G131">
        <v>8035557724</v>
      </c>
      <c r="H131">
        <v>8446332255</v>
      </c>
      <c r="I131">
        <v>12.34</v>
      </c>
      <c r="J131">
        <v>16.489999999999998</v>
      </c>
      <c r="K131">
        <v>287949490</v>
      </c>
      <c r="L131" s="3">
        <v>4.3099999999999996</v>
      </c>
      <c r="M131" s="3">
        <v>185.57</v>
      </c>
      <c r="N131" s="26">
        <v>126345.57957</v>
      </c>
      <c r="O131" s="26">
        <v>34848.340724000002</v>
      </c>
      <c r="P131" s="26">
        <v>14862.461533</v>
      </c>
      <c r="Q131" s="26">
        <v>4293.6332958000003</v>
      </c>
      <c r="R131">
        <v>6483.43</v>
      </c>
      <c r="S131">
        <v>28966.01</v>
      </c>
      <c r="T131">
        <v>17.670000000000002</v>
      </c>
      <c r="U131" s="26">
        <v>6.3499363354999998</v>
      </c>
      <c r="V131">
        <v>146.68</v>
      </c>
      <c r="W131">
        <v>27.95</v>
      </c>
      <c r="X131">
        <v>0.77600000000000002</v>
      </c>
      <c r="Y131">
        <v>1.46</v>
      </c>
      <c r="Z131">
        <v>2.1819999999999999</v>
      </c>
      <c r="AA131">
        <v>90.93</v>
      </c>
      <c r="AB131" s="5">
        <v>5622.43</v>
      </c>
      <c r="AC131">
        <v>263.01400000000001</v>
      </c>
    </row>
    <row r="132" spans="1:29" x14ac:dyDescent="0.3">
      <c r="A132" s="2">
        <v>44256</v>
      </c>
      <c r="B132" s="2" t="str">
        <f t="shared" si="2"/>
        <v>2021M3</v>
      </c>
      <c r="C132" s="4">
        <v>143.96</v>
      </c>
      <c r="D132">
        <v>346914019</v>
      </c>
      <c r="E132">
        <v>592242390</v>
      </c>
      <c r="F132">
        <v>3907771350</v>
      </c>
      <c r="G132">
        <v>7988869455</v>
      </c>
      <c r="H132">
        <v>8454294566</v>
      </c>
      <c r="I132">
        <v>12.96</v>
      </c>
      <c r="J132">
        <v>16.36</v>
      </c>
      <c r="K132">
        <v>293260957</v>
      </c>
      <c r="L132" s="3">
        <v>5.24</v>
      </c>
      <c r="M132" s="3">
        <v>227.92</v>
      </c>
      <c r="N132" s="26">
        <v>132688.22596000001</v>
      </c>
      <c r="O132" s="26">
        <v>36895.600833999997</v>
      </c>
      <c r="P132" s="26">
        <v>14818.928395000001</v>
      </c>
      <c r="Q132" s="26">
        <v>4444.3685513999999</v>
      </c>
      <c r="R132">
        <v>6713.63</v>
      </c>
      <c r="S132">
        <v>29178.799999999999</v>
      </c>
      <c r="T132">
        <v>18.462</v>
      </c>
      <c r="U132" s="26">
        <v>6.4815272096000003</v>
      </c>
      <c r="V132">
        <v>152.66</v>
      </c>
      <c r="W132">
        <v>19.399999999999999</v>
      </c>
      <c r="X132">
        <v>0.93799999999999994</v>
      </c>
      <c r="Y132">
        <v>1.746</v>
      </c>
      <c r="Z132">
        <v>2.4249999999999998</v>
      </c>
      <c r="AA132">
        <v>93.230002999999996</v>
      </c>
      <c r="AB132" s="5">
        <v>5674.72</v>
      </c>
      <c r="AC132">
        <v>264.87700000000001</v>
      </c>
    </row>
    <row r="133" spans="1:29" x14ac:dyDescent="0.3">
      <c r="A133" s="2">
        <v>44287</v>
      </c>
      <c r="B133" s="2" t="str">
        <f t="shared" si="2"/>
        <v>2021M4</v>
      </c>
      <c r="C133" s="4">
        <v>139.04</v>
      </c>
      <c r="D133">
        <v>341784436</v>
      </c>
      <c r="E133">
        <v>581066612</v>
      </c>
      <c r="F133">
        <v>3909768837</v>
      </c>
      <c r="G133">
        <v>8004776613</v>
      </c>
      <c r="H133">
        <v>8526838222</v>
      </c>
      <c r="I133">
        <v>13.56</v>
      </c>
      <c r="J133">
        <v>16.45</v>
      </c>
      <c r="K133">
        <v>299891885</v>
      </c>
      <c r="L133" s="3">
        <v>5.15</v>
      </c>
      <c r="M133" s="3">
        <v>188</v>
      </c>
      <c r="N133" s="26">
        <v>134841.44057999999</v>
      </c>
      <c r="O133" s="26">
        <v>37585.996383999998</v>
      </c>
      <c r="P133" s="26">
        <v>15492.356127999999</v>
      </c>
      <c r="Q133" s="26">
        <v>4639.2364985000004</v>
      </c>
      <c r="R133">
        <v>6969.81</v>
      </c>
      <c r="S133">
        <v>28812.63</v>
      </c>
      <c r="T133">
        <v>16.97</v>
      </c>
      <c r="U133" s="26">
        <v>6.1284016758000002</v>
      </c>
      <c r="V133">
        <v>151.26</v>
      </c>
      <c r="W133">
        <v>18.61</v>
      </c>
      <c r="X133">
        <v>0.85699999999999998</v>
      </c>
      <c r="Y133">
        <v>1.631</v>
      </c>
      <c r="Z133">
        <v>2.3010000000000002</v>
      </c>
      <c r="AA133">
        <v>91.279999000000004</v>
      </c>
      <c r="AB133" s="5">
        <v>5692.31</v>
      </c>
      <c r="AC133">
        <v>267.05399999999997</v>
      </c>
    </row>
    <row r="134" spans="1:29" x14ac:dyDescent="0.3">
      <c r="A134" s="2">
        <v>44317</v>
      </c>
      <c r="B134" s="2" t="str">
        <f t="shared" si="2"/>
        <v>2021M5</v>
      </c>
      <c r="C134" s="4">
        <v>136.91999999999999</v>
      </c>
      <c r="D134">
        <v>339264428</v>
      </c>
      <c r="E134">
        <v>578967966</v>
      </c>
      <c r="F134">
        <v>3935845778</v>
      </c>
      <c r="G134">
        <v>8062170326</v>
      </c>
      <c r="H134">
        <v>8657345746</v>
      </c>
      <c r="I134">
        <v>14.15</v>
      </c>
      <c r="J134">
        <v>16.63</v>
      </c>
      <c r="K134">
        <v>301198044</v>
      </c>
      <c r="L134" s="3">
        <v>5.64</v>
      </c>
      <c r="M134" s="3">
        <v>170.54</v>
      </c>
      <c r="N134" s="26">
        <v>141967.11142</v>
      </c>
      <c r="O134" s="26">
        <v>38312.310839999998</v>
      </c>
      <c r="P134" s="26">
        <v>15254.978012</v>
      </c>
      <c r="Q134" s="26">
        <v>4664.6896815</v>
      </c>
      <c r="R134">
        <v>7022.61</v>
      </c>
      <c r="S134">
        <v>28860.080000000002</v>
      </c>
      <c r="T134">
        <v>16.175000000000001</v>
      </c>
      <c r="U134" s="26">
        <v>5.8851643957000004</v>
      </c>
      <c r="V134">
        <v>143.75</v>
      </c>
      <c r="W134">
        <v>16.760000000000002</v>
      </c>
      <c r="X134">
        <v>0.78800000000000003</v>
      </c>
      <c r="Y134">
        <v>1.581</v>
      </c>
      <c r="Z134">
        <v>2.2629999999999999</v>
      </c>
      <c r="AA134">
        <v>89.839995999999999</v>
      </c>
      <c r="AB134" s="5">
        <v>5739.56</v>
      </c>
      <c r="AC134">
        <v>269.19499999999999</v>
      </c>
    </row>
    <row r="135" spans="1:29" x14ac:dyDescent="0.3">
      <c r="A135" s="2">
        <v>44348</v>
      </c>
      <c r="B135" s="2" t="str">
        <f t="shared" si="2"/>
        <v>2021M6</v>
      </c>
      <c r="C135" s="4">
        <v>137.21</v>
      </c>
      <c r="D135">
        <v>339539712</v>
      </c>
      <c r="E135">
        <v>582626374</v>
      </c>
      <c r="F135">
        <v>3968925252</v>
      </c>
      <c r="G135">
        <v>8132092713</v>
      </c>
      <c r="H135">
        <v>8686640837</v>
      </c>
      <c r="I135">
        <v>15.01</v>
      </c>
      <c r="J135">
        <v>16.75</v>
      </c>
      <c r="K135">
        <v>309296034</v>
      </c>
      <c r="L135" s="3">
        <v>6.2949999999999999</v>
      </c>
      <c r="M135" s="3">
        <v>159.72999999999999</v>
      </c>
      <c r="N135" s="26">
        <v>141874.23047000001</v>
      </c>
      <c r="O135" s="26">
        <v>37628.353898000001</v>
      </c>
      <c r="P135" s="26">
        <v>15817.972765</v>
      </c>
      <c r="Q135" s="26">
        <v>4686.8430985000005</v>
      </c>
      <c r="R135">
        <v>7037.47</v>
      </c>
      <c r="S135">
        <v>28791.53</v>
      </c>
      <c r="T135">
        <v>15.698</v>
      </c>
      <c r="U135" s="26">
        <v>5.5967979885999997</v>
      </c>
      <c r="V135">
        <v>137.35</v>
      </c>
      <c r="W135">
        <v>15.83</v>
      </c>
      <c r="X135">
        <v>0.873</v>
      </c>
      <c r="Y135">
        <v>1.4430000000000001</v>
      </c>
      <c r="Z135">
        <v>2.0649999999999999</v>
      </c>
      <c r="AA135">
        <v>92.440002000000007</v>
      </c>
      <c r="AB135" s="5">
        <v>5769.98</v>
      </c>
      <c r="AC135">
        <v>271.69600000000003</v>
      </c>
    </row>
    <row r="136" spans="1:29" x14ac:dyDescent="0.3">
      <c r="A136" s="2">
        <v>44378</v>
      </c>
      <c r="B136" s="2" t="str">
        <f t="shared" si="2"/>
        <v>2021M7</v>
      </c>
      <c r="C136" s="4">
        <v>142.69999999999999</v>
      </c>
      <c r="D136">
        <v>343717311</v>
      </c>
      <c r="E136">
        <v>582202651</v>
      </c>
      <c r="F136">
        <v>3975195443</v>
      </c>
      <c r="G136">
        <v>8217877065</v>
      </c>
      <c r="H136">
        <v>8772215183</v>
      </c>
      <c r="I136">
        <v>15.2</v>
      </c>
      <c r="J136">
        <v>16.91</v>
      </c>
      <c r="K136">
        <v>338348017</v>
      </c>
      <c r="L136" s="3">
        <v>7.44</v>
      </c>
      <c r="M136" s="3">
        <v>171.56</v>
      </c>
      <c r="N136" s="26">
        <v>134983.08298000001</v>
      </c>
      <c r="O136" s="26">
        <v>37918.132955000001</v>
      </c>
      <c r="P136" s="26">
        <v>15925.37988</v>
      </c>
      <c r="Q136" s="26">
        <v>4770.5112613000001</v>
      </c>
      <c r="R136">
        <v>7032.3</v>
      </c>
      <c r="S136">
        <v>27283.59</v>
      </c>
      <c r="T136">
        <v>16.117999999999999</v>
      </c>
      <c r="U136" s="26">
        <v>5.6759020841999996</v>
      </c>
      <c r="V136">
        <v>139.97999999999999</v>
      </c>
      <c r="W136">
        <v>18.239999999999998</v>
      </c>
      <c r="X136">
        <v>0.70299999999999996</v>
      </c>
      <c r="Y136">
        <v>1.2390000000000001</v>
      </c>
      <c r="Z136">
        <v>1.897</v>
      </c>
      <c r="AA136">
        <v>92.169998000000007</v>
      </c>
      <c r="AB136" s="5">
        <v>5825.37</v>
      </c>
      <c r="AC136">
        <v>273.00299999999999</v>
      </c>
    </row>
    <row r="137" spans="1:29" x14ac:dyDescent="0.3">
      <c r="A137" s="2">
        <v>44409</v>
      </c>
      <c r="B137" s="2" t="str">
        <f t="shared" si="2"/>
        <v>2021M8</v>
      </c>
      <c r="C137" s="4">
        <v>141.03</v>
      </c>
      <c r="D137">
        <v>343093591</v>
      </c>
      <c r="E137">
        <v>594844001</v>
      </c>
      <c r="F137">
        <v>4060455998</v>
      </c>
      <c r="G137">
        <v>8345682829</v>
      </c>
      <c r="H137">
        <v>8905135045</v>
      </c>
      <c r="I137">
        <v>15.18</v>
      </c>
      <c r="J137">
        <v>16.78</v>
      </c>
      <c r="K137">
        <v>337690812</v>
      </c>
      <c r="L137" s="3">
        <v>8.0950000000000006</v>
      </c>
      <c r="M137" s="3">
        <v>172.46</v>
      </c>
      <c r="N137" s="26">
        <v>130501.13957</v>
      </c>
      <c r="O137" s="26">
        <v>38300.574509999999</v>
      </c>
      <c r="P137" s="26">
        <v>16527.873112000001</v>
      </c>
      <c r="Q137" s="26">
        <v>4898.6896573000004</v>
      </c>
      <c r="R137">
        <v>7119.7</v>
      </c>
      <c r="S137">
        <v>28089.54</v>
      </c>
      <c r="T137">
        <v>16.332999999999998</v>
      </c>
      <c r="U137" s="26">
        <v>5.6507887763999998</v>
      </c>
      <c r="V137">
        <v>141.63</v>
      </c>
      <c r="W137">
        <v>16.48</v>
      </c>
      <c r="X137">
        <v>0.77200000000000002</v>
      </c>
      <c r="Y137">
        <v>1.304</v>
      </c>
      <c r="Z137">
        <v>1.927</v>
      </c>
      <c r="AA137">
        <v>92.629997000000003</v>
      </c>
      <c r="AB137" s="5">
        <v>5876.05</v>
      </c>
      <c r="AC137">
        <v>273.56700000000001</v>
      </c>
    </row>
    <row r="138" spans="1:29" x14ac:dyDescent="0.3">
      <c r="A138" s="2">
        <v>44440</v>
      </c>
      <c r="B138" s="2" t="str">
        <f t="shared" si="2"/>
        <v>2021M9</v>
      </c>
      <c r="C138" s="4">
        <v>138.05000000000001</v>
      </c>
      <c r="D138">
        <v>339173505</v>
      </c>
      <c r="E138">
        <v>627901673</v>
      </c>
      <c r="F138">
        <v>4113915466</v>
      </c>
      <c r="G138">
        <v>8447830940</v>
      </c>
      <c r="H138">
        <v>9028343889</v>
      </c>
      <c r="I138">
        <v>15.57</v>
      </c>
      <c r="J138">
        <v>16.649999999999999</v>
      </c>
      <c r="K138">
        <v>330559751</v>
      </c>
      <c r="L138" s="3">
        <v>8.7799999999999994</v>
      </c>
      <c r="M138" s="3">
        <v>204.45</v>
      </c>
      <c r="N138" s="26">
        <v>120531.23181</v>
      </c>
      <c r="O138" s="26">
        <v>36558.367464000003</v>
      </c>
      <c r="P138" s="26">
        <v>15607.426590999999</v>
      </c>
      <c r="Q138" s="26">
        <v>4653.0257189000004</v>
      </c>
      <c r="R138">
        <v>7086.42</v>
      </c>
      <c r="S138">
        <v>29452.66</v>
      </c>
      <c r="T138">
        <v>16.917000000000002</v>
      </c>
      <c r="U138" s="26">
        <v>5.9075770331999999</v>
      </c>
      <c r="V138">
        <v>141.01</v>
      </c>
      <c r="W138">
        <v>23.14</v>
      </c>
      <c r="X138">
        <v>0.997</v>
      </c>
      <c r="Y138">
        <v>1.5289999999999999</v>
      </c>
      <c r="Z138">
        <v>2.0920000000000001</v>
      </c>
      <c r="AA138">
        <v>94.25</v>
      </c>
      <c r="AB138" s="5">
        <v>5944.21</v>
      </c>
      <c r="AC138">
        <v>274.31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38"/>
  <sheetViews>
    <sheetView workbookViewId="0">
      <selection activeCell="K10" sqref="A10:K10"/>
    </sheetView>
  </sheetViews>
  <sheetFormatPr defaultColWidth="9.109375" defaultRowHeight="14.4" x14ac:dyDescent="0.3"/>
  <cols>
    <col min="1" max="1" width="8.5546875" style="1" bestFit="1" customWidth="1"/>
    <col min="2" max="2" width="8.5546875" style="1" customWidth="1"/>
    <col min="3" max="3" width="7.5546875" style="1" bestFit="1" customWidth="1"/>
    <col min="4" max="8" width="10.44140625" customWidth="1"/>
    <col min="9" max="9" width="6" customWidth="1"/>
    <col min="10" max="10" width="7.5546875" customWidth="1"/>
    <col min="11" max="11" width="11.5546875" customWidth="1"/>
    <col min="12" max="12" width="7.88671875" bestFit="1" customWidth="1"/>
    <col min="13" max="13" width="6.5546875" style="3" customWidth="1"/>
    <col min="22" max="22" width="10.44140625" bestFit="1" customWidth="1"/>
    <col min="23" max="23" width="6" bestFit="1" customWidth="1"/>
    <col min="26" max="26" width="8.6640625" customWidth="1"/>
    <col min="28" max="28" width="10.6640625" bestFit="1" customWidth="1"/>
  </cols>
  <sheetData>
    <row r="1" spans="1:29" x14ac:dyDescent="0.3">
      <c r="A1" s="1" t="s">
        <v>0</v>
      </c>
      <c r="B1" s="1" t="s">
        <v>19</v>
      </c>
      <c r="C1" s="1" t="s">
        <v>1</v>
      </c>
      <c r="D1" s="7" t="s">
        <v>4</v>
      </c>
      <c r="E1" s="7" t="s">
        <v>6</v>
      </c>
      <c r="F1" s="7" t="s">
        <v>7</v>
      </c>
      <c r="G1" s="7" t="s">
        <v>8</v>
      </c>
      <c r="H1" s="7" t="s">
        <v>9</v>
      </c>
      <c r="I1" s="6" t="s">
        <v>2</v>
      </c>
      <c r="J1" s="6" t="s">
        <v>3</v>
      </c>
      <c r="K1" s="6" t="s">
        <v>5</v>
      </c>
      <c r="L1" s="14" t="s">
        <v>12</v>
      </c>
      <c r="M1" s="15" t="s">
        <v>13</v>
      </c>
      <c r="N1" s="27" t="s">
        <v>14</v>
      </c>
      <c r="O1" s="27" t="s">
        <v>266</v>
      </c>
      <c r="P1" s="27" t="s">
        <v>267</v>
      </c>
      <c r="Q1" s="27" t="s">
        <v>268</v>
      </c>
      <c r="R1" s="6" t="s">
        <v>15</v>
      </c>
      <c r="S1" s="6" t="s">
        <v>16</v>
      </c>
      <c r="T1" s="6" t="s">
        <v>78</v>
      </c>
      <c r="U1" s="27" t="s">
        <v>269</v>
      </c>
      <c r="V1" s="16" t="s">
        <v>17</v>
      </c>
      <c r="W1" s="16" t="s">
        <v>18</v>
      </c>
      <c r="X1" s="16" t="s">
        <v>75</v>
      </c>
      <c r="Y1" s="16" t="s">
        <v>76</v>
      </c>
      <c r="Z1" s="16" t="s">
        <v>77</v>
      </c>
      <c r="AA1" s="16" t="s">
        <v>265</v>
      </c>
      <c r="AB1" t="s">
        <v>20</v>
      </c>
      <c r="AC1" t="s">
        <v>264</v>
      </c>
    </row>
    <row r="2" spans="1:29" x14ac:dyDescent="0.3">
      <c r="A2" s="2">
        <v>40299</v>
      </c>
      <c r="B2" s="2" t="str">
        <f>CONCATENATE(YEAR(A2),"M",MONTH(A2))</f>
        <v>2010M5</v>
      </c>
      <c r="C2" s="4">
        <v>136.52000000000001</v>
      </c>
      <c r="D2">
        <f>dados!D2/deflacionado!AB2*deflacionado!$AB$138</f>
        <v>228852535.9645808</v>
      </c>
      <c r="E2">
        <v>232458562</v>
      </c>
      <c r="F2">
        <v>1182935475</v>
      </c>
      <c r="G2">
        <v>2363486147</v>
      </c>
      <c r="H2">
        <v>2659498428</v>
      </c>
      <c r="I2">
        <v>16.52</v>
      </c>
      <c r="J2">
        <v>17.510000000000002</v>
      </c>
      <c r="K2">
        <f>dados!K2/deflacionado!AB2*deflacionado!$AB$138</f>
        <v>266586208.07291192</v>
      </c>
      <c r="L2" s="3">
        <v>12.355</v>
      </c>
      <c r="M2" s="3">
        <v>136.29599999999999</v>
      </c>
      <c r="N2" s="26">
        <v>130842.34761</v>
      </c>
      <c r="O2" s="26">
        <v>13766.717871999999</v>
      </c>
      <c r="P2" s="26">
        <v>3065.3217989</v>
      </c>
      <c r="Q2" s="26">
        <v>1479.5449885</v>
      </c>
      <c r="R2">
        <f>dados!R2/deflacionado!AC2*deflacionado!$AC$138</f>
        <v>6523.2893935227203</v>
      </c>
      <c r="S2">
        <f>dados!S2/deflacionado!AC2*deflacionado!$AC$138</f>
        <v>12281.95371210663</v>
      </c>
      <c r="T2">
        <v>17.440000000000001</v>
      </c>
      <c r="U2" s="26">
        <v>3.7702834900000002</v>
      </c>
      <c r="V2">
        <v>73.66</v>
      </c>
      <c r="W2">
        <v>32.07</v>
      </c>
      <c r="X2">
        <v>2.097</v>
      </c>
      <c r="Y2">
        <v>3.3010000000000002</v>
      </c>
      <c r="Z2">
        <v>4.2140000000000004</v>
      </c>
      <c r="AA2">
        <v>86.589995999999999</v>
      </c>
      <c r="AB2" s="5">
        <v>3110.74</v>
      </c>
      <c r="AC2">
        <v>218.178</v>
      </c>
    </row>
    <row r="3" spans="1:29" x14ac:dyDescent="0.3">
      <c r="A3" s="2">
        <v>40330</v>
      </c>
      <c r="B3" s="2" t="str">
        <f t="shared" ref="B3:B66" si="0">CONCATENATE(YEAR(A3),"M",MONTH(A3))</f>
        <v>2010M6</v>
      </c>
      <c r="C3" s="4">
        <v>136.09</v>
      </c>
      <c r="D3">
        <f>dados!D3/deflacionado!AB3*deflacionado!$AB$138</f>
        <v>231740129.05562344</v>
      </c>
      <c r="E3">
        <v>234236600</v>
      </c>
      <c r="F3">
        <v>1190605537</v>
      </c>
      <c r="G3">
        <v>2371436991</v>
      </c>
      <c r="H3">
        <v>2670103559</v>
      </c>
      <c r="I3">
        <v>16.43</v>
      </c>
      <c r="J3">
        <v>17.36</v>
      </c>
      <c r="K3">
        <f>dados!K3/deflacionado!AB3*deflacionado!$AB$138</f>
        <v>270388663.07246506</v>
      </c>
      <c r="L3" s="3">
        <v>11.898</v>
      </c>
      <c r="M3" s="3">
        <v>137.16</v>
      </c>
      <c r="N3" s="26">
        <v>126461.28973999999</v>
      </c>
      <c r="O3" s="26">
        <v>13287.223362000001</v>
      </c>
      <c r="P3" s="26">
        <v>2867.3916162999999</v>
      </c>
      <c r="Q3" s="26">
        <v>1401.1915253</v>
      </c>
      <c r="R3">
        <f>dados!R3/deflacionado!AC3*deflacionado!$AC$138</f>
        <v>6187.9045245796342</v>
      </c>
      <c r="S3">
        <f>dados!S3/deflacionado!AC3*deflacionado!$AC$138</f>
        <v>11808.097531255016</v>
      </c>
      <c r="T3">
        <v>17.28</v>
      </c>
      <c r="U3" s="26">
        <v>3.7387382207000002</v>
      </c>
      <c r="V3">
        <v>73.319999999999993</v>
      </c>
      <c r="W3">
        <v>34.54</v>
      </c>
      <c r="X3">
        <v>1.7949999999999999</v>
      </c>
      <c r="Y3">
        <v>2.9510000000000001</v>
      </c>
      <c r="Z3">
        <v>3.9089999999999998</v>
      </c>
      <c r="AA3">
        <v>86.019997000000004</v>
      </c>
      <c r="AB3" s="5">
        <v>3110.74</v>
      </c>
      <c r="AC3">
        <v>217.965</v>
      </c>
    </row>
    <row r="4" spans="1:29" x14ac:dyDescent="0.3">
      <c r="A4" s="2">
        <v>40360</v>
      </c>
      <c r="B4" s="2" t="str">
        <f t="shared" si="0"/>
        <v>2010M7</v>
      </c>
      <c r="C4" s="4">
        <v>141.63999999999999</v>
      </c>
      <c r="D4">
        <f>dados!D4/deflacionado!AB4*deflacionado!$AB$138</f>
        <v>235561566.77835137</v>
      </c>
      <c r="E4">
        <v>236503300</v>
      </c>
      <c r="F4">
        <v>1198982228</v>
      </c>
      <c r="G4">
        <v>2402387178</v>
      </c>
      <c r="H4">
        <v>2707324124</v>
      </c>
      <c r="I4">
        <v>16.510000000000002</v>
      </c>
      <c r="J4">
        <v>17.38</v>
      </c>
      <c r="K4">
        <f>dados!K4/deflacionado!AB4*deflacionado!$AB$138</f>
        <v>274869628.8932997</v>
      </c>
      <c r="L4" s="3">
        <v>11.175000000000001</v>
      </c>
      <c r="M4" s="3">
        <v>117.06</v>
      </c>
      <c r="N4" s="26">
        <v>140103.0649</v>
      </c>
      <c r="O4" s="26">
        <v>14224.847127999999</v>
      </c>
      <c r="P4" s="26">
        <v>3064.4894601999999</v>
      </c>
      <c r="Q4" s="26">
        <v>1497.2464582</v>
      </c>
      <c r="R4">
        <f>dados!R4/deflacionado!AC4*deflacionado!$AC$138</f>
        <v>6615.8472104618577</v>
      </c>
      <c r="S4">
        <f>dados!S4/deflacionado!AC4*deflacionado!$AC$138</f>
        <v>12000.205324501974</v>
      </c>
      <c r="T4">
        <v>15.045</v>
      </c>
      <c r="U4" s="26">
        <v>3.6464356905000002</v>
      </c>
      <c r="V4">
        <v>71.83</v>
      </c>
      <c r="W4">
        <v>23.5</v>
      </c>
      <c r="X4">
        <v>1.5980000000000001</v>
      </c>
      <c r="Y4">
        <v>2.907</v>
      </c>
      <c r="Z4">
        <v>3.9769999999999999</v>
      </c>
      <c r="AA4">
        <v>81.540001000000004</v>
      </c>
      <c r="AB4" s="5">
        <v>3111.05</v>
      </c>
      <c r="AC4">
        <v>218.011</v>
      </c>
    </row>
    <row r="5" spans="1:29" x14ac:dyDescent="0.3">
      <c r="A5" s="2">
        <v>40391</v>
      </c>
      <c r="B5" s="2" t="str">
        <f t="shared" si="0"/>
        <v>2010M8</v>
      </c>
      <c r="C5" s="4">
        <v>141.55000000000001</v>
      </c>
      <c r="D5">
        <f>dados!D5/deflacionado!AB5*deflacionado!$AB$138</f>
        <v>239346119.83532381</v>
      </c>
      <c r="E5">
        <v>239622402</v>
      </c>
      <c r="F5">
        <v>1210649239</v>
      </c>
      <c r="G5">
        <v>2429332137</v>
      </c>
      <c r="H5">
        <v>2741751027</v>
      </c>
      <c r="I5">
        <v>16.89</v>
      </c>
      <c r="J5">
        <v>17.66</v>
      </c>
      <c r="K5">
        <f>dados!K5/deflacionado!AB5*deflacionado!$AB$138</f>
        <v>275149103.82090998</v>
      </c>
      <c r="L5" s="3">
        <v>11.221</v>
      </c>
      <c r="M5" s="3">
        <v>132</v>
      </c>
      <c r="N5" s="26">
        <v>135130.93078</v>
      </c>
      <c r="O5" s="26">
        <v>13592.801577</v>
      </c>
      <c r="P5" s="26">
        <v>2869.3353701999999</v>
      </c>
      <c r="Q5" s="26">
        <v>1424.2369710999999</v>
      </c>
      <c r="R5">
        <f>dados!R5/deflacionado!AC5*deflacionado!$AC$138</f>
        <v>6565.512194473964</v>
      </c>
      <c r="S5">
        <f>dados!S5/deflacionado!AC5*deflacionado!$AC$138</f>
        <v>11087.47067774561</v>
      </c>
      <c r="T5">
        <v>14.295</v>
      </c>
      <c r="U5" s="26">
        <v>3.6424885171999999</v>
      </c>
      <c r="V5">
        <v>71.489999999999995</v>
      </c>
      <c r="W5">
        <v>26.05</v>
      </c>
      <c r="X5">
        <v>1.3420000000000001</v>
      </c>
      <c r="Y5">
        <v>2.4769999999999999</v>
      </c>
      <c r="Z5">
        <v>3.5329999999999999</v>
      </c>
      <c r="AA5">
        <v>83.199996999999996</v>
      </c>
      <c r="AB5" s="5">
        <v>3112.29</v>
      </c>
      <c r="AC5">
        <v>218.31200000000001</v>
      </c>
    </row>
    <row r="6" spans="1:29" x14ac:dyDescent="0.3">
      <c r="A6" s="2">
        <v>40422</v>
      </c>
      <c r="B6" s="2" t="str">
        <f t="shared" si="0"/>
        <v>2010M9</v>
      </c>
      <c r="C6" s="4">
        <v>139.46</v>
      </c>
      <c r="D6">
        <f>dados!D6/deflacionado!AB6*deflacionado!$AB$138</f>
        <v>247065837.37248307</v>
      </c>
      <c r="E6">
        <v>243919917</v>
      </c>
      <c r="F6">
        <v>1223456599</v>
      </c>
      <c r="G6">
        <v>2470349066</v>
      </c>
      <c r="H6">
        <v>2777583916</v>
      </c>
      <c r="I6">
        <v>16.84</v>
      </c>
      <c r="J6">
        <v>17.489999999999998</v>
      </c>
      <c r="K6">
        <f>dados!K6/deflacionado!AB6*deflacionado!$AB$138</f>
        <v>280964216.51021177</v>
      </c>
      <c r="L6" s="3">
        <v>11.35</v>
      </c>
      <c r="M6" s="3">
        <v>115.41</v>
      </c>
      <c r="N6" s="26">
        <v>143372.10110999999</v>
      </c>
      <c r="O6" s="26">
        <v>14633.915571</v>
      </c>
      <c r="P6" s="26">
        <v>3213.0167270000002</v>
      </c>
      <c r="Q6" s="26">
        <v>1548.0299451999999</v>
      </c>
      <c r="R6">
        <f>dados!R6/deflacionado!AC6*deflacionado!$AC$138</f>
        <v>6967.8123054948983</v>
      </c>
      <c r="S6">
        <f>dados!S6/deflacionado!AC6*deflacionado!$AC$138</f>
        <v>11765.785406909939</v>
      </c>
      <c r="T6">
        <v>13.933</v>
      </c>
      <c r="U6" s="26">
        <v>3.4985526754</v>
      </c>
      <c r="V6">
        <v>69.56</v>
      </c>
      <c r="W6">
        <v>23.7</v>
      </c>
      <c r="X6">
        <v>1.2809999999999999</v>
      </c>
      <c r="Y6">
        <v>2.5169999999999999</v>
      </c>
      <c r="Z6">
        <v>3.6869999999999998</v>
      </c>
      <c r="AA6">
        <v>78.720000999999996</v>
      </c>
      <c r="AB6" s="5">
        <v>3126.29</v>
      </c>
      <c r="AC6">
        <v>218.43899999999999</v>
      </c>
    </row>
    <row r="7" spans="1:29" x14ac:dyDescent="0.3">
      <c r="A7" s="2">
        <v>40452</v>
      </c>
      <c r="B7" s="2" t="str">
        <f t="shared" si="0"/>
        <v>2010M10</v>
      </c>
      <c r="C7" s="4">
        <v>139.33000000000001</v>
      </c>
      <c r="D7">
        <f>dados!D7/deflacionado!AB7*deflacionado!$AB$138</f>
        <v>249308654.92279685</v>
      </c>
      <c r="E7">
        <v>245762694</v>
      </c>
      <c r="F7">
        <v>1242308881</v>
      </c>
      <c r="G7">
        <v>2519676850</v>
      </c>
      <c r="H7">
        <v>2824549127</v>
      </c>
      <c r="I7">
        <v>17.02</v>
      </c>
      <c r="J7">
        <v>17.399999999999999</v>
      </c>
      <c r="K7">
        <f>dados!K7/deflacionado!AB7*deflacionado!$AB$138</f>
        <v>286002376.44744647</v>
      </c>
      <c r="L7" s="3">
        <v>11.24</v>
      </c>
      <c r="M7" s="3">
        <v>100.15</v>
      </c>
      <c r="N7" s="26">
        <v>144854.57334</v>
      </c>
      <c r="O7" s="26">
        <v>15063.398230000001</v>
      </c>
      <c r="P7" s="26">
        <v>3397.0408502999999</v>
      </c>
      <c r="Q7" s="26">
        <v>1603.0878825</v>
      </c>
      <c r="R7">
        <f>dados!R7/deflacionado!AC7*deflacionado!$AC$138</f>
        <v>7117.8547928544967</v>
      </c>
      <c r="S7">
        <f>dados!S7/deflacionado!AC7*deflacionado!$AC$138</f>
        <v>11541.824871634257</v>
      </c>
      <c r="T7">
        <v>15.843</v>
      </c>
      <c r="U7" s="26">
        <v>3.4872662980000002</v>
      </c>
      <c r="V7">
        <v>67.709999999999994</v>
      </c>
      <c r="W7">
        <v>21.2</v>
      </c>
      <c r="X7">
        <v>1.179</v>
      </c>
      <c r="Y7">
        <v>2.6120000000000001</v>
      </c>
      <c r="Z7">
        <v>4</v>
      </c>
      <c r="AA7">
        <v>77.269997000000004</v>
      </c>
      <c r="AB7" s="5">
        <v>3149.74</v>
      </c>
      <c r="AC7">
        <v>218.71100000000001</v>
      </c>
    </row>
    <row r="8" spans="1:29" x14ac:dyDescent="0.3">
      <c r="A8" s="2">
        <v>40483</v>
      </c>
      <c r="B8" s="2" t="str">
        <f t="shared" si="0"/>
        <v>2010M11</v>
      </c>
      <c r="C8" s="4">
        <v>139.68</v>
      </c>
      <c r="D8">
        <f>dados!D8/deflacionado!AB8*deflacionado!$AB$138</f>
        <v>249106619.15487361</v>
      </c>
      <c r="E8">
        <v>253042067</v>
      </c>
      <c r="F8">
        <v>1262740780</v>
      </c>
      <c r="G8">
        <v>2567999140</v>
      </c>
      <c r="H8">
        <v>2872131561</v>
      </c>
      <c r="I8">
        <v>17.420000000000002</v>
      </c>
      <c r="J8">
        <v>17.28</v>
      </c>
      <c r="K8">
        <f>dados!K8/deflacionado!AB8*deflacionado!$AB$138</f>
        <v>284446911.73890072</v>
      </c>
      <c r="L8" s="3">
        <v>11.877000000000001</v>
      </c>
      <c r="M8" s="3">
        <v>114.65</v>
      </c>
      <c r="N8" s="26">
        <v>137628.90655000001</v>
      </c>
      <c r="O8" s="26">
        <v>14904.753554999999</v>
      </c>
      <c r="P8" s="26">
        <v>3383.1941496999998</v>
      </c>
      <c r="Q8" s="26">
        <v>1598.7438520000001</v>
      </c>
      <c r="R8">
        <f>dados!R8/deflacionado!AC8*deflacionado!$AC$138</f>
        <v>6930.7081881875483</v>
      </c>
      <c r="S8">
        <f>dados!S8/deflacionado!AC8*deflacionado!$AC$138</f>
        <v>12457.916218699012</v>
      </c>
      <c r="T8">
        <v>14.705</v>
      </c>
      <c r="U8" s="26">
        <v>3.4884420135999998</v>
      </c>
      <c r="V8">
        <v>68.37</v>
      </c>
      <c r="W8">
        <v>23.54</v>
      </c>
      <c r="X8">
        <v>1.464</v>
      </c>
      <c r="Y8">
        <v>2.7970000000000002</v>
      </c>
      <c r="Z8">
        <v>4.1020000000000003</v>
      </c>
      <c r="AA8">
        <v>81.199996999999996</v>
      </c>
      <c r="AB8" s="5">
        <v>3175.88</v>
      </c>
      <c r="AC8">
        <v>218.803</v>
      </c>
    </row>
    <row r="9" spans="1:29" x14ac:dyDescent="0.3">
      <c r="A9" s="2">
        <v>40513</v>
      </c>
      <c r="B9" s="2" t="str">
        <f t="shared" si="0"/>
        <v>2010M12</v>
      </c>
      <c r="C9" s="4">
        <v>136.69</v>
      </c>
      <c r="D9">
        <f>dados!D9/deflacionado!AB9*deflacionado!$AB$138</f>
        <v>275373159.17834157</v>
      </c>
      <c r="E9">
        <v>257797436</v>
      </c>
      <c r="F9">
        <v>1283989099</v>
      </c>
      <c r="G9">
        <v>2620660155</v>
      </c>
      <c r="H9">
        <v>2943842406</v>
      </c>
      <c r="I9">
        <v>16.7</v>
      </c>
      <c r="J9">
        <v>17.04</v>
      </c>
      <c r="K9">
        <f>dados!K9/deflacionado!AB9*deflacionado!$AB$138</f>
        <v>309072780.19939983</v>
      </c>
      <c r="L9" s="3">
        <v>12.1</v>
      </c>
      <c r="M9" s="3">
        <v>109.53</v>
      </c>
      <c r="N9" s="26">
        <v>139997.32801</v>
      </c>
      <c r="O9" s="26">
        <v>15651.789476</v>
      </c>
      <c r="P9" s="26">
        <v>3586.4501734999999</v>
      </c>
      <c r="Q9" s="26">
        <v>1700.2202129</v>
      </c>
      <c r="R9">
        <f>dados!R9/deflacionado!AC9*deflacionado!$AC$138</f>
        <v>7383.9762997367443</v>
      </c>
      <c r="S9">
        <f>dados!S9/deflacionado!AC9*deflacionado!$AC$138</f>
        <v>12801.842536009379</v>
      </c>
      <c r="T9">
        <v>13.25</v>
      </c>
      <c r="U9" s="26">
        <v>3.3658020884000002</v>
      </c>
      <c r="V9">
        <v>67.27</v>
      </c>
      <c r="W9">
        <v>17.75</v>
      </c>
      <c r="X9">
        <v>2.016</v>
      </c>
      <c r="Y9">
        <v>3.3050000000000002</v>
      </c>
      <c r="Z9">
        <v>4.3620000000000001</v>
      </c>
      <c r="AA9">
        <v>79.029999000000004</v>
      </c>
      <c r="AB9" s="5">
        <v>3195.89</v>
      </c>
      <c r="AC9">
        <v>219.179</v>
      </c>
    </row>
    <row r="10" spans="1:29" x14ac:dyDescent="0.3">
      <c r="A10" s="2">
        <v>40544</v>
      </c>
      <c r="B10" s="2" t="str">
        <f t="shared" si="0"/>
        <v>2011M1</v>
      </c>
      <c r="C10" s="4">
        <v>132.66</v>
      </c>
      <c r="D10">
        <f>dados!D10/deflacionado!AB10*deflacionado!$AB$138</f>
        <v>262702732.31592715</v>
      </c>
      <c r="E10">
        <v>259156712</v>
      </c>
      <c r="F10">
        <v>1307193112</v>
      </c>
      <c r="G10">
        <v>2643539508</v>
      </c>
      <c r="H10">
        <v>2973395179</v>
      </c>
      <c r="I10">
        <v>16.84</v>
      </c>
      <c r="J10">
        <v>16.88</v>
      </c>
      <c r="K10">
        <f>dados!K10/deflacionado!AB10*deflacionado!$AB$138</f>
        <v>293369873.17002439</v>
      </c>
      <c r="L10" s="3">
        <v>12.45</v>
      </c>
      <c r="M10" s="3">
        <v>118.358</v>
      </c>
      <c r="N10" s="26">
        <v>133375.58270999999</v>
      </c>
      <c r="O10" s="26">
        <v>16000.643303999999</v>
      </c>
      <c r="P10" s="26">
        <v>3632.9693305000001</v>
      </c>
      <c r="Q10" s="26">
        <v>1730.4800284999999</v>
      </c>
      <c r="R10">
        <f>dados!R10/deflacionado!AC10*deflacionado!$AC$138</f>
        <v>7302.8842191778331</v>
      </c>
      <c r="S10">
        <f>dados!S10/deflacionado!AC10*deflacionado!$AC$138</f>
        <v>12752.363900228404</v>
      </c>
      <c r="T10">
        <v>12.693</v>
      </c>
      <c r="U10" s="26">
        <v>3.3525205050000002</v>
      </c>
      <c r="V10">
        <v>66.3</v>
      </c>
      <c r="W10">
        <v>19.53</v>
      </c>
      <c r="X10">
        <v>1.952</v>
      </c>
      <c r="Y10">
        <v>3.3780000000000001</v>
      </c>
      <c r="Z10">
        <v>4.5709999999999997</v>
      </c>
      <c r="AA10">
        <v>77.739998</v>
      </c>
      <c r="AB10" s="5">
        <v>3222.42</v>
      </c>
      <c r="AC10">
        <v>220.22300000000001</v>
      </c>
    </row>
    <row r="11" spans="1:29" x14ac:dyDescent="0.3">
      <c r="A11" s="2">
        <v>40575</v>
      </c>
      <c r="B11" s="2" t="str">
        <f t="shared" si="0"/>
        <v>2011M2</v>
      </c>
      <c r="C11" s="4">
        <v>136.18</v>
      </c>
      <c r="D11">
        <f>dados!D11/deflacionado!AB11*deflacionado!$AB$138</f>
        <v>251779167.5881781</v>
      </c>
      <c r="E11">
        <v>285495051</v>
      </c>
      <c r="F11">
        <v>1344070070</v>
      </c>
      <c r="G11">
        <v>2681421355</v>
      </c>
      <c r="H11">
        <v>2976783487</v>
      </c>
      <c r="I11">
        <v>16.7</v>
      </c>
      <c r="J11">
        <v>16.77</v>
      </c>
      <c r="K11">
        <f>dados!K11/deflacionado!AB11*deflacionado!$AB$138</f>
        <v>278073241.99208486</v>
      </c>
      <c r="L11" s="3">
        <v>12.67</v>
      </c>
      <c r="M11" s="3">
        <v>117.673</v>
      </c>
      <c r="N11" s="26">
        <v>133924.94871999999</v>
      </c>
      <c r="O11" s="26">
        <v>16369.867614000001</v>
      </c>
      <c r="P11" s="26">
        <v>3725.1860790999999</v>
      </c>
      <c r="Q11" s="26">
        <v>1773.1343213</v>
      </c>
      <c r="R11">
        <f>dados!R11/deflacionado!AC11*deflacionado!$AC$138</f>
        <v>7429.5075351657642</v>
      </c>
      <c r="S11">
        <f>dados!S11/deflacionado!AC11*deflacionado!$AC$138</f>
        <v>13168.439276757837</v>
      </c>
      <c r="T11">
        <v>11.87</v>
      </c>
      <c r="U11" s="26">
        <v>3.3016654766000002</v>
      </c>
      <c r="V11">
        <v>65.83</v>
      </c>
      <c r="W11">
        <v>18.350000000000001</v>
      </c>
      <c r="X11">
        <v>2.137</v>
      </c>
      <c r="Y11">
        <v>3.4140000000000001</v>
      </c>
      <c r="Z11">
        <v>4.49</v>
      </c>
      <c r="AA11">
        <v>76.889999000000003</v>
      </c>
      <c r="AB11" s="5">
        <v>3248.2</v>
      </c>
      <c r="AC11">
        <v>221.309</v>
      </c>
    </row>
    <row r="12" spans="1:29" x14ac:dyDescent="0.3">
      <c r="A12" s="2">
        <v>40603</v>
      </c>
      <c r="B12" s="2" t="str">
        <f t="shared" si="0"/>
        <v>2011M3</v>
      </c>
      <c r="C12" s="4">
        <v>144.93</v>
      </c>
      <c r="D12">
        <f>dados!D12/deflacionado!AB12*deflacionado!$AB$138</f>
        <v>246075082.41753158</v>
      </c>
      <c r="E12">
        <v>274105675</v>
      </c>
      <c r="F12">
        <v>1364977225</v>
      </c>
      <c r="G12">
        <v>2692091783</v>
      </c>
      <c r="H12">
        <v>2999789901</v>
      </c>
      <c r="I12">
        <v>16.600000000000001</v>
      </c>
      <c r="J12">
        <v>16.809999999999999</v>
      </c>
      <c r="K12">
        <f>dados!K12/deflacionado!AB12*deflacionado!$AB$138</f>
        <v>273336424.25310183</v>
      </c>
      <c r="L12" s="3">
        <v>12.335000000000001</v>
      </c>
      <c r="M12" s="3">
        <v>111.89700000000001</v>
      </c>
      <c r="N12" s="26">
        <v>135247.47786000001</v>
      </c>
      <c r="O12" s="26">
        <v>16335.617859</v>
      </c>
      <c r="P12" s="26">
        <v>3687.6211377</v>
      </c>
      <c r="Q12" s="26">
        <v>1758.0135462000001</v>
      </c>
      <c r="R12">
        <f>dados!R12/deflacionado!AC12*deflacionado!$AC$138</f>
        <v>7253.1154738730993</v>
      </c>
      <c r="S12">
        <f>dados!S12/deflacionado!AC12*deflacionado!$AC$138</f>
        <v>11974.571104458377</v>
      </c>
      <c r="T12">
        <v>11.635</v>
      </c>
      <c r="U12" s="26">
        <v>3.2116987022000001</v>
      </c>
      <c r="V12">
        <v>65.599999999999994</v>
      </c>
      <c r="W12">
        <v>17.739999999999998</v>
      </c>
      <c r="X12">
        <v>2.2250000000000001</v>
      </c>
      <c r="Y12">
        <v>3.4540000000000002</v>
      </c>
      <c r="Z12">
        <v>4.508</v>
      </c>
      <c r="AA12">
        <v>75.860000999999997</v>
      </c>
      <c r="AB12" s="5">
        <v>3273.86</v>
      </c>
      <c r="AC12">
        <v>223.46700000000001</v>
      </c>
    </row>
    <row r="13" spans="1:29" x14ac:dyDescent="0.3">
      <c r="A13" s="2">
        <v>40634</v>
      </c>
      <c r="B13" s="2" t="str">
        <f t="shared" si="0"/>
        <v>2011M4</v>
      </c>
      <c r="C13" s="4">
        <v>139.88999999999999</v>
      </c>
      <c r="D13">
        <f>dados!D13/deflacionado!AB13*deflacionado!$AB$138</f>
        <v>244168113.48961067</v>
      </c>
      <c r="E13">
        <v>263102101</v>
      </c>
      <c r="F13">
        <v>1391250430</v>
      </c>
      <c r="G13">
        <v>2746372688</v>
      </c>
      <c r="H13">
        <v>3075998853</v>
      </c>
      <c r="I13">
        <v>16.47</v>
      </c>
      <c r="J13">
        <v>16.989999999999998</v>
      </c>
      <c r="K13">
        <f>dados!K13/deflacionado!AB13*deflacionado!$AB$138</f>
        <v>269187090.44473141</v>
      </c>
      <c r="L13" s="3">
        <v>12.525</v>
      </c>
      <c r="M13" s="3">
        <v>106.822</v>
      </c>
      <c r="N13" s="26">
        <v>129411.86556000001</v>
      </c>
      <c r="O13" s="26">
        <v>16877.735221999999</v>
      </c>
      <c r="P13" s="26">
        <v>3785.8550280999998</v>
      </c>
      <c r="Q13" s="26">
        <v>1796.5400777</v>
      </c>
      <c r="R13">
        <f>dados!R13/deflacionado!AC13*deflacionado!$AC$138</f>
        <v>7403.2452180021864</v>
      </c>
      <c r="S13">
        <f>dados!S13/deflacionado!AC13*deflacionado!$AC$138</f>
        <v>12013.384166718541</v>
      </c>
      <c r="T13">
        <v>12.198</v>
      </c>
      <c r="U13" s="26">
        <v>3.0787468713999999</v>
      </c>
      <c r="V13">
        <v>62.65</v>
      </c>
      <c r="W13">
        <v>14.75</v>
      </c>
      <c r="X13">
        <v>1.9750000000000001</v>
      </c>
      <c r="Y13">
        <v>3.2959999999999998</v>
      </c>
      <c r="Z13">
        <v>4.4059999999999997</v>
      </c>
      <c r="AA13">
        <v>72.930000000000007</v>
      </c>
      <c r="AB13" s="5">
        <v>3299.07</v>
      </c>
      <c r="AC13">
        <v>224.90600000000001</v>
      </c>
    </row>
    <row r="14" spans="1:29" x14ac:dyDescent="0.3">
      <c r="A14" s="2">
        <v>40664</v>
      </c>
      <c r="B14" s="2" t="str">
        <f t="shared" si="0"/>
        <v>2011M5</v>
      </c>
      <c r="C14" s="4">
        <v>143.22999999999999</v>
      </c>
      <c r="D14">
        <f>dados!D14/deflacionado!AB14*deflacionado!$AB$138</f>
        <v>239656450.37411979</v>
      </c>
      <c r="E14">
        <v>259234847</v>
      </c>
      <c r="F14">
        <v>1418050574</v>
      </c>
      <c r="G14">
        <v>2774165612</v>
      </c>
      <c r="H14">
        <v>3096759658</v>
      </c>
      <c r="I14">
        <v>16.45</v>
      </c>
      <c r="J14">
        <v>16.670000000000002</v>
      </c>
      <c r="K14">
        <f>dados!K14/deflacionado!AB14*deflacionado!$AB$138</f>
        <v>266638965.17747954</v>
      </c>
      <c r="L14" s="3">
        <v>12.555</v>
      </c>
      <c r="M14" s="3">
        <v>106.105</v>
      </c>
      <c r="N14" s="26">
        <v>125861.52606</v>
      </c>
      <c r="O14" s="26">
        <v>16483.010765999999</v>
      </c>
      <c r="P14" s="26">
        <v>3717.9841846999998</v>
      </c>
      <c r="Q14" s="26">
        <v>1763.9869944</v>
      </c>
      <c r="R14">
        <f>dados!R14/deflacionado!AC14*deflacionado!$AC$138</f>
        <v>7271.574927422068</v>
      </c>
      <c r="S14">
        <f>dados!S14/deflacionado!AC14*deflacionado!$AC$138</f>
        <v>11767.746527322937</v>
      </c>
      <c r="T14">
        <v>12.8</v>
      </c>
      <c r="U14" s="26">
        <v>3.0771993969000002</v>
      </c>
      <c r="V14">
        <v>63.72</v>
      </c>
      <c r="W14">
        <v>15.45</v>
      </c>
      <c r="X14">
        <v>1.6879999999999999</v>
      </c>
      <c r="Y14">
        <v>3.05</v>
      </c>
      <c r="Z14">
        <v>4.2160000000000002</v>
      </c>
      <c r="AA14">
        <v>74.639999000000003</v>
      </c>
      <c r="AB14" s="5">
        <v>3314.58</v>
      </c>
      <c r="AC14">
        <v>225.964</v>
      </c>
    </row>
    <row r="15" spans="1:29" x14ac:dyDescent="0.3">
      <c r="A15" s="2">
        <v>40695</v>
      </c>
      <c r="B15" s="2" t="str">
        <f t="shared" si="0"/>
        <v>2011M6</v>
      </c>
      <c r="C15" s="4">
        <v>141.75</v>
      </c>
      <c r="D15">
        <f>dados!D15/deflacionado!AB15*deflacionado!$AB$138</f>
        <v>242294191.90339956</v>
      </c>
      <c r="E15">
        <v>257909268</v>
      </c>
      <c r="F15">
        <v>1439726093</v>
      </c>
      <c r="G15">
        <v>2802614210</v>
      </c>
      <c r="H15">
        <v>3133705266</v>
      </c>
      <c r="I15">
        <v>16.829999999999998</v>
      </c>
      <c r="J15">
        <v>16.649999999999999</v>
      </c>
      <c r="K15">
        <f>dados!K15/deflacionado!AB15*deflacionado!$AB$138</f>
        <v>266675041.92737871</v>
      </c>
      <c r="L15" s="3">
        <v>12.715999999999999</v>
      </c>
      <c r="M15" s="3">
        <v>116.137</v>
      </c>
      <c r="N15" s="26">
        <v>121361.39331</v>
      </c>
      <c r="O15" s="26">
        <v>16296.619291999999</v>
      </c>
      <c r="P15" s="26">
        <v>3640.8701178000001</v>
      </c>
      <c r="Q15" s="26">
        <v>1733.6376562</v>
      </c>
      <c r="R15">
        <f>dados!R15/deflacionado!AC15*deflacionado!$AC$138</f>
        <v>7225.5593610724691</v>
      </c>
      <c r="S15">
        <f>dados!S15/deflacionado!AC15*deflacionado!$AC$138</f>
        <v>11929.061624033102</v>
      </c>
      <c r="T15">
        <v>12.353</v>
      </c>
      <c r="U15" s="26">
        <v>3.0360282535000001</v>
      </c>
      <c r="V15">
        <v>62.51</v>
      </c>
      <c r="W15">
        <v>16.52</v>
      </c>
      <c r="X15">
        <v>1.754</v>
      </c>
      <c r="Y15">
        <v>3.1579999999999999</v>
      </c>
      <c r="Z15">
        <v>4.3819999999999997</v>
      </c>
      <c r="AA15">
        <v>74.300003000000004</v>
      </c>
      <c r="AB15" s="5">
        <v>3319.55</v>
      </c>
      <c r="AC15">
        <v>225.72200000000001</v>
      </c>
    </row>
    <row r="16" spans="1:29" x14ac:dyDescent="0.3">
      <c r="A16" s="2">
        <v>40725</v>
      </c>
      <c r="B16" s="2" t="str">
        <f t="shared" si="0"/>
        <v>2011M7</v>
      </c>
      <c r="C16" s="4">
        <v>145.19</v>
      </c>
      <c r="D16">
        <f>dados!D16/deflacionado!AB16*deflacionado!$AB$138</f>
        <v>243900909.04839301</v>
      </c>
      <c r="E16">
        <v>256392040</v>
      </c>
      <c r="F16">
        <v>1459290386</v>
      </c>
      <c r="G16">
        <v>2837176945</v>
      </c>
      <c r="H16">
        <v>3166562726</v>
      </c>
      <c r="I16">
        <v>16.77</v>
      </c>
      <c r="J16">
        <v>16.920000000000002</v>
      </c>
      <c r="K16">
        <f>dados!K16/deflacionado!AB16*deflacionado!$AB$138</f>
        <v>267959067.72657496</v>
      </c>
      <c r="L16" s="3">
        <v>12.635</v>
      </c>
      <c r="M16" s="3">
        <v>113.663</v>
      </c>
      <c r="N16" s="26">
        <v>114216.26114</v>
      </c>
      <c r="O16" s="26">
        <v>15926.627719</v>
      </c>
      <c r="P16" s="26">
        <v>3615.1668017000002</v>
      </c>
      <c r="Q16" s="26">
        <v>1694.9069992</v>
      </c>
      <c r="R16">
        <f>dados!R16/deflacionado!AC16*deflacionado!$AC$138</f>
        <v>7060.6880644647263</v>
      </c>
      <c r="S16">
        <f>dados!S16/deflacionado!AC16*deflacionado!$AC$138</f>
        <v>11939.06949876506</v>
      </c>
      <c r="T16">
        <v>12.858000000000001</v>
      </c>
      <c r="U16" s="26">
        <v>3.0218582394000002</v>
      </c>
      <c r="V16">
        <v>61.56</v>
      </c>
      <c r="W16">
        <v>25.25</v>
      </c>
      <c r="X16">
        <v>1.373</v>
      </c>
      <c r="Y16">
        <v>2.8050000000000002</v>
      </c>
      <c r="Z16">
        <v>4.1319999999999997</v>
      </c>
      <c r="AA16">
        <v>73.900002000000001</v>
      </c>
      <c r="AB16" s="5">
        <v>3324.86</v>
      </c>
      <c r="AC16">
        <v>225.922</v>
      </c>
    </row>
    <row r="17" spans="1:29" x14ac:dyDescent="0.3">
      <c r="A17" s="2">
        <v>40756</v>
      </c>
      <c r="B17" s="2" t="str">
        <f t="shared" si="0"/>
        <v>2011M8</v>
      </c>
      <c r="C17" s="4">
        <v>147.51</v>
      </c>
      <c r="D17">
        <f>dados!D17/deflacionado!AB17*deflacionado!$AB$138</f>
        <v>244486668.63281053</v>
      </c>
      <c r="E17">
        <v>257942770</v>
      </c>
      <c r="F17">
        <v>1478883133</v>
      </c>
      <c r="G17">
        <v>2859691238</v>
      </c>
      <c r="H17">
        <v>3188121318</v>
      </c>
      <c r="I17">
        <v>16.760000000000002</v>
      </c>
      <c r="J17">
        <v>16.34</v>
      </c>
      <c r="K17">
        <f>dados!K17/deflacionado!AB17*deflacionado!$AB$138</f>
        <v>260960348.51716432</v>
      </c>
      <c r="L17" s="3">
        <v>11.31</v>
      </c>
      <c r="M17" s="3">
        <v>156.51900000000001</v>
      </c>
      <c r="N17" s="26">
        <v>109291.61917000001</v>
      </c>
      <c r="O17" s="26">
        <v>15189.99178</v>
      </c>
      <c r="P17" s="26">
        <v>3373.8214131999998</v>
      </c>
      <c r="Q17" s="26">
        <v>1594.2550698</v>
      </c>
      <c r="R17">
        <f>dados!R17/deflacionado!AC17*deflacionado!$AC$138</f>
        <v>6531.9187106314412</v>
      </c>
      <c r="S17">
        <f>dados!S17/deflacionado!AC17*deflacionado!$AC$138</f>
        <v>10843.324337328126</v>
      </c>
      <c r="T17">
        <v>15.077999999999999</v>
      </c>
      <c r="U17" s="26">
        <v>3.0704957599</v>
      </c>
      <c r="V17">
        <v>62.8</v>
      </c>
      <c r="W17">
        <v>31.62</v>
      </c>
      <c r="X17">
        <v>0.95199999999999996</v>
      </c>
      <c r="Y17">
        <v>2.218</v>
      </c>
      <c r="Z17">
        <v>3.5920000000000001</v>
      </c>
      <c r="AA17">
        <v>74.129997000000003</v>
      </c>
      <c r="AB17" s="5">
        <v>3337.16</v>
      </c>
      <c r="AC17">
        <v>226.54499999999999</v>
      </c>
    </row>
    <row r="18" spans="1:29" x14ac:dyDescent="0.3">
      <c r="A18" s="2">
        <v>40787</v>
      </c>
      <c r="B18" s="2" t="str">
        <f t="shared" si="0"/>
        <v>2011M9</v>
      </c>
      <c r="C18" s="4">
        <v>142.30000000000001</v>
      </c>
      <c r="D18">
        <f>dados!D18/deflacionado!AB18*deflacionado!$AB$138</f>
        <v>251395218.59729645</v>
      </c>
      <c r="E18">
        <v>260111822</v>
      </c>
      <c r="F18">
        <v>1502218106</v>
      </c>
      <c r="G18">
        <v>2917116204</v>
      </c>
      <c r="H18">
        <v>3236156038</v>
      </c>
      <c r="I18">
        <v>17.04</v>
      </c>
      <c r="J18">
        <v>16.18</v>
      </c>
      <c r="K18">
        <f>dados!K18/deflacionado!AB18*deflacionado!$AB$138</f>
        <v>260999003.80437279</v>
      </c>
      <c r="L18" s="3">
        <v>10.454000000000001</v>
      </c>
      <c r="M18" s="3">
        <v>185.28100000000001</v>
      </c>
      <c r="N18" s="26">
        <v>100689.01714</v>
      </c>
      <c r="O18" s="26">
        <v>14252.584043999999</v>
      </c>
      <c r="P18" s="26">
        <v>3154.4481636</v>
      </c>
      <c r="Q18" s="26">
        <v>1477.6044305</v>
      </c>
      <c r="R18">
        <f>dados!R18/deflacionado!AC18*deflacionado!$AC$138</f>
        <v>6200.3594215673738</v>
      </c>
      <c r="S18">
        <f>dados!S18/deflacionado!AC18*deflacionado!$AC$138</f>
        <v>10518.696586877284</v>
      </c>
      <c r="T18">
        <v>24.28</v>
      </c>
      <c r="U18" s="26">
        <v>3.5684908147000001</v>
      </c>
      <c r="V18">
        <v>68.38</v>
      </c>
      <c r="W18">
        <v>42.96</v>
      </c>
      <c r="X18">
        <v>0.96499999999999997</v>
      </c>
      <c r="Y18">
        <v>1.9239999999999999</v>
      </c>
      <c r="Z18">
        <v>2.9209999999999998</v>
      </c>
      <c r="AA18">
        <v>78.550003000000004</v>
      </c>
      <c r="AB18" s="5">
        <v>3354.85</v>
      </c>
      <c r="AC18">
        <v>226.88900000000001</v>
      </c>
    </row>
    <row r="19" spans="1:29" x14ac:dyDescent="0.3">
      <c r="A19" s="2">
        <v>40817</v>
      </c>
      <c r="B19" s="2" t="str">
        <f t="shared" si="0"/>
        <v>2011M10</v>
      </c>
      <c r="C19" s="4">
        <v>142.02000000000001</v>
      </c>
      <c r="D19">
        <f>dados!D19/deflacionado!AB19*deflacionado!$AB$138</f>
        <v>253575674.80682519</v>
      </c>
      <c r="E19">
        <v>257132582</v>
      </c>
      <c r="F19">
        <v>1523819837</v>
      </c>
      <c r="G19">
        <v>2973056786</v>
      </c>
      <c r="H19">
        <v>3267212177</v>
      </c>
      <c r="I19">
        <v>16.71</v>
      </c>
      <c r="J19">
        <v>16.079999999999998</v>
      </c>
      <c r="K19">
        <f>dados!K19/deflacionado!AB19*deflacionado!$AB$138</f>
        <v>262345214.07107452</v>
      </c>
      <c r="L19" s="3">
        <v>10.406000000000001</v>
      </c>
      <c r="M19" s="3">
        <v>137.94900000000001</v>
      </c>
      <c r="N19" s="26">
        <v>111781.31965</v>
      </c>
      <c r="O19" s="26">
        <v>15645.196196999999</v>
      </c>
      <c r="P19" s="26">
        <v>3513.0143029999999</v>
      </c>
      <c r="Q19" s="26">
        <v>1640.1595978</v>
      </c>
      <c r="R19">
        <f>dados!R19/deflacionado!AC19*deflacionado!$AC$138</f>
        <v>6716.8460001501626</v>
      </c>
      <c r="S19">
        <f>dados!S19/deflacionado!AC19*deflacionado!$AC$138</f>
        <v>10889.472535233041</v>
      </c>
      <c r="T19">
        <v>18.733000000000001</v>
      </c>
      <c r="U19" s="26">
        <v>3.2353313146999998</v>
      </c>
      <c r="V19">
        <v>68.989999999999995</v>
      </c>
      <c r="W19">
        <v>29.96</v>
      </c>
      <c r="X19">
        <v>1.0109999999999999</v>
      </c>
      <c r="Y19">
        <v>2.1749999999999998</v>
      </c>
      <c r="Z19">
        <v>3.1989999999999998</v>
      </c>
      <c r="AA19">
        <v>76.169998000000007</v>
      </c>
      <c r="AB19" s="5">
        <v>3369.28</v>
      </c>
      <c r="AC19">
        <v>226.42099999999999</v>
      </c>
    </row>
    <row r="20" spans="1:29" x14ac:dyDescent="0.3">
      <c r="A20" s="2">
        <v>40848</v>
      </c>
      <c r="B20" s="2" t="str">
        <f t="shared" si="0"/>
        <v>2011M11</v>
      </c>
      <c r="C20" s="4">
        <v>141.87</v>
      </c>
      <c r="D20">
        <f>dados!D20/deflacionado!AB20*deflacionado!$AB$138</f>
        <v>254173845.67869669</v>
      </c>
      <c r="E20">
        <v>260862382</v>
      </c>
      <c r="F20">
        <v>1546186379</v>
      </c>
      <c r="G20">
        <v>3009561825</v>
      </c>
      <c r="H20">
        <v>3300817548</v>
      </c>
      <c r="I20">
        <v>16.3</v>
      </c>
      <c r="J20">
        <v>16.170000000000002</v>
      </c>
      <c r="K20">
        <f>dados!K20/deflacionado!AB20*deflacionado!$AB$138</f>
        <v>258242940.69861522</v>
      </c>
      <c r="L20" s="3">
        <v>9.8000000000000007</v>
      </c>
      <c r="M20" s="3">
        <v>143.96799999999999</v>
      </c>
      <c r="N20" s="26">
        <v>108412.40802</v>
      </c>
      <c r="O20" s="26">
        <v>15777.162562</v>
      </c>
      <c r="P20" s="26">
        <v>3432.0627933999999</v>
      </c>
      <c r="Q20" s="26">
        <v>1633.2403508</v>
      </c>
      <c r="R20">
        <f>dados!R20/deflacionado!AC20*deflacionado!$AC$138</f>
        <v>6675.4708049330329</v>
      </c>
      <c r="S20">
        <f>dados!S20/deflacionado!AC20*deflacionado!$AC$138</f>
        <v>10227.192985457279</v>
      </c>
      <c r="T20">
        <v>19.847999999999999</v>
      </c>
      <c r="U20" s="26">
        <v>3.4519117646000002</v>
      </c>
      <c r="V20">
        <v>69.16</v>
      </c>
      <c r="W20">
        <v>27.8</v>
      </c>
      <c r="X20">
        <v>0.95199999999999996</v>
      </c>
      <c r="Y20">
        <v>2.0680000000000001</v>
      </c>
      <c r="Z20">
        <v>3.0619999999999998</v>
      </c>
      <c r="AA20">
        <v>78.389999000000003</v>
      </c>
      <c r="AB20" s="5">
        <v>3386.8</v>
      </c>
      <c r="AC20">
        <v>226.23</v>
      </c>
    </row>
    <row r="21" spans="1:29" x14ac:dyDescent="0.3">
      <c r="A21" s="2">
        <v>40878</v>
      </c>
      <c r="B21" s="2" t="str">
        <f t="shared" si="0"/>
        <v>2011M12</v>
      </c>
      <c r="C21" s="4">
        <v>139.22999999999999</v>
      </c>
      <c r="D21">
        <f>dados!D21/deflacionado!AB21*deflacionado!$AB$138</f>
        <v>279700922.57545108</v>
      </c>
      <c r="E21">
        <v>263204853</v>
      </c>
      <c r="F21">
        <v>1562915129</v>
      </c>
      <c r="G21">
        <v>3033171871</v>
      </c>
      <c r="H21">
        <v>3332368524</v>
      </c>
      <c r="I21">
        <v>16.14</v>
      </c>
      <c r="J21">
        <v>16.52</v>
      </c>
      <c r="K21">
        <f>dados!K21/deflacionado!AB21*deflacionado!$AB$138</f>
        <v>276967469.29504985</v>
      </c>
      <c r="L21" s="3">
        <v>9.7799999999999994</v>
      </c>
      <c r="M21" s="3">
        <v>159.41999999999999</v>
      </c>
      <c r="N21" s="26">
        <v>107645.43835</v>
      </c>
      <c r="O21" s="26">
        <v>16041.854643999999</v>
      </c>
      <c r="P21" s="26">
        <v>3420.6042471000001</v>
      </c>
      <c r="Q21" s="26">
        <v>1651.2492182999999</v>
      </c>
      <c r="R21">
        <f>dados!R21/deflacionado!AC21*deflacionado!$AC$138</f>
        <v>6773.246688999965</v>
      </c>
      <c r="S21">
        <f>dados!S21/deflacionado!AC21*deflacionado!$AC$138</f>
        <v>10277.690889875572</v>
      </c>
      <c r="T21">
        <v>18.704999999999998</v>
      </c>
      <c r="U21" s="26">
        <v>3.5578340428000002</v>
      </c>
      <c r="V21">
        <v>70.55</v>
      </c>
      <c r="W21">
        <v>23.4</v>
      </c>
      <c r="X21">
        <v>0.83</v>
      </c>
      <c r="Y21">
        <v>1.871</v>
      </c>
      <c r="Z21">
        <v>2.8889999999999998</v>
      </c>
      <c r="AA21">
        <v>80.169998000000007</v>
      </c>
      <c r="AB21" s="5">
        <v>3403.73</v>
      </c>
      <c r="AC21">
        <v>225.672</v>
      </c>
    </row>
    <row r="22" spans="1:29" x14ac:dyDescent="0.3">
      <c r="A22" s="2">
        <v>40909</v>
      </c>
      <c r="B22" s="2" t="str">
        <f t="shared" si="0"/>
        <v>2012M1</v>
      </c>
      <c r="C22" s="4">
        <v>133.34</v>
      </c>
      <c r="D22">
        <f>dados!D22/deflacionado!AB22*deflacionado!$AB$138</f>
        <v>267393755.02495626</v>
      </c>
      <c r="E22">
        <v>262725379</v>
      </c>
      <c r="F22">
        <v>1583166950</v>
      </c>
      <c r="G22">
        <v>3058534253</v>
      </c>
      <c r="H22">
        <v>3344917083</v>
      </c>
      <c r="I22">
        <v>15.81</v>
      </c>
      <c r="J22">
        <v>16.329999999999998</v>
      </c>
      <c r="K22">
        <f>dados!K22/deflacionado!AB22*deflacionado!$AB$138</f>
        <v>264197548.4157953</v>
      </c>
      <c r="L22" s="3">
        <v>9.61</v>
      </c>
      <c r="M22" s="3">
        <v>150.37299999999999</v>
      </c>
      <c r="N22" s="26">
        <v>118962.61233</v>
      </c>
      <c r="O22" s="26">
        <v>16514.548760999998</v>
      </c>
      <c r="P22" s="26">
        <v>3678.4318013000002</v>
      </c>
      <c r="Q22" s="26">
        <v>1715.6663777000001</v>
      </c>
      <c r="R22">
        <f>dados!R22/deflacionado!AC22*deflacionado!$AC$138</f>
        <v>6876.1882115991257</v>
      </c>
      <c r="S22">
        <f>dados!S22/deflacionado!AC22*deflacionado!$AC$138</f>
        <v>10653.268262778231</v>
      </c>
      <c r="T22">
        <v>15.798</v>
      </c>
      <c r="U22" s="26">
        <v>3.2801858053999999</v>
      </c>
      <c r="V22">
        <v>68.650000000000006</v>
      </c>
      <c r="W22">
        <v>19.440000000000001</v>
      </c>
      <c r="X22">
        <v>0.71099999999999997</v>
      </c>
      <c r="Y22">
        <v>1.7989999999999999</v>
      </c>
      <c r="Z22">
        <v>2.9340000000000002</v>
      </c>
      <c r="AA22">
        <v>79.279999000000004</v>
      </c>
      <c r="AB22" s="5">
        <v>3422.79</v>
      </c>
      <c r="AC22">
        <v>226.655</v>
      </c>
    </row>
    <row r="23" spans="1:29" x14ac:dyDescent="0.3">
      <c r="A23" s="2">
        <v>40940</v>
      </c>
      <c r="B23" s="2" t="str">
        <f t="shared" si="0"/>
        <v>2012M2</v>
      </c>
      <c r="C23" s="4">
        <v>135.35</v>
      </c>
      <c r="D23">
        <f>dados!D23/deflacionado!AB23*deflacionado!$AB$138</f>
        <v>262138234.67590216</v>
      </c>
      <c r="E23">
        <v>287282888</v>
      </c>
      <c r="F23">
        <v>1603091638</v>
      </c>
      <c r="G23">
        <v>3126468029</v>
      </c>
      <c r="H23">
        <v>3420779729</v>
      </c>
      <c r="I23">
        <v>15.68</v>
      </c>
      <c r="J23">
        <v>16</v>
      </c>
      <c r="K23">
        <f>dados!K23/deflacionado!AB23*deflacionado!$AB$138</f>
        <v>253676849.63688743</v>
      </c>
      <c r="L23" s="3">
        <v>9.33</v>
      </c>
      <c r="M23" s="3">
        <v>139.97800000000001</v>
      </c>
      <c r="N23" s="26">
        <v>123572.67260999999</v>
      </c>
      <c r="O23" s="26">
        <v>16857.551792999999</v>
      </c>
      <c r="P23" s="26">
        <v>3861.5064493999998</v>
      </c>
      <c r="Q23" s="26">
        <v>1777.478143</v>
      </c>
      <c r="R23">
        <f>dados!R23/deflacionado!AC23*deflacionado!$AC$138</f>
        <v>7074.5527736171443</v>
      </c>
      <c r="S23">
        <f>dados!S23/deflacionado!AC23*deflacionado!$AC$138</f>
        <v>11715.482816267904</v>
      </c>
      <c r="T23">
        <v>13.885</v>
      </c>
      <c r="U23" s="26">
        <v>3.2093481641000001</v>
      </c>
      <c r="V23">
        <v>65.849999999999994</v>
      </c>
      <c r="W23">
        <v>18.43</v>
      </c>
      <c r="X23">
        <v>0.875</v>
      </c>
      <c r="Y23">
        <v>1.9770000000000001</v>
      </c>
      <c r="Z23">
        <v>3.0859999999999999</v>
      </c>
      <c r="AA23">
        <v>78.730002999999996</v>
      </c>
      <c r="AB23" s="5">
        <v>3438.19</v>
      </c>
      <c r="AC23">
        <v>227.66300000000001</v>
      </c>
    </row>
    <row r="24" spans="1:29" x14ac:dyDescent="0.3">
      <c r="A24" s="2">
        <v>40969</v>
      </c>
      <c r="B24" s="2" t="str">
        <f t="shared" si="0"/>
        <v>2012M3</v>
      </c>
      <c r="C24" s="4">
        <v>146.35</v>
      </c>
      <c r="D24">
        <f>dados!D24/deflacionado!AB24*deflacionado!$AB$138</f>
        <v>255167062.86837271</v>
      </c>
      <c r="E24">
        <v>276139561</v>
      </c>
      <c r="F24">
        <v>1614904999</v>
      </c>
      <c r="G24">
        <v>3183704028</v>
      </c>
      <c r="H24">
        <v>3467874222</v>
      </c>
      <c r="I24">
        <v>15.43</v>
      </c>
      <c r="J24">
        <v>16.07</v>
      </c>
      <c r="K24">
        <f>dados!K24/deflacionado!AB24*deflacionado!$AB$138</f>
        <v>251158959.63800249</v>
      </c>
      <c r="L24" s="3">
        <v>9.0449999999999999</v>
      </c>
      <c r="M24" s="3">
        <v>122.17400000000001</v>
      </c>
      <c r="N24" s="26">
        <v>120875.9581</v>
      </c>
      <c r="O24" s="26">
        <v>17066.300413000001</v>
      </c>
      <c r="P24" s="26">
        <v>3993.4531207</v>
      </c>
      <c r="Q24" s="26">
        <v>1819.3535701999999</v>
      </c>
      <c r="R24">
        <f>dados!R24/deflacionado!AC24*deflacionado!$AC$138</f>
        <v>6897.9891168828908</v>
      </c>
      <c r="S24">
        <f>dados!S24/deflacionado!AC24*deflacionado!$AC$138</f>
        <v>12058.054960940224</v>
      </c>
      <c r="T24">
        <v>13.37</v>
      </c>
      <c r="U24" s="26">
        <v>3.4141696366000001</v>
      </c>
      <c r="V24">
        <v>69.239999999999995</v>
      </c>
      <c r="W24">
        <v>15.5</v>
      </c>
      <c r="X24">
        <v>1.0429999999999999</v>
      </c>
      <c r="Y24">
        <v>2.2160000000000002</v>
      </c>
      <c r="Z24">
        <v>3.3450000000000002</v>
      </c>
      <c r="AA24">
        <v>78.930000000000007</v>
      </c>
      <c r="AB24" s="5">
        <v>3445.41</v>
      </c>
      <c r="AC24">
        <v>229.392</v>
      </c>
    </row>
    <row r="25" spans="1:29" x14ac:dyDescent="0.3">
      <c r="A25" s="2">
        <v>41000</v>
      </c>
      <c r="B25" s="2" t="str">
        <f t="shared" si="0"/>
        <v>2012M4</v>
      </c>
      <c r="C25" s="4">
        <v>139.85</v>
      </c>
      <c r="D25">
        <f>dados!D25/deflacionado!AB25*deflacionado!$AB$138</f>
        <v>252883017.83752659</v>
      </c>
      <c r="E25">
        <v>268141408</v>
      </c>
      <c r="F25">
        <v>1627587200</v>
      </c>
      <c r="G25">
        <v>3215823078</v>
      </c>
      <c r="H25">
        <v>3501666521</v>
      </c>
      <c r="I25">
        <v>15.32</v>
      </c>
      <c r="J25">
        <v>16</v>
      </c>
      <c r="K25">
        <f>dados!K25/deflacionado!AB25*deflacionado!$AB$138</f>
        <v>251625969.63377225</v>
      </c>
      <c r="L25" s="3">
        <v>8.41</v>
      </c>
      <c r="M25" s="3">
        <v>122.798</v>
      </c>
      <c r="N25" s="26">
        <v>115098.92320999999</v>
      </c>
      <c r="O25" s="26">
        <v>17016.945559</v>
      </c>
      <c r="P25" s="26">
        <v>3923.2021989999998</v>
      </c>
      <c r="Q25" s="26">
        <v>1800.2742900000001</v>
      </c>
      <c r="R25">
        <f>dados!R25/deflacionado!AC25*deflacionado!$AC$138</f>
        <v>6840.6477249712061</v>
      </c>
      <c r="S25">
        <f>dados!S25/deflacionado!AC25*deflacionado!$AC$138</f>
        <v>11350.915252624029</v>
      </c>
      <c r="T25">
        <v>13.31</v>
      </c>
      <c r="U25" s="26">
        <v>3.5222281291000002</v>
      </c>
      <c r="V25">
        <v>71.17</v>
      </c>
      <c r="W25">
        <v>17.149999999999999</v>
      </c>
      <c r="X25">
        <v>0.81100000000000005</v>
      </c>
      <c r="Y25">
        <v>1.915</v>
      </c>
      <c r="Z25">
        <v>3.109</v>
      </c>
      <c r="AA25">
        <v>78.790001000000004</v>
      </c>
      <c r="AB25" s="5">
        <v>3467.46</v>
      </c>
      <c r="AC25">
        <v>230.08500000000001</v>
      </c>
    </row>
    <row r="26" spans="1:29" x14ac:dyDescent="0.3">
      <c r="A26" s="2">
        <v>41030</v>
      </c>
      <c r="B26" s="2" t="str">
        <f t="shared" si="0"/>
        <v>2012M5</v>
      </c>
      <c r="C26" s="4">
        <v>144.56</v>
      </c>
      <c r="D26">
        <f>dados!D26/deflacionado!AB26*deflacionado!$AB$138</f>
        <v>252817535.64385882</v>
      </c>
      <c r="E26">
        <v>264973099</v>
      </c>
      <c r="F26">
        <v>1642854511</v>
      </c>
      <c r="G26">
        <v>3280594773</v>
      </c>
      <c r="H26">
        <v>3560241315</v>
      </c>
      <c r="I26">
        <v>15.2</v>
      </c>
      <c r="J26">
        <v>15.94</v>
      </c>
      <c r="K26">
        <f>dados!K26/deflacionado!AB26*deflacionado!$AB$138</f>
        <v>251262423.21457839</v>
      </c>
      <c r="L26" s="3">
        <v>7.9749999999999996</v>
      </c>
      <c r="M26" s="3">
        <v>157.18799999999999</v>
      </c>
      <c r="N26" s="26">
        <v>101087.72345</v>
      </c>
      <c r="O26" s="26">
        <v>15979.442433</v>
      </c>
      <c r="P26" s="26">
        <v>3645.4188923000002</v>
      </c>
      <c r="Q26" s="26">
        <v>1689.4684534999999</v>
      </c>
      <c r="R26">
        <f>dados!R26/deflacionado!AC26*deflacionado!$AC$138</f>
        <v>6351.0436942758306</v>
      </c>
      <c r="S26">
        <f>dados!S26/deflacionado!AC26*deflacionado!$AC$138</f>
        <v>10196.707204925702</v>
      </c>
      <c r="T26">
        <v>16.22</v>
      </c>
      <c r="U26" s="26">
        <v>3.7516921113000001</v>
      </c>
      <c r="V26">
        <v>75.78</v>
      </c>
      <c r="W26">
        <v>24.06</v>
      </c>
      <c r="X26">
        <v>0.67100000000000004</v>
      </c>
      <c r="Y26">
        <v>1.581</v>
      </c>
      <c r="Z26">
        <v>2.6720000000000002</v>
      </c>
      <c r="AA26">
        <v>83.040001000000004</v>
      </c>
      <c r="AB26" s="5">
        <v>3479.94</v>
      </c>
      <c r="AC26">
        <v>229.815</v>
      </c>
    </row>
    <row r="27" spans="1:29" x14ac:dyDescent="0.3">
      <c r="A27" s="2">
        <v>41061</v>
      </c>
      <c r="B27" s="2" t="str">
        <f t="shared" si="0"/>
        <v>2012M6</v>
      </c>
      <c r="C27" s="4">
        <v>142.28</v>
      </c>
      <c r="D27">
        <f>dados!D27/deflacionado!AB27*deflacionado!$AB$138</f>
        <v>256143343.24189714</v>
      </c>
      <c r="E27">
        <v>265800884</v>
      </c>
      <c r="F27">
        <v>1651041933</v>
      </c>
      <c r="G27">
        <v>3311417702</v>
      </c>
      <c r="H27">
        <v>3572707204</v>
      </c>
      <c r="I27">
        <v>14.5</v>
      </c>
      <c r="J27">
        <v>16</v>
      </c>
      <c r="K27">
        <f>dados!K27/deflacionado!AB27*deflacionado!$AB$138</f>
        <v>255424728.95600277</v>
      </c>
      <c r="L27" s="3">
        <v>7.62</v>
      </c>
      <c r="M27" s="3">
        <v>160.72399999999999</v>
      </c>
      <c r="N27" s="26">
        <v>100754.81771</v>
      </c>
      <c r="O27" s="26">
        <v>16631.277717000001</v>
      </c>
      <c r="P27" s="26">
        <v>3789.8517529000001</v>
      </c>
      <c r="Q27" s="26">
        <v>1758.8744532000001</v>
      </c>
      <c r="R27">
        <f>dados!R27/deflacionado!AC27*deflacionado!$AC$138</f>
        <v>6659.5584609417892</v>
      </c>
      <c r="S27">
        <f>dados!S27/deflacionado!AC27*deflacionado!$AC$138</f>
        <v>10766.390772971701</v>
      </c>
      <c r="T27">
        <v>14.785</v>
      </c>
      <c r="U27" s="26">
        <v>3.7468394792000002</v>
      </c>
      <c r="V27">
        <v>78.16</v>
      </c>
      <c r="W27">
        <v>17.079999999999998</v>
      </c>
      <c r="X27">
        <v>0.72899999999999998</v>
      </c>
      <c r="Y27">
        <v>1.659</v>
      </c>
      <c r="Z27">
        <v>2.7629999999999999</v>
      </c>
      <c r="AA27">
        <v>81.650002000000001</v>
      </c>
      <c r="AB27" s="5">
        <v>3482.72</v>
      </c>
      <c r="AC27">
        <v>229.47800000000001</v>
      </c>
    </row>
    <row r="28" spans="1:29" x14ac:dyDescent="0.3">
      <c r="A28" s="2">
        <v>41091</v>
      </c>
      <c r="B28" s="2" t="str">
        <f t="shared" si="0"/>
        <v>2012M7</v>
      </c>
      <c r="C28" s="4">
        <v>147.46</v>
      </c>
      <c r="D28">
        <f>dados!D28/deflacionado!AB28*deflacionado!$AB$138</f>
        <v>260820974.96631217</v>
      </c>
      <c r="E28">
        <v>266543035</v>
      </c>
      <c r="F28">
        <v>1669258607</v>
      </c>
      <c r="G28">
        <v>3358168535</v>
      </c>
      <c r="H28">
        <v>3625970074</v>
      </c>
      <c r="I28">
        <v>14.23</v>
      </c>
      <c r="J28">
        <v>16.43</v>
      </c>
      <c r="K28">
        <f>dados!K28/deflacionado!AB28*deflacionado!$AB$138</f>
        <v>259975505.96630642</v>
      </c>
      <c r="L28" s="3">
        <v>7.44</v>
      </c>
      <c r="M28" s="3">
        <v>135.37200000000001</v>
      </c>
      <c r="N28" s="26">
        <v>103540.55404</v>
      </c>
      <c r="O28" s="26">
        <v>16824.738893999998</v>
      </c>
      <c r="P28" s="26">
        <v>3801.8197444000002</v>
      </c>
      <c r="Q28" s="26">
        <v>1783.9395581000001</v>
      </c>
      <c r="R28">
        <f>dados!R28/deflacionado!AC28*deflacionado!$AC$138</f>
        <v>6747.2137404846699</v>
      </c>
      <c r="S28">
        <f>dados!S28/deflacionado!AC28*deflacionado!$AC$138</f>
        <v>10410.738828654235</v>
      </c>
      <c r="T28">
        <v>13.08</v>
      </c>
      <c r="U28" s="26">
        <v>3.7835852493000002</v>
      </c>
      <c r="V28">
        <v>76.97</v>
      </c>
      <c r="W28">
        <v>18.93</v>
      </c>
      <c r="X28">
        <v>0.59899999999999998</v>
      </c>
      <c r="Y28">
        <v>1.492</v>
      </c>
      <c r="Z28">
        <v>2.577</v>
      </c>
      <c r="AA28">
        <v>82.639999000000003</v>
      </c>
      <c r="AB28" s="5">
        <v>3497.7</v>
      </c>
      <c r="AC28">
        <v>229.10400000000001</v>
      </c>
    </row>
    <row r="29" spans="1:29" x14ac:dyDescent="0.3">
      <c r="A29" s="2">
        <v>41122</v>
      </c>
      <c r="B29" s="2" t="str">
        <f t="shared" si="0"/>
        <v>2012M8</v>
      </c>
      <c r="C29" s="4">
        <v>149.91</v>
      </c>
      <c r="D29">
        <f>dados!D29/deflacionado!AB29*deflacionado!$AB$138</f>
        <v>260962097.97616202</v>
      </c>
      <c r="E29">
        <v>270999075</v>
      </c>
      <c r="F29">
        <v>1684834703</v>
      </c>
      <c r="G29">
        <v>3378112765</v>
      </c>
      <c r="H29">
        <v>3643522442</v>
      </c>
      <c r="I29">
        <v>13.73</v>
      </c>
      <c r="J29">
        <v>16.64</v>
      </c>
      <c r="K29">
        <f>dados!K29/deflacionado!AB29*deflacionado!$AB$138</f>
        <v>253223247.83364084</v>
      </c>
      <c r="L29" s="3">
        <v>7.61</v>
      </c>
      <c r="M29" s="3">
        <v>132.65600000000001</v>
      </c>
      <c r="N29" s="26">
        <v>104889.80074999999</v>
      </c>
      <c r="O29" s="26">
        <v>16837.298065999999</v>
      </c>
      <c r="P29" s="26">
        <v>3944.6910723999999</v>
      </c>
      <c r="Q29" s="26">
        <v>1809.1281166000001</v>
      </c>
      <c r="R29">
        <f>dados!R29/deflacionado!AC29*deflacionado!$AC$138</f>
        <v>6800.6028275146609</v>
      </c>
      <c r="S29">
        <f>dados!S29/deflacionado!AC29*deflacionado!$AC$138</f>
        <v>10525.593531094413</v>
      </c>
      <c r="T29">
        <v>12.257999999999999</v>
      </c>
      <c r="U29" s="26">
        <v>3.7447906994000002</v>
      </c>
      <c r="V29">
        <v>77.11</v>
      </c>
      <c r="W29">
        <v>17.47</v>
      </c>
      <c r="X29">
        <v>0.59599999999999997</v>
      </c>
      <c r="Y29">
        <v>1.5620000000000001</v>
      </c>
      <c r="Z29">
        <v>2.6840000000000002</v>
      </c>
      <c r="AA29">
        <v>81.25</v>
      </c>
      <c r="AB29" s="5">
        <v>3512.04</v>
      </c>
      <c r="AC29">
        <v>230.37899999999999</v>
      </c>
    </row>
    <row r="30" spans="1:29" x14ac:dyDescent="0.3">
      <c r="A30" s="2">
        <v>41153</v>
      </c>
      <c r="B30" s="2" t="str">
        <f t="shared" si="0"/>
        <v>2012M9</v>
      </c>
      <c r="C30" s="4">
        <v>141.6</v>
      </c>
      <c r="D30">
        <f>dados!D30/deflacionado!AB30*deflacionado!$AB$138</f>
        <v>270692208.9814018</v>
      </c>
      <c r="E30">
        <v>276842883</v>
      </c>
      <c r="F30">
        <v>1695095920</v>
      </c>
      <c r="G30">
        <v>3428574172</v>
      </c>
      <c r="H30">
        <v>3678241870</v>
      </c>
      <c r="I30">
        <v>13.33</v>
      </c>
      <c r="J30">
        <v>16.38</v>
      </c>
      <c r="K30">
        <f>dados!K30/deflacionado!AB30*deflacionado!$AB$138</f>
        <v>258516566.67139575</v>
      </c>
      <c r="L30" s="3">
        <v>7.5549999999999997</v>
      </c>
      <c r="M30" s="3">
        <v>118.44499999999999</v>
      </c>
      <c r="N30" s="26">
        <v>108159.25754000001</v>
      </c>
      <c r="O30" s="26">
        <v>17205.916101999999</v>
      </c>
      <c r="P30" s="26">
        <v>3990.2562478</v>
      </c>
      <c r="Q30" s="26">
        <v>1844.7426757999999</v>
      </c>
      <c r="R30">
        <f>dados!R30/deflacionado!AC30*deflacionado!$AC$138</f>
        <v>6806.653306511902</v>
      </c>
      <c r="S30">
        <f>dados!S30/deflacionado!AC30*deflacionado!$AC$138</f>
        <v>10514.693114728594</v>
      </c>
      <c r="T30">
        <v>9.6229999999999993</v>
      </c>
      <c r="U30" s="26">
        <v>3.7115029720999999</v>
      </c>
      <c r="V30">
        <v>76.989999999999995</v>
      </c>
      <c r="W30">
        <v>15.73</v>
      </c>
      <c r="X30">
        <v>0.63</v>
      </c>
      <c r="Y30">
        <v>1.637</v>
      </c>
      <c r="Z30">
        <v>2.8340000000000001</v>
      </c>
      <c r="AA30">
        <v>79.940002000000007</v>
      </c>
      <c r="AB30" s="5">
        <v>3532.06</v>
      </c>
      <c r="AC30">
        <v>231.40700000000001</v>
      </c>
    </row>
    <row r="31" spans="1:29" x14ac:dyDescent="0.3">
      <c r="A31" s="2">
        <v>41183</v>
      </c>
      <c r="B31" s="2" t="str">
        <f t="shared" si="0"/>
        <v>2012M10</v>
      </c>
      <c r="C31" s="4">
        <v>147.71</v>
      </c>
      <c r="D31">
        <f>dados!D31/deflacionado!AB31*deflacionado!$AB$138</f>
        <v>270853238.10155642</v>
      </c>
      <c r="E31">
        <v>274315205</v>
      </c>
      <c r="F31">
        <v>1706338703</v>
      </c>
      <c r="G31">
        <v>3486156088</v>
      </c>
      <c r="H31">
        <v>3737939097</v>
      </c>
      <c r="I31">
        <v>13.24</v>
      </c>
      <c r="J31">
        <v>16.41</v>
      </c>
      <c r="K31">
        <f>dados!K31/deflacionado!AB31*deflacionado!$AB$138</f>
        <v>257420845.9849081</v>
      </c>
      <c r="L31" s="3">
        <v>7.24</v>
      </c>
      <c r="M31" s="3">
        <v>106.589</v>
      </c>
      <c r="N31" s="26">
        <v>103696.30327</v>
      </c>
      <c r="O31" s="26">
        <v>16776.221199</v>
      </c>
      <c r="P31" s="26">
        <v>3813.7534142999998</v>
      </c>
      <c r="Q31" s="26">
        <v>1808.9398607000001</v>
      </c>
      <c r="R31">
        <f>dados!R31/deflacionado!AC31*deflacionado!$AC$138</f>
        <v>6857.4831810891546</v>
      </c>
      <c r="S31">
        <f>dados!S31/deflacionado!AC31*deflacionado!$AC$138</f>
        <v>10587.718282270651</v>
      </c>
      <c r="T31">
        <v>9.0329999999999995</v>
      </c>
      <c r="U31" s="26">
        <v>3.691005482</v>
      </c>
      <c r="V31">
        <v>76.56</v>
      </c>
      <c r="W31">
        <v>18.600000000000001</v>
      </c>
      <c r="X31">
        <v>0.71499999999999997</v>
      </c>
      <c r="Y31">
        <v>1.6859999999999999</v>
      </c>
      <c r="Z31">
        <v>2.851</v>
      </c>
      <c r="AA31">
        <v>79.919998000000007</v>
      </c>
      <c r="AB31" s="5">
        <v>3552.9</v>
      </c>
      <c r="AC31">
        <v>231.31700000000001</v>
      </c>
    </row>
    <row r="32" spans="1:29" x14ac:dyDescent="0.3">
      <c r="A32" s="2">
        <v>41214</v>
      </c>
      <c r="B32" s="2" t="str">
        <f t="shared" si="0"/>
        <v>2012M11</v>
      </c>
      <c r="C32" s="4">
        <v>144.15</v>
      </c>
      <c r="D32">
        <f>dados!D32/deflacionado!AB32*deflacionado!$AB$138</f>
        <v>269025325.01880974</v>
      </c>
      <c r="E32">
        <v>283327559</v>
      </c>
      <c r="F32">
        <v>1720484052</v>
      </c>
      <c r="G32">
        <v>3509444353</v>
      </c>
      <c r="H32">
        <v>3757564160</v>
      </c>
      <c r="I32">
        <v>13.19</v>
      </c>
      <c r="J32">
        <v>16.32</v>
      </c>
      <c r="K32">
        <f>dados!K32/deflacionado!AB32*deflacionado!$AB$138</f>
        <v>260135679.15265152</v>
      </c>
      <c r="L32" s="3">
        <v>7.2350000000000003</v>
      </c>
      <c r="M32" s="3">
        <v>103.35299999999999</v>
      </c>
      <c r="N32" s="26">
        <v>103811.16516999999</v>
      </c>
      <c r="O32" s="26">
        <v>16764.859136999999</v>
      </c>
      <c r="P32" s="26">
        <v>3874.3955792000002</v>
      </c>
      <c r="Q32" s="26">
        <v>1822.7256070000001</v>
      </c>
      <c r="R32">
        <f>dados!R32/deflacionado!AC32*deflacionado!$AC$138</f>
        <v>6990.3588039318738</v>
      </c>
      <c r="S32">
        <f>dados!S32/deflacionado!AC32*deflacionado!$AC$138</f>
        <v>11254.989784163912</v>
      </c>
      <c r="T32">
        <v>11.5</v>
      </c>
      <c r="U32" s="26">
        <v>3.8064455142</v>
      </c>
      <c r="V32">
        <v>77.08</v>
      </c>
      <c r="W32">
        <v>15.87</v>
      </c>
      <c r="X32">
        <v>0.61399999999999999</v>
      </c>
      <c r="Y32">
        <v>1.6060000000000001</v>
      </c>
      <c r="Z32">
        <v>2.794</v>
      </c>
      <c r="AA32">
        <v>80.150002000000001</v>
      </c>
      <c r="AB32" s="5">
        <v>3574.22</v>
      </c>
      <c r="AC32">
        <v>230.221</v>
      </c>
    </row>
    <row r="33" spans="1:29" x14ac:dyDescent="0.3">
      <c r="A33" s="2">
        <v>41244</v>
      </c>
      <c r="B33" s="2" t="str">
        <f t="shared" si="0"/>
        <v>2012M12</v>
      </c>
      <c r="C33" s="4">
        <v>139.52000000000001</v>
      </c>
      <c r="D33">
        <f>dados!D33/deflacionado!AB33*deflacionado!$AB$138</f>
        <v>297698777.10364026</v>
      </c>
      <c r="E33">
        <v>284544283</v>
      </c>
      <c r="F33">
        <v>1731384903</v>
      </c>
      <c r="G33">
        <v>3560256027</v>
      </c>
      <c r="H33">
        <v>3806703466</v>
      </c>
      <c r="I33">
        <v>13.13</v>
      </c>
      <c r="J33">
        <v>16.399999999999999</v>
      </c>
      <c r="K33">
        <f>dados!K33/deflacionado!AB33*deflacionado!$AB$138</f>
        <v>291061922.40847641</v>
      </c>
      <c r="L33" s="3">
        <v>7.15</v>
      </c>
      <c r="M33" s="3">
        <v>107.75</v>
      </c>
      <c r="N33" s="26">
        <v>109230.3078</v>
      </c>
      <c r="O33" s="26">
        <v>16911.515314</v>
      </c>
      <c r="P33" s="26">
        <v>3896.8211271</v>
      </c>
      <c r="Q33" s="26">
        <v>1840.5659605000001</v>
      </c>
      <c r="R33">
        <f>dados!R33/deflacionado!AC33*deflacionado!$AC$138</f>
        <v>7046.2596465172192</v>
      </c>
      <c r="S33">
        <f>dados!S33/deflacionado!AC33*deflacionado!$AC$138</f>
        <v>12419.378947826883</v>
      </c>
      <c r="T33">
        <v>9.8000000000000007</v>
      </c>
      <c r="U33" s="26">
        <v>3.6620969615000001</v>
      </c>
      <c r="V33">
        <v>76.709999999999994</v>
      </c>
      <c r="W33">
        <v>18.02</v>
      </c>
      <c r="X33">
        <v>0.72499999999999998</v>
      </c>
      <c r="Y33">
        <v>1.756</v>
      </c>
      <c r="Z33">
        <v>2.952</v>
      </c>
      <c r="AA33">
        <v>79.769997000000004</v>
      </c>
      <c r="AB33" s="5">
        <v>3602.46</v>
      </c>
      <c r="AC33">
        <v>229.601</v>
      </c>
    </row>
    <row r="34" spans="1:29" x14ac:dyDescent="0.3">
      <c r="A34" s="2">
        <v>41275</v>
      </c>
      <c r="B34" s="2" t="str">
        <f t="shared" si="0"/>
        <v>2013M1</v>
      </c>
      <c r="C34" s="4">
        <v>139.32</v>
      </c>
      <c r="D34">
        <f>dados!D34/deflacionado!AB34*deflacionado!$AB$138</f>
        <v>282396559.33323514</v>
      </c>
      <c r="E34">
        <v>286918403</v>
      </c>
      <c r="F34">
        <v>1736234601</v>
      </c>
      <c r="G34">
        <v>3595180344</v>
      </c>
      <c r="H34">
        <v>3833305417</v>
      </c>
      <c r="I34">
        <v>12.96</v>
      </c>
      <c r="J34">
        <v>16.43</v>
      </c>
      <c r="K34">
        <f>dados!K34/deflacionado!AB34*deflacionado!$AB$138</f>
        <v>277491709.20166838</v>
      </c>
      <c r="L34" s="3">
        <v>7.24</v>
      </c>
      <c r="M34" s="3">
        <v>112.69799999999999</v>
      </c>
      <c r="N34" s="26">
        <v>106182.7794</v>
      </c>
      <c r="O34" s="26">
        <v>17834.993575</v>
      </c>
      <c r="P34" s="26">
        <v>4043.1139268000002</v>
      </c>
      <c r="Q34" s="26">
        <v>1927.6813975</v>
      </c>
      <c r="R34">
        <f>dados!R34/deflacionado!AC34*deflacionado!$AC$138</f>
        <v>7477.0321035261422</v>
      </c>
      <c r="S34">
        <f>dados!S34/deflacionado!AC34*deflacionado!$AC$138</f>
        <v>13268.394235713045</v>
      </c>
      <c r="T34">
        <v>9.1379999999999999</v>
      </c>
      <c r="U34" s="26">
        <v>3.5327926288999998</v>
      </c>
      <c r="V34">
        <v>74.58</v>
      </c>
      <c r="W34">
        <v>14.28</v>
      </c>
      <c r="X34">
        <v>0.88100000000000001</v>
      </c>
      <c r="Y34">
        <v>1.9850000000000001</v>
      </c>
      <c r="Z34">
        <v>3.17</v>
      </c>
      <c r="AA34">
        <v>79.209998999999996</v>
      </c>
      <c r="AB34" s="5">
        <v>3633.44</v>
      </c>
      <c r="AC34">
        <v>230.28</v>
      </c>
    </row>
    <row r="35" spans="1:29" x14ac:dyDescent="0.3">
      <c r="A35" s="2">
        <v>41306</v>
      </c>
      <c r="B35" s="2" t="str">
        <f t="shared" si="0"/>
        <v>2013M2</v>
      </c>
      <c r="C35" s="4">
        <v>136.13999999999999</v>
      </c>
      <c r="D35">
        <f>dados!D35/deflacionado!AB35*deflacionado!$AB$138</f>
        <v>274934406.98834002</v>
      </c>
      <c r="E35">
        <v>321521526</v>
      </c>
      <c r="F35">
        <v>1744730666</v>
      </c>
      <c r="G35">
        <v>3609680508</v>
      </c>
      <c r="H35">
        <v>3860098790</v>
      </c>
      <c r="I35">
        <v>12.74</v>
      </c>
      <c r="J35">
        <v>16.59</v>
      </c>
      <c r="K35">
        <f>dados!K35/deflacionado!AB35*deflacionado!$AB$138</f>
        <v>266223609.92187658</v>
      </c>
      <c r="L35" s="3">
        <v>7.75</v>
      </c>
      <c r="M35" s="3">
        <v>130.839</v>
      </c>
      <c r="N35" s="26">
        <v>101421.88827</v>
      </c>
      <c r="O35" s="26">
        <v>17937.596315999999</v>
      </c>
      <c r="P35" s="26">
        <v>4033.3169330999999</v>
      </c>
      <c r="Q35" s="26">
        <v>1933.1699968</v>
      </c>
      <c r="R35">
        <f>dados!R35/deflacionado!AC35*deflacionado!$AC$138</f>
        <v>7515.4578667849737</v>
      </c>
      <c r="S35">
        <f>dados!S35/deflacionado!AC35*deflacionado!$AC$138</f>
        <v>13657.676152408192</v>
      </c>
      <c r="T35">
        <v>9.5299999999999994</v>
      </c>
      <c r="U35" s="26">
        <v>3.4889383897999999</v>
      </c>
      <c r="V35">
        <v>72.56</v>
      </c>
      <c r="W35">
        <v>15.51</v>
      </c>
      <c r="X35">
        <v>0.76900000000000002</v>
      </c>
      <c r="Y35">
        <v>1.8879999999999999</v>
      </c>
      <c r="Z35">
        <v>3.0939999999999999</v>
      </c>
      <c r="AA35">
        <v>81.980002999999996</v>
      </c>
      <c r="AB35" s="5">
        <v>3655.24</v>
      </c>
      <c r="AC35">
        <v>232.166</v>
      </c>
    </row>
    <row r="36" spans="1:29" x14ac:dyDescent="0.3">
      <c r="A36" s="2">
        <v>41334</v>
      </c>
      <c r="B36" s="2" t="str">
        <f t="shared" si="0"/>
        <v>2013M3</v>
      </c>
      <c r="C36" s="4">
        <v>148.01</v>
      </c>
      <c r="D36">
        <f>dados!D36/deflacionado!AB36*deflacionado!$AB$138</f>
        <v>268843108.42281109</v>
      </c>
      <c r="E36">
        <v>308933642</v>
      </c>
      <c r="F36">
        <v>1739777917</v>
      </c>
      <c r="G36">
        <v>3641468977</v>
      </c>
      <c r="H36">
        <v>3876730386</v>
      </c>
      <c r="I36">
        <v>12.69</v>
      </c>
      <c r="J36">
        <v>16.510000000000002</v>
      </c>
      <c r="K36">
        <f>dados!K36/deflacionado!AB36*deflacionado!$AB$138</f>
        <v>265784377.11781603</v>
      </c>
      <c r="L36" s="3">
        <v>8.0500000000000007</v>
      </c>
      <c r="M36" s="3">
        <v>137.66499999999999</v>
      </c>
      <c r="N36" s="26">
        <v>99062.933143999995</v>
      </c>
      <c r="O36" s="26">
        <v>18606.435765999999</v>
      </c>
      <c r="P36" s="26">
        <v>4170.3028590000004</v>
      </c>
      <c r="Q36" s="26">
        <v>2002.7405309000001</v>
      </c>
      <c r="R36">
        <f>dados!R36/deflacionado!AC36*deflacionado!$AC$138</f>
        <v>7555.8780416972759</v>
      </c>
      <c r="S36">
        <f>dados!S36/deflacionado!AC36*deflacionado!$AC$138</f>
        <v>14610.245570147741</v>
      </c>
      <c r="T36">
        <v>9.3049999999999997</v>
      </c>
      <c r="U36" s="26">
        <v>3.5401216418999999</v>
      </c>
      <c r="V36">
        <v>72.849999999999994</v>
      </c>
      <c r="W36">
        <v>12.7</v>
      </c>
      <c r="X36">
        <v>0.76900000000000002</v>
      </c>
      <c r="Y36">
        <v>1.8520000000000001</v>
      </c>
      <c r="Z36">
        <v>3.1040000000000001</v>
      </c>
      <c r="AA36">
        <v>82.989998</v>
      </c>
      <c r="AB36" s="5">
        <v>3672.42</v>
      </c>
      <c r="AC36">
        <v>232.773</v>
      </c>
    </row>
    <row r="37" spans="1:29" x14ac:dyDescent="0.3">
      <c r="A37" s="2">
        <v>41365</v>
      </c>
      <c r="B37" s="2" t="str">
        <f t="shared" si="0"/>
        <v>2013M4</v>
      </c>
      <c r="C37" s="4">
        <v>149.79</v>
      </c>
      <c r="D37">
        <f>dados!D37/deflacionado!AB37*deflacionado!$AB$138</f>
        <v>264746820.26908538</v>
      </c>
      <c r="E37">
        <v>298958073</v>
      </c>
      <c r="F37">
        <v>1743971439</v>
      </c>
      <c r="G37">
        <v>3656344131</v>
      </c>
      <c r="H37">
        <v>3905533529</v>
      </c>
      <c r="I37">
        <v>13.54</v>
      </c>
      <c r="J37">
        <v>17.02</v>
      </c>
      <c r="K37">
        <f>dados!K37/deflacionado!AB37*deflacionado!$AB$138</f>
        <v>266450228.19992852</v>
      </c>
      <c r="L37" s="3">
        <v>8.08</v>
      </c>
      <c r="M37" s="3">
        <v>116.622</v>
      </c>
      <c r="N37" s="26">
        <v>97748.311893000006</v>
      </c>
      <c r="O37" s="26">
        <v>18910.149518999999</v>
      </c>
      <c r="P37" s="26">
        <v>4241.8298874000002</v>
      </c>
      <c r="Q37" s="26">
        <v>2035.7610996999999</v>
      </c>
      <c r="R37">
        <f>dados!R37/deflacionado!AC37*deflacionado!$AC$138</f>
        <v>7585.4239529353081</v>
      </c>
      <c r="S37">
        <f>dados!S37/deflacionado!AC37*deflacionado!$AC$138</f>
        <v>16351.249969251412</v>
      </c>
      <c r="T37">
        <v>9.5549999999999997</v>
      </c>
      <c r="U37" s="26">
        <v>3.4996028603</v>
      </c>
      <c r="V37">
        <v>73.03</v>
      </c>
      <c r="W37">
        <v>13.52</v>
      </c>
      <c r="X37">
        <v>0.67800000000000005</v>
      </c>
      <c r="Y37">
        <v>1.675</v>
      </c>
      <c r="Z37">
        <v>2.8839999999999999</v>
      </c>
      <c r="AA37">
        <v>81.730002999999996</v>
      </c>
      <c r="AB37" s="5">
        <v>3692.62</v>
      </c>
      <c r="AC37">
        <v>232.53100000000001</v>
      </c>
    </row>
    <row r="38" spans="1:29" x14ac:dyDescent="0.3">
      <c r="A38" s="2">
        <v>41395</v>
      </c>
      <c r="B38" s="2" t="str">
        <f t="shared" si="0"/>
        <v>2013M5</v>
      </c>
      <c r="C38" s="4">
        <v>147.03</v>
      </c>
      <c r="D38">
        <f>dados!D38/deflacionado!AB38*deflacionado!$AB$138</f>
        <v>265127329.47978026</v>
      </c>
      <c r="E38">
        <v>299263560</v>
      </c>
      <c r="F38">
        <v>1778506303</v>
      </c>
      <c r="G38">
        <v>3690666043</v>
      </c>
      <c r="H38">
        <v>3937286921</v>
      </c>
      <c r="I38">
        <v>13.37</v>
      </c>
      <c r="J38">
        <v>17.62</v>
      </c>
      <c r="K38">
        <f>dados!K38/deflacionado!AB38*deflacionado!$AB$138</f>
        <v>264497881.02734819</v>
      </c>
      <c r="L38" s="3">
        <v>8.76</v>
      </c>
      <c r="M38" s="3">
        <v>140.084</v>
      </c>
      <c r="N38" s="26">
        <v>93200.519618000006</v>
      </c>
      <c r="O38" s="26">
        <v>19227.326889</v>
      </c>
      <c r="P38" s="26">
        <v>4395.9947941</v>
      </c>
      <c r="Q38" s="26">
        <v>2074.3360026999999</v>
      </c>
      <c r="R38">
        <f>dados!R38/deflacionado!AC38*deflacionado!$AC$138</f>
        <v>7752.0763180149825</v>
      </c>
      <c r="S38">
        <f>dados!S38/deflacionado!AC38*deflacionado!$AC$138</f>
        <v>16220.541618837065</v>
      </c>
      <c r="T38">
        <v>13.185</v>
      </c>
      <c r="U38" s="26">
        <v>3.7134935853000002</v>
      </c>
      <c r="V38">
        <v>74.12</v>
      </c>
      <c r="W38">
        <v>16.3</v>
      </c>
      <c r="X38">
        <v>1.0529999999999999</v>
      </c>
      <c r="Y38">
        <v>2.1640000000000001</v>
      </c>
      <c r="Z38">
        <v>3.3079999999999998</v>
      </c>
      <c r="AA38">
        <v>83.379997000000003</v>
      </c>
      <c r="AB38" s="5">
        <v>3706.28</v>
      </c>
      <c r="AC38">
        <v>232.94499999999999</v>
      </c>
    </row>
    <row r="39" spans="1:29" x14ac:dyDescent="0.3">
      <c r="A39" s="2">
        <v>41426</v>
      </c>
      <c r="B39" s="2" t="str">
        <f t="shared" si="0"/>
        <v>2013M6</v>
      </c>
      <c r="C39" s="4">
        <v>144.87</v>
      </c>
      <c r="D39">
        <f>dados!D39/deflacionado!AB39*deflacionado!$AB$138</f>
        <v>266920006.09717646</v>
      </c>
      <c r="E39">
        <v>299465983</v>
      </c>
      <c r="F39">
        <v>1786117917</v>
      </c>
      <c r="G39">
        <v>3718643709</v>
      </c>
      <c r="H39">
        <v>3977938892</v>
      </c>
      <c r="I39">
        <v>13.35</v>
      </c>
      <c r="J39">
        <v>17.21</v>
      </c>
      <c r="K39">
        <f>dados!K39/deflacionado!AB39*deflacionado!$AB$138</f>
        <v>272027369.7658776</v>
      </c>
      <c r="L39" s="3">
        <v>9.5150000000000006</v>
      </c>
      <c r="M39" s="3">
        <v>180.601</v>
      </c>
      <c r="N39" s="26">
        <v>82449.576251999999</v>
      </c>
      <c r="O39" s="26">
        <v>18919.926363999999</v>
      </c>
      <c r="P39" s="26">
        <v>4318.6394283999998</v>
      </c>
      <c r="Q39" s="26">
        <v>2038.3309626</v>
      </c>
      <c r="R39">
        <f>dados!R39/deflacionado!AC39*deflacionado!$AC$138</f>
        <v>7301.6546855728393</v>
      </c>
      <c r="S39">
        <f>dados!S39/deflacionado!AC39*deflacionado!$AC$138</f>
        <v>16067.500553309581</v>
      </c>
      <c r="T39">
        <v>14.55</v>
      </c>
      <c r="U39" s="26">
        <v>3.8492800039000001</v>
      </c>
      <c r="V39">
        <v>79.09</v>
      </c>
      <c r="W39">
        <v>16.86</v>
      </c>
      <c r="X39">
        <v>1.385</v>
      </c>
      <c r="Y39">
        <v>2.4780000000000002</v>
      </c>
      <c r="Z39">
        <v>3.4980000000000002</v>
      </c>
      <c r="AA39">
        <v>83.169998000000007</v>
      </c>
      <c r="AB39" s="5">
        <v>3715.92</v>
      </c>
      <c r="AC39">
        <v>233.50399999999999</v>
      </c>
    </row>
    <row r="40" spans="1:29" x14ac:dyDescent="0.3">
      <c r="A40" s="2">
        <v>41456</v>
      </c>
      <c r="B40" s="2" t="str">
        <f t="shared" si="0"/>
        <v>2013M7</v>
      </c>
      <c r="C40" s="4">
        <v>152.13</v>
      </c>
      <c r="D40">
        <f>dados!D40/deflacionado!AB40*deflacionado!$AB$138</f>
        <v>270732944.29684454</v>
      </c>
      <c r="E40">
        <v>299874457</v>
      </c>
      <c r="F40">
        <v>1806643304</v>
      </c>
      <c r="G40">
        <v>3763267815</v>
      </c>
      <c r="H40">
        <v>4039567474</v>
      </c>
      <c r="I40">
        <v>13.28</v>
      </c>
      <c r="J40">
        <v>16.87</v>
      </c>
      <c r="K40">
        <f>dados!K40/deflacionado!AB40*deflacionado!$AB$138</f>
        <v>275760098.19099385</v>
      </c>
      <c r="L40" s="3">
        <v>9.34</v>
      </c>
      <c r="M40" s="3">
        <v>187.494</v>
      </c>
      <c r="N40" s="26">
        <v>83774.367421000003</v>
      </c>
      <c r="O40" s="26">
        <v>19660.799829</v>
      </c>
      <c r="P40" s="26">
        <v>4599.9658271999997</v>
      </c>
      <c r="Q40" s="26">
        <v>2138.3086269999999</v>
      </c>
      <c r="R40">
        <f>dados!R40/deflacionado!AC40*deflacionado!$AC$138</f>
        <v>7775.0602262025041</v>
      </c>
      <c r="S40">
        <f>dados!S40/deflacionado!AC40*deflacionado!$AC$138</f>
        <v>16050.60385965513</v>
      </c>
      <c r="T40">
        <v>13.653</v>
      </c>
      <c r="U40" s="26">
        <v>3.9778669342000001</v>
      </c>
      <c r="V40">
        <v>81.99</v>
      </c>
      <c r="W40">
        <v>13.45</v>
      </c>
      <c r="X40">
        <v>1.391</v>
      </c>
      <c r="Y40">
        <v>2.593</v>
      </c>
      <c r="Z40">
        <v>3.6459999999999999</v>
      </c>
      <c r="AA40">
        <v>81.449996999999996</v>
      </c>
      <c r="AB40" s="5">
        <v>3717.03</v>
      </c>
      <c r="AC40">
        <v>233.596</v>
      </c>
    </row>
    <row r="41" spans="1:29" x14ac:dyDescent="0.3">
      <c r="A41" s="2">
        <v>41487</v>
      </c>
      <c r="B41" s="2" t="str">
        <f t="shared" si="0"/>
        <v>2013M8</v>
      </c>
      <c r="C41" s="4">
        <v>151.81</v>
      </c>
      <c r="D41">
        <f>dados!D41/deflacionado!AB41*deflacionado!$AB$138</f>
        <v>272060347.19327956</v>
      </c>
      <c r="E41">
        <v>306171339</v>
      </c>
      <c r="F41">
        <v>1839384341</v>
      </c>
      <c r="G41">
        <v>3781611175</v>
      </c>
      <c r="H41">
        <v>4076016558</v>
      </c>
      <c r="I41">
        <v>13.51</v>
      </c>
      <c r="J41">
        <v>17.3</v>
      </c>
      <c r="K41">
        <f>dados!K41/deflacionado!AB41*deflacionado!$AB$138</f>
        <v>267879515.69846889</v>
      </c>
      <c r="L41" s="3">
        <v>10.185</v>
      </c>
      <c r="M41" s="3">
        <v>201.125</v>
      </c>
      <c r="N41" s="26">
        <v>86652.751531000002</v>
      </c>
      <c r="O41" s="26">
        <v>18763.956124</v>
      </c>
      <c r="P41" s="26">
        <v>4548.1919790000002</v>
      </c>
      <c r="Q41" s="26">
        <v>2068.8950758999999</v>
      </c>
      <c r="R41">
        <f>dados!R41/deflacionado!AC41*deflacionado!$AC$138</f>
        <v>7521.606777494153</v>
      </c>
      <c r="S41">
        <f>dados!S41/deflacionado!AC41*deflacionado!$AC$138</f>
        <v>15703.545823659446</v>
      </c>
      <c r="T41">
        <v>15.81</v>
      </c>
      <c r="U41" s="26">
        <v>4.1107686909999996</v>
      </c>
      <c r="V41">
        <v>85.16</v>
      </c>
      <c r="W41">
        <v>17.010000000000002</v>
      </c>
      <c r="X41">
        <v>1.601</v>
      </c>
      <c r="Y41">
        <v>2.7490000000000001</v>
      </c>
      <c r="Z41">
        <v>3.6760000000000002</v>
      </c>
      <c r="AA41">
        <v>82.089995999999999</v>
      </c>
      <c r="AB41" s="5">
        <v>3725.95</v>
      </c>
      <c r="AC41">
        <v>233.87700000000001</v>
      </c>
    </row>
    <row r="42" spans="1:29" x14ac:dyDescent="0.3">
      <c r="A42" s="2">
        <v>41518</v>
      </c>
      <c r="B42" s="2" t="str">
        <f t="shared" si="0"/>
        <v>2013M9</v>
      </c>
      <c r="C42" s="4">
        <v>147.27000000000001</v>
      </c>
      <c r="D42">
        <f>dados!D42/deflacionado!AB42*deflacionado!$AB$138</f>
        <v>279985481.49004412</v>
      </c>
      <c r="E42">
        <v>310869063</v>
      </c>
      <c r="F42">
        <v>1848067451</v>
      </c>
      <c r="G42">
        <v>3814726306</v>
      </c>
      <c r="H42">
        <v>4092715829</v>
      </c>
      <c r="I42">
        <v>13.36</v>
      </c>
      <c r="J42">
        <v>16.98</v>
      </c>
      <c r="K42">
        <f>dados!K42/deflacionado!AB42*deflacionado!$AB$138</f>
        <v>269885286.22554225</v>
      </c>
      <c r="L42" s="3">
        <v>9.9600000000000009</v>
      </c>
      <c r="M42" s="3">
        <v>175.88800000000001</v>
      </c>
      <c r="N42" s="26">
        <v>90368.393956999993</v>
      </c>
      <c r="O42" s="26">
        <v>19146.302769999998</v>
      </c>
      <c r="P42" s="26">
        <v>4772.7337399999997</v>
      </c>
      <c r="Q42" s="26">
        <v>2127.9687807999999</v>
      </c>
      <c r="R42">
        <f>dados!R42/deflacionado!AC42*deflacionado!$AC$138</f>
        <v>7570.6134478473114</v>
      </c>
      <c r="S42">
        <f>dados!S42/deflacionado!AC42*deflacionado!$AC$138</f>
        <v>16935.244216289626</v>
      </c>
      <c r="T42">
        <v>14.202999999999999</v>
      </c>
      <c r="U42" s="26">
        <v>3.8503863067999999</v>
      </c>
      <c r="V42">
        <v>82.36</v>
      </c>
      <c r="W42">
        <v>16.600000000000001</v>
      </c>
      <c r="X42">
        <v>1.3879999999999999</v>
      </c>
      <c r="Y42">
        <v>2.6150000000000002</v>
      </c>
      <c r="Z42">
        <v>3.6859999999999999</v>
      </c>
      <c r="AA42">
        <v>80.220000999999996</v>
      </c>
      <c r="AB42" s="5">
        <v>3738.99</v>
      </c>
      <c r="AC42">
        <v>234.149</v>
      </c>
    </row>
    <row r="43" spans="1:29" x14ac:dyDescent="0.3">
      <c r="A43" s="2">
        <v>41548</v>
      </c>
      <c r="B43" s="2" t="str">
        <f t="shared" si="0"/>
        <v>2013M10</v>
      </c>
      <c r="C43" s="4">
        <v>151.9</v>
      </c>
      <c r="D43">
        <f>dados!D43/deflacionado!AB43*deflacionado!$AB$138</f>
        <v>279279833.13704222</v>
      </c>
      <c r="E43">
        <v>307668388</v>
      </c>
      <c r="F43">
        <v>1863086224</v>
      </c>
      <c r="G43">
        <v>3834189886</v>
      </c>
      <c r="H43">
        <v>4126641494</v>
      </c>
      <c r="I43">
        <v>13.35</v>
      </c>
      <c r="J43">
        <v>17.059999999999999</v>
      </c>
      <c r="K43">
        <f>dados!K43/deflacionado!AB43*deflacionado!$AB$138</f>
        <v>267126183.41317981</v>
      </c>
      <c r="L43" s="3">
        <v>10.555</v>
      </c>
      <c r="M43" s="3">
        <v>157.26</v>
      </c>
      <c r="N43" s="26">
        <v>93149.121238000007</v>
      </c>
      <c r="O43" s="26">
        <v>19723.637863</v>
      </c>
      <c r="P43" s="26">
        <v>4973.1193131</v>
      </c>
      <c r="Q43" s="26">
        <v>2228.6064584000001</v>
      </c>
      <c r="R43">
        <f>dados!R43/deflacionado!AC43*deflacionado!$AC$138</f>
        <v>7906.3591896243142</v>
      </c>
      <c r="S43">
        <f>dados!S43/deflacionado!AC43*deflacionado!$AC$138</f>
        <v>16828.792706361917</v>
      </c>
      <c r="T43">
        <v>12.225</v>
      </c>
      <c r="U43" s="26">
        <v>3.7815219410999998</v>
      </c>
      <c r="V43">
        <v>78.739999999999995</v>
      </c>
      <c r="W43">
        <v>13.75</v>
      </c>
      <c r="X43">
        <v>1.3149999999999999</v>
      </c>
      <c r="Y43">
        <v>2.5419999999999998</v>
      </c>
      <c r="Z43">
        <v>3.6309999999999998</v>
      </c>
      <c r="AA43">
        <v>80.199996999999996</v>
      </c>
      <c r="AB43" s="5">
        <v>3760.3</v>
      </c>
      <c r="AC43">
        <v>233.54599999999999</v>
      </c>
    </row>
    <row r="44" spans="1:29" x14ac:dyDescent="0.3">
      <c r="A44" s="2">
        <v>41579</v>
      </c>
      <c r="B44" s="2" t="str">
        <f t="shared" si="0"/>
        <v>2013M11</v>
      </c>
      <c r="C44" s="4">
        <v>147.79</v>
      </c>
      <c r="D44">
        <f>dados!D44/deflacionado!AB44*deflacionado!$AB$138</f>
        <v>282343322.64693791</v>
      </c>
      <c r="E44">
        <v>313981031</v>
      </c>
      <c r="F44">
        <v>1877793692</v>
      </c>
      <c r="G44">
        <v>3856984371</v>
      </c>
      <c r="H44">
        <v>4161521066</v>
      </c>
      <c r="I44">
        <v>13.39</v>
      </c>
      <c r="J44">
        <v>16.760000000000002</v>
      </c>
      <c r="K44">
        <f>dados!K44/deflacionado!AB44*deflacionado!$AB$138</f>
        <v>269345984.79328734</v>
      </c>
      <c r="L44" s="3">
        <v>10.615</v>
      </c>
      <c r="M44" s="3">
        <v>202.96</v>
      </c>
      <c r="N44" s="26">
        <v>89619.493440000006</v>
      </c>
      <c r="O44" s="26">
        <v>20451.369481000002</v>
      </c>
      <c r="P44" s="26">
        <v>5161.5143973000004</v>
      </c>
      <c r="Q44" s="26">
        <v>2295.8066792</v>
      </c>
      <c r="R44">
        <f>dados!R44/deflacionado!AC44*deflacionado!$AC$138</f>
        <v>7827.3723948701881</v>
      </c>
      <c r="S44">
        <f>dados!S44/deflacionado!AC44*deflacionado!$AC$138</f>
        <v>18433.200295620612</v>
      </c>
      <c r="T44">
        <v>13.808</v>
      </c>
      <c r="U44" s="26">
        <v>3.9700537383999999</v>
      </c>
      <c r="V44">
        <v>82.02</v>
      </c>
      <c r="W44">
        <v>13.7</v>
      </c>
      <c r="X44">
        <v>1.367</v>
      </c>
      <c r="Y44">
        <v>2.7410000000000001</v>
      </c>
      <c r="Z44">
        <v>3.8079999999999998</v>
      </c>
      <c r="AA44">
        <v>80.680000000000007</v>
      </c>
      <c r="AB44" s="5">
        <v>3780.61</v>
      </c>
      <c r="AC44">
        <v>233.06899999999999</v>
      </c>
    </row>
    <row r="45" spans="1:29" x14ac:dyDescent="0.3">
      <c r="A45" s="2">
        <v>41609</v>
      </c>
      <c r="B45" s="2" t="str">
        <f t="shared" si="0"/>
        <v>2013M12</v>
      </c>
      <c r="C45" s="4">
        <v>145.77000000000001</v>
      </c>
      <c r="D45">
        <f>dados!D45/deflacionado!AB45*deflacionado!$AB$138</f>
        <v>309154746.2397632</v>
      </c>
      <c r="E45">
        <v>313096998</v>
      </c>
      <c r="F45">
        <v>1893453631</v>
      </c>
      <c r="G45">
        <v>3885993526</v>
      </c>
      <c r="H45">
        <v>4201617658</v>
      </c>
      <c r="I45">
        <v>13.05</v>
      </c>
      <c r="J45">
        <v>16.59</v>
      </c>
      <c r="K45">
        <f>dados!K45/deflacionado!AB45*deflacionado!$AB$138</f>
        <v>292460181.3356145</v>
      </c>
      <c r="L45" s="3">
        <v>10.68</v>
      </c>
      <c r="M45" s="3">
        <v>191.87</v>
      </c>
      <c r="N45" s="26">
        <v>87152.755380999995</v>
      </c>
      <c r="O45" s="26">
        <v>21076.454742000002</v>
      </c>
      <c r="P45" s="26">
        <v>5310.3405700000003</v>
      </c>
      <c r="Q45" s="26">
        <v>2350.1040551999999</v>
      </c>
      <c r="R45">
        <f>dados!R45/deflacionado!AC45*deflacionado!$AC$138</f>
        <v>7944.0069594806246</v>
      </c>
      <c r="S45">
        <f>dados!S45/deflacionado!AC45*deflacionado!$AC$138</f>
        <v>19175.6636848903</v>
      </c>
      <c r="T45">
        <v>13.465</v>
      </c>
      <c r="U45" s="26">
        <v>3.9638116130999999</v>
      </c>
      <c r="V45">
        <v>83</v>
      </c>
      <c r="W45">
        <v>13.72</v>
      </c>
      <c r="X45">
        <v>1.748</v>
      </c>
      <c r="Y45">
        <v>3.0259999999999998</v>
      </c>
      <c r="Z45">
        <v>3.964</v>
      </c>
      <c r="AA45">
        <v>80.040001000000004</v>
      </c>
      <c r="AB45" s="5">
        <v>3815.39</v>
      </c>
      <c r="AC45">
        <v>233.04900000000001</v>
      </c>
    </row>
    <row r="46" spans="1:29" x14ac:dyDescent="0.3">
      <c r="A46" s="2">
        <v>41640</v>
      </c>
      <c r="B46" s="2" t="str">
        <f t="shared" si="0"/>
        <v>2014M1</v>
      </c>
      <c r="C46" s="4">
        <v>142.72</v>
      </c>
      <c r="D46">
        <f>dados!D46/deflacionado!AB46*deflacionado!$AB$138</f>
        <v>294330144.85602272</v>
      </c>
      <c r="E46">
        <v>316979581</v>
      </c>
      <c r="F46">
        <v>1916745374</v>
      </c>
      <c r="G46">
        <v>3897745977</v>
      </c>
      <c r="H46">
        <v>4234749839</v>
      </c>
      <c r="I46">
        <v>13.03</v>
      </c>
      <c r="J46">
        <v>16.12</v>
      </c>
      <c r="K46">
        <f>dados!K46/deflacionado!AB46*deflacionado!$AB$138</f>
        <v>276008943.58015001</v>
      </c>
      <c r="L46" s="3">
        <v>11.72</v>
      </c>
      <c r="M46" s="3">
        <v>203.32</v>
      </c>
      <c r="N46" s="26">
        <v>80165.279865999997</v>
      </c>
      <c r="O46" s="26">
        <v>19886.377769999999</v>
      </c>
      <c r="P46" s="26">
        <v>5198.5503564000001</v>
      </c>
      <c r="Q46" s="26">
        <v>2258.0799324999998</v>
      </c>
      <c r="R46">
        <f>dados!R46/deflacionado!AC46*deflacionado!$AC$138</f>
        <v>7634.7013303921067</v>
      </c>
      <c r="S46">
        <f>dados!S46/deflacionado!AC46*deflacionado!$AC$138</f>
        <v>17490.05935592264</v>
      </c>
      <c r="T46">
        <v>14.05</v>
      </c>
      <c r="U46" s="26">
        <v>4.0829803630999999</v>
      </c>
      <c r="V46">
        <v>84.08</v>
      </c>
      <c r="W46">
        <v>18.41</v>
      </c>
      <c r="X46">
        <v>1.51</v>
      </c>
      <c r="Y46">
        <v>2.6680000000000001</v>
      </c>
      <c r="Z46">
        <v>3.6219999999999999</v>
      </c>
      <c r="AA46">
        <v>81.269997000000004</v>
      </c>
      <c r="AB46" s="5">
        <v>3836.37</v>
      </c>
      <c r="AC46">
        <v>233.916</v>
      </c>
    </row>
    <row r="47" spans="1:29" x14ac:dyDescent="0.3">
      <c r="A47" s="2">
        <v>41671</v>
      </c>
      <c r="B47" s="2" t="str">
        <f t="shared" si="0"/>
        <v>2014M2</v>
      </c>
      <c r="C47" s="4">
        <v>143.53</v>
      </c>
      <c r="D47">
        <f>dados!D47/deflacionado!AB47*deflacionado!$AB$138</f>
        <v>285140410.15496886</v>
      </c>
      <c r="E47">
        <v>349124704</v>
      </c>
      <c r="F47">
        <v>1936390394</v>
      </c>
      <c r="G47">
        <v>3947967099</v>
      </c>
      <c r="H47">
        <v>4267350449</v>
      </c>
      <c r="I47">
        <v>13.26</v>
      </c>
      <c r="J47">
        <v>14.96</v>
      </c>
      <c r="K47">
        <f>dados!K47/deflacionado!AB47*deflacionado!$AB$138</f>
        <v>262372898.19478157</v>
      </c>
      <c r="L47" s="3">
        <v>11.17</v>
      </c>
      <c r="M47" s="3">
        <v>169.3</v>
      </c>
      <c r="N47" s="26">
        <v>78706.759403999997</v>
      </c>
      <c r="O47" s="26">
        <v>20599.206118999999</v>
      </c>
      <c r="P47" s="26">
        <v>5437.1644249999999</v>
      </c>
      <c r="Q47" s="26">
        <v>2346.7635326</v>
      </c>
      <c r="R47">
        <f>dados!R47/deflacionado!AC47*deflacionado!$AC$138</f>
        <v>7956.2179520489308</v>
      </c>
      <c r="S47">
        <f>dados!S47/deflacionado!AC47*deflacionado!$AC$138</f>
        <v>17339.792878043794</v>
      </c>
      <c r="T47">
        <v>12.518000000000001</v>
      </c>
      <c r="U47" s="26">
        <v>3.8997399327000002</v>
      </c>
      <c r="V47">
        <v>83.92</v>
      </c>
      <c r="W47">
        <v>14</v>
      </c>
      <c r="X47">
        <v>1.5109999999999999</v>
      </c>
      <c r="Y47">
        <v>2.6579999999999999</v>
      </c>
      <c r="Z47">
        <v>3.5920000000000001</v>
      </c>
      <c r="AA47">
        <v>79.779999000000004</v>
      </c>
      <c r="AB47" s="5">
        <v>3862.84</v>
      </c>
      <c r="AC47">
        <v>234.78100000000001</v>
      </c>
    </row>
    <row r="48" spans="1:29" x14ac:dyDescent="0.3">
      <c r="A48" s="2">
        <v>41699</v>
      </c>
      <c r="B48" s="2" t="str">
        <f t="shared" si="0"/>
        <v>2014M3</v>
      </c>
      <c r="C48" s="4">
        <v>149.03</v>
      </c>
      <c r="D48">
        <f>dados!D48/deflacionado!AB48*deflacionado!$AB$138</f>
        <v>280144630.36539024</v>
      </c>
      <c r="E48">
        <v>333355173</v>
      </c>
      <c r="F48">
        <v>1961590332</v>
      </c>
      <c r="G48">
        <v>3956852345</v>
      </c>
      <c r="H48">
        <v>4302958043</v>
      </c>
      <c r="I48">
        <v>13.34</v>
      </c>
      <c r="J48">
        <v>15.19</v>
      </c>
      <c r="K48">
        <f>dados!K48/deflacionado!AB48*deflacionado!$AB$138</f>
        <v>261492029.41089121</v>
      </c>
      <c r="L48" s="3">
        <v>11.49</v>
      </c>
      <c r="M48" s="3">
        <v>155.34</v>
      </c>
      <c r="N48" s="26">
        <v>83487.290445999999</v>
      </c>
      <c r="O48" s="26">
        <v>20637.876248</v>
      </c>
      <c r="P48" s="26">
        <v>5265.5311023000004</v>
      </c>
      <c r="Q48" s="26">
        <v>2347.9110162000002</v>
      </c>
      <c r="R48">
        <f>dados!R48/deflacionado!AC48*deflacionado!$AC$138</f>
        <v>7659.9767013834517</v>
      </c>
      <c r="S48">
        <f>dados!S48/deflacionado!AC48*deflacionado!$AC$138</f>
        <v>17213.468225042638</v>
      </c>
      <c r="T48">
        <v>12.632999999999999</v>
      </c>
      <c r="U48" s="26">
        <v>3.7476045994999998</v>
      </c>
      <c r="V48">
        <v>81.69</v>
      </c>
      <c r="W48">
        <v>13.88</v>
      </c>
      <c r="X48">
        <v>1.732</v>
      </c>
      <c r="Y48">
        <v>2.7229999999999999</v>
      </c>
      <c r="Z48">
        <v>3.5609999999999999</v>
      </c>
      <c r="AA48">
        <v>80.099997999999999</v>
      </c>
      <c r="AB48" s="5">
        <v>3898.38</v>
      </c>
      <c r="AC48">
        <v>236.29300000000001</v>
      </c>
    </row>
    <row r="49" spans="1:29" x14ac:dyDescent="0.3">
      <c r="A49" s="2">
        <v>41730</v>
      </c>
      <c r="B49" s="2" t="str">
        <f t="shared" si="0"/>
        <v>2014M4</v>
      </c>
      <c r="C49" s="4">
        <v>147.69</v>
      </c>
      <c r="D49">
        <f>dados!D49/deflacionado!AB49*deflacionado!$AB$138</f>
        <v>278931403.71153778</v>
      </c>
      <c r="E49">
        <v>322002925</v>
      </c>
      <c r="F49">
        <v>1984883223</v>
      </c>
      <c r="G49">
        <v>3973241537</v>
      </c>
      <c r="H49">
        <v>4308697091</v>
      </c>
      <c r="I49">
        <v>12.51</v>
      </c>
      <c r="J49">
        <v>15.42</v>
      </c>
      <c r="K49">
        <f>dados!K49/deflacionado!AB49*deflacionado!$AB$138</f>
        <v>262580457.98586828</v>
      </c>
      <c r="L49" s="3">
        <v>11.33</v>
      </c>
      <c r="M49" s="3">
        <v>143.36000000000001</v>
      </c>
      <c r="N49" s="26">
        <v>84925.403344999999</v>
      </c>
      <c r="O49" s="26">
        <v>20724.021736999999</v>
      </c>
      <c r="P49" s="26">
        <v>5142.6966835000003</v>
      </c>
      <c r="Q49" s="26">
        <v>2354.7070444999999</v>
      </c>
      <c r="R49">
        <f>dados!R49/deflacionado!AC49*deflacionado!$AC$138</f>
        <v>7845.0007984915965</v>
      </c>
      <c r="S49">
        <f>dados!S49/deflacionado!AC49*deflacionado!$AC$138</f>
        <v>16550.922985843965</v>
      </c>
      <c r="T49">
        <v>12.548</v>
      </c>
      <c r="U49" s="26">
        <v>3.6782474311</v>
      </c>
      <c r="V49">
        <v>78.180000000000007</v>
      </c>
      <c r="W49">
        <v>13.41</v>
      </c>
      <c r="X49">
        <v>1.681</v>
      </c>
      <c r="Y49">
        <v>2.6480000000000001</v>
      </c>
      <c r="Z49">
        <v>3.4580000000000002</v>
      </c>
      <c r="AA49">
        <v>79.489998</v>
      </c>
      <c r="AB49" s="5">
        <v>3924.5</v>
      </c>
      <c r="AC49">
        <v>237.072</v>
      </c>
    </row>
    <row r="50" spans="1:29" x14ac:dyDescent="0.3">
      <c r="A50" s="2">
        <v>41760</v>
      </c>
      <c r="B50" s="2" t="str">
        <f t="shared" si="0"/>
        <v>2014M5</v>
      </c>
      <c r="C50" s="4">
        <v>147.13999999999999</v>
      </c>
      <c r="D50">
        <f>dados!D50/deflacionado!AB50*deflacionado!$AB$138</f>
        <v>273703639.05108625</v>
      </c>
      <c r="E50">
        <v>321470023</v>
      </c>
      <c r="F50">
        <v>1998734509</v>
      </c>
      <c r="G50">
        <v>3987162587</v>
      </c>
      <c r="H50">
        <v>4323341813</v>
      </c>
      <c r="I50">
        <v>12.68</v>
      </c>
      <c r="J50">
        <v>15.45</v>
      </c>
      <c r="K50">
        <f>dados!K50/deflacionado!AB50*deflacionado!$AB$138</f>
        <v>254303993.44221127</v>
      </c>
      <c r="L50" s="3">
        <v>11.07</v>
      </c>
      <c r="M50" s="3">
        <v>147.75</v>
      </c>
      <c r="N50" s="26">
        <v>83902.830650999997</v>
      </c>
      <c r="O50" s="26">
        <v>20821.695501999999</v>
      </c>
      <c r="P50" s="26">
        <v>5284.3000203000001</v>
      </c>
      <c r="Q50" s="26">
        <v>2395.8593958000001</v>
      </c>
      <c r="R50">
        <f>dados!R50/deflacionado!AC50*deflacionado!$AC$138</f>
        <v>7892.0451370323672</v>
      </c>
      <c r="S50">
        <f>dados!S50/deflacionado!AC50*deflacionado!$AC$138</f>
        <v>16871.829162673392</v>
      </c>
      <c r="T50">
        <v>11.83</v>
      </c>
      <c r="U50" s="26">
        <v>3.6663174111000001</v>
      </c>
      <c r="V50">
        <v>77.650000000000006</v>
      </c>
      <c r="W50">
        <v>11.4</v>
      </c>
      <c r="X50">
        <v>1.528</v>
      </c>
      <c r="Y50">
        <v>2.4569999999999999</v>
      </c>
      <c r="Z50">
        <v>3.3140000000000001</v>
      </c>
      <c r="AA50">
        <v>80.370002999999997</v>
      </c>
      <c r="AB50" s="5">
        <v>3942.55</v>
      </c>
      <c r="AC50">
        <v>237.9</v>
      </c>
    </row>
    <row r="51" spans="1:29" x14ac:dyDescent="0.3">
      <c r="A51" s="2">
        <v>41791</v>
      </c>
      <c r="B51" s="2" t="str">
        <f t="shared" si="0"/>
        <v>2014M6</v>
      </c>
      <c r="C51" s="4">
        <v>140.88</v>
      </c>
      <c r="D51">
        <f>dados!D51/deflacionado!AB51*deflacionado!$AB$138</f>
        <v>278248372.18914592</v>
      </c>
      <c r="E51">
        <v>323439802</v>
      </c>
      <c r="F51">
        <v>2022328514</v>
      </c>
      <c r="G51">
        <v>4024128054</v>
      </c>
      <c r="H51">
        <v>4353875595</v>
      </c>
      <c r="I51">
        <v>12.66</v>
      </c>
      <c r="J51">
        <v>15.36</v>
      </c>
      <c r="K51">
        <f>dados!K51/deflacionado!AB51*deflacionado!$AB$138</f>
        <v>252100880.65125859</v>
      </c>
      <c r="L51" s="3">
        <v>11.01</v>
      </c>
      <c r="M51" s="3">
        <v>138.97</v>
      </c>
      <c r="N51" s="26">
        <v>86714.670740000001</v>
      </c>
      <c r="O51" s="26">
        <v>20919.039671999999</v>
      </c>
      <c r="P51" s="26">
        <v>5480.3045357999999</v>
      </c>
      <c r="Q51" s="26">
        <v>2436.9824644999999</v>
      </c>
      <c r="R51">
        <f>dados!R51/deflacionado!AC51*deflacionado!$AC$138</f>
        <v>7761.6300096919149</v>
      </c>
      <c r="S51">
        <f>dados!S51/deflacionado!AC51*deflacionado!$AC$138</f>
        <v>17450.127131906538</v>
      </c>
      <c r="T51">
        <v>11.465</v>
      </c>
      <c r="U51" s="26">
        <v>3.5921806783000001</v>
      </c>
      <c r="V51">
        <v>78</v>
      </c>
      <c r="W51">
        <v>11.57</v>
      </c>
      <c r="X51">
        <v>1.625</v>
      </c>
      <c r="Y51">
        <v>2.516</v>
      </c>
      <c r="Z51">
        <v>3.3380000000000001</v>
      </c>
      <c r="AA51">
        <v>79.779999000000004</v>
      </c>
      <c r="AB51" s="5">
        <v>3958.32</v>
      </c>
      <c r="AC51">
        <v>238.34299999999999</v>
      </c>
    </row>
    <row r="52" spans="1:29" x14ac:dyDescent="0.3">
      <c r="A52" s="2">
        <v>41821</v>
      </c>
      <c r="B52" s="2" t="str">
        <f t="shared" si="0"/>
        <v>2014M7</v>
      </c>
      <c r="C52" s="4">
        <v>149.85</v>
      </c>
      <c r="D52">
        <f>dados!D52/deflacionado!AB52*deflacionado!$AB$138</f>
        <v>278283466.39012104</v>
      </c>
      <c r="E52">
        <v>317257781</v>
      </c>
      <c r="F52">
        <v>2035215299</v>
      </c>
      <c r="G52">
        <v>4071238100</v>
      </c>
      <c r="H52">
        <v>4391423444</v>
      </c>
      <c r="I52">
        <v>12.84</v>
      </c>
      <c r="J52">
        <v>15.48</v>
      </c>
      <c r="K52">
        <f>dados!K52/deflacionado!AB52*deflacionado!$AB$138</f>
        <v>253032760.4575873</v>
      </c>
      <c r="L52" s="3">
        <v>11.04</v>
      </c>
      <c r="M52" s="3">
        <v>143.44999999999999</v>
      </c>
      <c r="N52" s="26">
        <v>91045.540078000005</v>
      </c>
      <c r="O52" s="26">
        <v>20599.739711999999</v>
      </c>
      <c r="P52" s="26">
        <v>5434.6733199</v>
      </c>
      <c r="Q52" s="26">
        <v>2401.1700246</v>
      </c>
      <c r="R52">
        <f>dados!R52/deflacionado!AC52*deflacionado!$AC$138</f>
        <v>7748.7365124868829</v>
      </c>
      <c r="S52">
        <f>dados!S52/deflacionado!AC52*deflacionado!$AC$138</f>
        <v>17985.030088982163</v>
      </c>
      <c r="T52">
        <v>13.074999999999999</v>
      </c>
      <c r="U52" s="26">
        <v>3.6976599540000001</v>
      </c>
      <c r="V52">
        <v>77.55</v>
      </c>
      <c r="W52">
        <v>16.95</v>
      </c>
      <c r="X52">
        <v>1.7629999999999999</v>
      </c>
      <c r="Y52">
        <v>2.556</v>
      </c>
      <c r="Z52">
        <v>3.3109999999999999</v>
      </c>
      <c r="AA52">
        <v>81.459998999999996</v>
      </c>
      <c r="AB52" s="5">
        <v>3958.72</v>
      </c>
      <c r="AC52">
        <v>238.25</v>
      </c>
    </row>
    <row r="53" spans="1:29" x14ac:dyDescent="0.3">
      <c r="A53" s="2">
        <v>41852</v>
      </c>
      <c r="B53" s="2" t="str">
        <f t="shared" si="0"/>
        <v>2014M8</v>
      </c>
      <c r="C53" s="4">
        <v>148.27000000000001</v>
      </c>
      <c r="D53">
        <f>dados!D53/deflacionado!AB53*deflacionado!$AB$138</f>
        <v>279612854.28422475</v>
      </c>
      <c r="E53">
        <v>318759951</v>
      </c>
      <c r="F53">
        <v>2052384750</v>
      </c>
      <c r="G53">
        <v>4101325335</v>
      </c>
      <c r="H53">
        <v>4428178547</v>
      </c>
      <c r="I53">
        <v>12.7</v>
      </c>
      <c r="J53">
        <v>15.81</v>
      </c>
      <c r="K53">
        <f>dados!K53/deflacionado!AB53*deflacionado!$AB$138</f>
        <v>246928452.44356981</v>
      </c>
      <c r="L53" s="3">
        <v>11.135</v>
      </c>
      <c r="M53" s="3">
        <v>131</v>
      </c>
      <c r="N53" s="26">
        <v>99698.791777000006</v>
      </c>
      <c r="O53" s="26">
        <v>21300.888023</v>
      </c>
      <c r="P53" s="26">
        <v>5706.0036659999996</v>
      </c>
      <c r="Q53" s="26">
        <v>2495.7560503</v>
      </c>
      <c r="R53">
        <f>dados!R53/deflacionado!AC53*deflacionado!$AC$138</f>
        <v>7865.0825828666566</v>
      </c>
      <c r="S53">
        <f>dados!S53/deflacionado!AC53*deflacionado!$AC$138</f>
        <v>17788.874101962567</v>
      </c>
      <c r="T53">
        <v>11.41</v>
      </c>
      <c r="U53" s="26">
        <v>3.6432158670999999</v>
      </c>
      <c r="V53">
        <v>78.739999999999995</v>
      </c>
      <c r="W53">
        <v>11.98</v>
      </c>
      <c r="X53">
        <v>1.6279999999999999</v>
      </c>
      <c r="Y53">
        <v>2.343</v>
      </c>
      <c r="Z53">
        <v>3.08</v>
      </c>
      <c r="AA53">
        <v>82.75</v>
      </c>
      <c r="AB53" s="5">
        <v>3968.62</v>
      </c>
      <c r="AC53">
        <v>237.852</v>
      </c>
    </row>
    <row r="54" spans="1:29" x14ac:dyDescent="0.3">
      <c r="A54" s="2">
        <v>41883</v>
      </c>
      <c r="B54" s="2" t="str">
        <f t="shared" si="0"/>
        <v>2014M9</v>
      </c>
      <c r="C54" s="4">
        <v>148.12</v>
      </c>
      <c r="D54">
        <f>dados!D54/deflacionado!AB54*deflacionado!$AB$138</f>
        <v>284900686.02257699</v>
      </c>
      <c r="E54">
        <v>320326008</v>
      </c>
      <c r="F54">
        <v>2064104564</v>
      </c>
      <c r="G54">
        <v>4169700240</v>
      </c>
      <c r="H54">
        <v>4489161835</v>
      </c>
      <c r="I54">
        <v>12.81</v>
      </c>
      <c r="J54">
        <v>16.59</v>
      </c>
      <c r="K54">
        <f>dados!K54/deflacionado!AB54*deflacionado!$AB$138</f>
        <v>252806936.75686252</v>
      </c>
      <c r="L54" s="3">
        <v>11.875</v>
      </c>
      <c r="M54" s="3">
        <v>144.97999999999999</v>
      </c>
      <c r="N54" s="26">
        <v>87531.356442000004</v>
      </c>
      <c r="O54" s="26">
        <v>21215.718717</v>
      </c>
      <c r="P54" s="26">
        <v>5593.5608566999999</v>
      </c>
      <c r="Q54" s="26">
        <v>2455.1895433</v>
      </c>
      <c r="R54">
        <f>dados!R54/deflacionado!AC54*deflacionado!$AC$138</f>
        <v>7632.1081002054352</v>
      </c>
      <c r="S54">
        <f>dados!S54/deflacionado!AC54*deflacionado!$AC$138</f>
        <v>18638.573426150375</v>
      </c>
      <c r="T54">
        <v>15.478</v>
      </c>
      <c r="U54" s="26">
        <v>3.9645080780000002</v>
      </c>
      <c r="V54">
        <v>80.59</v>
      </c>
      <c r="W54">
        <v>16.309999999999999</v>
      </c>
      <c r="X54">
        <v>1.78</v>
      </c>
      <c r="Y54">
        <v>2.508</v>
      </c>
      <c r="Z54">
        <v>3.2120000000000002</v>
      </c>
      <c r="AA54">
        <v>85.940002000000007</v>
      </c>
      <c r="AB54" s="5">
        <v>3991.24</v>
      </c>
      <c r="AC54">
        <v>238.03100000000001</v>
      </c>
    </row>
    <row r="55" spans="1:29" x14ac:dyDescent="0.3">
      <c r="A55" s="2">
        <v>41913</v>
      </c>
      <c r="B55" s="2" t="str">
        <f t="shared" si="0"/>
        <v>2014M10</v>
      </c>
      <c r="C55" s="4">
        <v>149.69999999999999</v>
      </c>
      <c r="D55">
        <f>dados!D55/deflacionado!AB55*deflacionado!$AB$138</f>
        <v>287063350.89372754</v>
      </c>
      <c r="E55">
        <v>317922963</v>
      </c>
      <c r="F55">
        <v>2076323940</v>
      </c>
      <c r="G55">
        <v>4271481439</v>
      </c>
      <c r="H55">
        <v>4570292750</v>
      </c>
      <c r="I55">
        <v>12.93</v>
      </c>
      <c r="J55">
        <v>16.5</v>
      </c>
      <c r="K55">
        <f>dados!K55/deflacionado!AB55*deflacionado!$AB$138</f>
        <v>252169442.60949352</v>
      </c>
      <c r="L55" s="3">
        <v>12.225</v>
      </c>
      <c r="M55" s="3">
        <v>154.05799999999999</v>
      </c>
      <c r="N55" s="26">
        <v>87991.572597000006</v>
      </c>
      <c r="O55" s="26">
        <v>21702.974614999999</v>
      </c>
      <c r="P55" s="26">
        <v>5779.0585139000004</v>
      </c>
      <c r="Q55" s="26">
        <v>2518.4806389999999</v>
      </c>
      <c r="R55">
        <f>dados!R55/deflacionado!AC55*deflacionado!$AC$138</f>
        <v>7563.2375689141782</v>
      </c>
      <c r="S55">
        <f>dados!S55/deflacionado!AC55*deflacionado!$AC$138</f>
        <v>18963.069605320237</v>
      </c>
      <c r="T55">
        <v>14.375</v>
      </c>
      <c r="U55" s="26">
        <v>3.936973745</v>
      </c>
      <c r="V55">
        <v>84.01</v>
      </c>
      <c r="W55">
        <v>14.03</v>
      </c>
      <c r="X55">
        <v>1.613</v>
      </c>
      <c r="Y55">
        <v>2.335</v>
      </c>
      <c r="Z55">
        <v>3.06</v>
      </c>
      <c r="AA55">
        <v>86.879997000000003</v>
      </c>
      <c r="AB55" s="5">
        <v>4008</v>
      </c>
      <c r="AC55">
        <v>237.43299999999999</v>
      </c>
    </row>
    <row r="56" spans="1:29" x14ac:dyDescent="0.3">
      <c r="A56" s="2">
        <v>41944</v>
      </c>
      <c r="B56" s="2" t="str">
        <f t="shared" si="0"/>
        <v>2014M11</v>
      </c>
      <c r="C56" s="4">
        <v>144.91999999999999</v>
      </c>
      <c r="D56">
        <f>dados!D56/deflacionado!AB56*deflacionado!$AB$138</f>
        <v>288830452.655204</v>
      </c>
      <c r="E56">
        <v>327925378</v>
      </c>
      <c r="F56">
        <v>2098666870</v>
      </c>
      <c r="G56">
        <v>4306043943</v>
      </c>
      <c r="H56">
        <v>4641249955</v>
      </c>
      <c r="I56">
        <v>12.58</v>
      </c>
      <c r="J56">
        <v>16.7</v>
      </c>
      <c r="K56">
        <f>dados!K56/deflacionado!AB56*deflacionado!$AB$138</f>
        <v>251147436.41097549</v>
      </c>
      <c r="L56" s="3">
        <v>12.54</v>
      </c>
      <c r="M56" s="3">
        <v>151.58000000000001</v>
      </c>
      <c r="N56" s="26">
        <v>87698.939188000004</v>
      </c>
      <c r="O56" s="26">
        <v>22370.024359999999</v>
      </c>
      <c r="P56" s="26">
        <v>6012.3085523</v>
      </c>
      <c r="Q56" s="26">
        <v>2594.2755744000001</v>
      </c>
      <c r="R56">
        <f>dados!R56/deflacionado!AC56*deflacionado!$AC$138</f>
        <v>7808.9099440612144</v>
      </c>
      <c r="S56">
        <f>dados!S56/deflacionado!AC56*deflacionado!$AC$138</f>
        <v>20281.139836375878</v>
      </c>
      <c r="T56">
        <v>13.34</v>
      </c>
      <c r="U56" s="26">
        <v>4.1027347089999999</v>
      </c>
      <c r="V56">
        <v>86.53</v>
      </c>
      <c r="W56">
        <v>13.33</v>
      </c>
      <c r="X56">
        <v>1.5109999999999999</v>
      </c>
      <c r="Y56">
        <v>2.194</v>
      </c>
      <c r="Z56">
        <v>2.91</v>
      </c>
      <c r="AA56">
        <v>88.360000999999997</v>
      </c>
      <c r="AB56" s="5">
        <v>4028.44</v>
      </c>
      <c r="AC56">
        <v>236.15100000000001</v>
      </c>
    </row>
    <row r="57" spans="1:29" x14ac:dyDescent="0.3">
      <c r="A57" s="2">
        <v>41974</v>
      </c>
      <c r="B57" s="2" t="str">
        <f t="shared" si="0"/>
        <v>2014M12</v>
      </c>
      <c r="C57" s="4">
        <v>145.47999999999999</v>
      </c>
      <c r="D57">
        <f>dados!D57/deflacionado!AB57*deflacionado!$AB$138</f>
        <v>315515844.22778368</v>
      </c>
      <c r="E57">
        <v>329034213</v>
      </c>
      <c r="F57">
        <v>2112917590</v>
      </c>
      <c r="G57">
        <v>4349931096</v>
      </c>
      <c r="H57">
        <v>4677624437</v>
      </c>
      <c r="I57">
        <v>13.07</v>
      </c>
      <c r="J57">
        <v>16.579999999999998</v>
      </c>
      <c r="K57">
        <f>dados!K57/deflacionado!AB57*deflacionado!$AB$138</f>
        <v>271905304.05615467</v>
      </c>
      <c r="L57" s="3">
        <v>13.04</v>
      </c>
      <c r="M57" s="3">
        <v>196.63</v>
      </c>
      <c r="N57" s="26">
        <v>79519.374119</v>
      </c>
      <c r="O57" s="26">
        <v>22491.063892999999</v>
      </c>
      <c r="P57" s="26">
        <v>5976.4565334999998</v>
      </c>
      <c r="Q57" s="26">
        <v>2598.1411423</v>
      </c>
      <c r="R57">
        <f>dados!R57/deflacionado!AC57*deflacionado!$AC$138</f>
        <v>7670.5796462702074</v>
      </c>
      <c r="S57">
        <f>dados!S57/deflacionado!AC57*deflacionado!$AC$138</f>
        <v>20386.184346200364</v>
      </c>
      <c r="T57">
        <v>14.507999999999999</v>
      </c>
      <c r="U57" s="26">
        <v>4.2237958992999998</v>
      </c>
      <c r="V57">
        <v>88.49</v>
      </c>
      <c r="W57">
        <v>19.2</v>
      </c>
      <c r="X57">
        <v>1.653</v>
      </c>
      <c r="Y57">
        <v>2.17</v>
      </c>
      <c r="Z57">
        <v>2.7490000000000001</v>
      </c>
      <c r="AA57">
        <v>90.269997000000004</v>
      </c>
      <c r="AB57" s="5">
        <v>4059.86</v>
      </c>
      <c r="AC57">
        <v>234.81200000000001</v>
      </c>
    </row>
    <row r="58" spans="1:29" x14ac:dyDescent="0.3">
      <c r="A58" s="2">
        <v>42005</v>
      </c>
      <c r="B58" s="2" t="str">
        <f t="shared" si="0"/>
        <v>2015M1</v>
      </c>
      <c r="C58" s="4">
        <v>138.94999999999999</v>
      </c>
      <c r="D58">
        <f>dados!D58/deflacionado!AB58*deflacionado!$AB$138</f>
        <v>298807870.13226122</v>
      </c>
      <c r="E58">
        <v>331258675</v>
      </c>
      <c r="F58">
        <v>2123518428</v>
      </c>
      <c r="G58">
        <v>4390074190</v>
      </c>
      <c r="H58">
        <v>4718034618</v>
      </c>
      <c r="I58">
        <v>13.23</v>
      </c>
      <c r="J58">
        <v>16.670000000000002</v>
      </c>
      <c r="K58">
        <f>dados!K58/deflacionado!AB58*deflacionado!$AB$138</f>
        <v>252325915.20018491</v>
      </c>
      <c r="L58" s="3">
        <v>12.82</v>
      </c>
      <c r="M58" s="3">
        <v>198.57</v>
      </c>
      <c r="N58" s="26">
        <v>73676.277193999995</v>
      </c>
      <c r="O58" s="26">
        <v>21762.991692</v>
      </c>
      <c r="P58" s="26">
        <v>5876.8997061999999</v>
      </c>
      <c r="Q58" s="26">
        <v>2529.3957043999999</v>
      </c>
      <c r="R58">
        <f>dados!R58/deflacionado!AC58*deflacionado!$AC$138</f>
        <v>7922.0045355937136</v>
      </c>
      <c r="S58">
        <f>dados!S58/deflacionado!AC58*deflacionado!$AC$138</f>
        <v>20745.04366963762</v>
      </c>
      <c r="T58">
        <v>14.313000000000001</v>
      </c>
      <c r="U58" s="26">
        <v>4.1816435238</v>
      </c>
      <c r="V58">
        <v>86.79</v>
      </c>
      <c r="W58">
        <v>20.97</v>
      </c>
      <c r="X58">
        <v>1.1870000000000001</v>
      </c>
      <c r="Y58">
        <v>1.675</v>
      </c>
      <c r="Z58">
        <v>2.2509999999999999</v>
      </c>
      <c r="AA58">
        <v>94.800003000000004</v>
      </c>
      <c r="AB58" s="5">
        <v>4110.2</v>
      </c>
      <c r="AC58">
        <v>233.70699999999999</v>
      </c>
    </row>
    <row r="59" spans="1:29" x14ac:dyDescent="0.3">
      <c r="A59" s="2">
        <v>42036</v>
      </c>
      <c r="B59" s="2" t="str">
        <f t="shared" si="0"/>
        <v>2015M2</v>
      </c>
      <c r="C59" s="4">
        <v>136.66</v>
      </c>
      <c r="D59">
        <f>dados!D59/deflacionado!AB59*deflacionado!$AB$138</f>
        <v>288632451.48925811</v>
      </c>
      <c r="E59">
        <v>362152876</v>
      </c>
      <c r="F59">
        <v>2136286866</v>
      </c>
      <c r="G59">
        <v>4438289475</v>
      </c>
      <c r="H59">
        <v>4774925265</v>
      </c>
      <c r="I59">
        <v>13.79</v>
      </c>
      <c r="J59">
        <v>15.98</v>
      </c>
      <c r="K59">
        <f>dados!K59/deflacionado!AB59*deflacionado!$AB$138</f>
        <v>241342992.8910858</v>
      </c>
      <c r="L59" s="3">
        <v>13.1</v>
      </c>
      <c r="M59" s="3">
        <v>230.58500000000001</v>
      </c>
      <c r="N59" s="26">
        <v>80044.275666000001</v>
      </c>
      <c r="O59" s="26">
        <v>22890.561897</v>
      </c>
      <c r="P59" s="26">
        <v>6265.9168626000001</v>
      </c>
      <c r="Q59" s="26">
        <v>2656.7023946999998</v>
      </c>
      <c r="R59">
        <f>dados!R59/deflacionado!AC59*deflacionado!$AC$138</f>
        <v>8118.2773860140924</v>
      </c>
      <c r="S59">
        <f>dados!S59/deflacionado!AC59*deflacionado!$AC$138</f>
        <v>21968.383540528794</v>
      </c>
      <c r="T59">
        <v>16.062999999999999</v>
      </c>
      <c r="U59" s="26">
        <v>4.4662666812999996</v>
      </c>
      <c r="V59">
        <v>92.12</v>
      </c>
      <c r="W59">
        <v>13.34</v>
      </c>
      <c r="X59">
        <v>1.5049999999999999</v>
      </c>
      <c r="Y59">
        <v>2.0019999999999998</v>
      </c>
      <c r="Z59">
        <v>2.6</v>
      </c>
      <c r="AA59">
        <v>95.25</v>
      </c>
      <c r="AB59" s="5">
        <v>4160.34</v>
      </c>
      <c r="AC59">
        <v>234.72200000000001</v>
      </c>
    </row>
    <row r="60" spans="1:29" x14ac:dyDescent="0.3">
      <c r="A60" s="2">
        <v>42064</v>
      </c>
      <c r="B60" s="2" t="str">
        <f t="shared" si="0"/>
        <v>2015M3</v>
      </c>
      <c r="C60" s="4">
        <v>149.61000000000001</v>
      </c>
      <c r="D60">
        <f>dados!D60/deflacionado!AB60*deflacionado!$AB$138</f>
        <v>281320681.83158332</v>
      </c>
      <c r="E60">
        <v>343797138</v>
      </c>
      <c r="F60">
        <v>2151284820</v>
      </c>
      <c r="G60">
        <v>4446980401</v>
      </c>
      <c r="H60">
        <v>4777616433</v>
      </c>
      <c r="I60">
        <v>13.89</v>
      </c>
      <c r="J60">
        <v>15.63</v>
      </c>
      <c r="K60">
        <f>dados!K60/deflacionado!AB60*deflacionado!$AB$138</f>
        <v>230745330.95965847</v>
      </c>
      <c r="L60" s="3">
        <v>13.49</v>
      </c>
      <c r="M60" s="3">
        <v>280.20999999999998</v>
      </c>
      <c r="N60" s="26">
        <v>78338.299373999995</v>
      </c>
      <c r="O60" s="26">
        <v>22307.649504000001</v>
      </c>
      <c r="P60" s="26">
        <v>6150.2236316999997</v>
      </c>
      <c r="Q60" s="26">
        <v>2595.0412876</v>
      </c>
      <c r="R60">
        <f>dados!R60/deflacionado!AC60*deflacionado!$AC$138</f>
        <v>7868.5434141259284</v>
      </c>
      <c r="S60">
        <f>dados!S60/deflacionado!AC60*deflacionado!$AC$138</f>
        <v>22313.61909418556</v>
      </c>
      <c r="T60">
        <v>19.315000000000001</v>
      </c>
      <c r="U60" s="26">
        <v>4.9131820995000002</v>
      </c>
      <c r="V60">
        <v>101.87</v>
      </c>
      <c r="W60">
        <v>15.29</v>
      </c>
      <c r="X60">
        <v>1.375</v>
      </c>
      <c r="Y60">
        <v>1.9339999999999999</v>
      </c>
      <c r="Z60">
        <v>2.544</v>
      </c>
      <c r="AA60">
        <v>98.360000999999997</v>
      </c>
      <c r="AB60" s="5">
        <v>4215.26</v>
      </c>
      <c r="AC60">
        <v>236.119</v>
      </c>
    </row>
    <row r="61" spans="1:29" x14ac:dyDescent="0.3">
      <c r="A61" s="2">
        <v>42095</v>
      </c>
      <c r="B61" s="2" t="str">
        <f t="shared" si="0"/>
        <v>2015M4</v>
      </c>
      <c r="C61" s="4">
        <v>142.52000000000001</v>
      </c>
      <c r="D61">
        <f>dados!D61/deflacionado!AB61*deflacionado!$AB$138</f>
        <v>278380956.48016232</v>
      </c>
      <c r="E61">
        <v>334090852</v>
      </c>
      <c r="F61">
        <v>2160226929</v>
      </c>
      <c r="G61">
        <v>4446708674</v>
      </c>
      <c r="H61">
        <v>4793695676</v>
      </c>
      <c r="I61">
        <v>13.68</v>
      </c>
      <c r="J61">
        <v>15.53</v>
      </c>
      <c r="K61">
        <f>dados!K61/deflacionado!AB61*deflacionado!$AB$138</f>
        <v>224265208.55814463</v>
      </c>
      <c r="L61" s="3">
        <v>13.744999999999999</v>
      </c>
      <c r="M61" s="3">
        <v>227.11</v>
      </c>
      <c r="N61" s="26">
        <v>85509.873720999996</v>
      </c>
      <c r="O61" s="26">
        <v>22343.04592</v>
      </c>
      <c r="P61" s="26">
        <v>6188.5177098000004</v>
      </c>
      <c r="Q61" s="26">
        <v>2611.8434719000002</v>
      </c>
      <c r="R61">
        <f>dados!R61/deflacionado!AC61*deflacionado!$AC$138</f>
        <v>8070.0696761186655</v>
      </c>
      <c r="S61">
        <f>dados!S61/deflacionado!AC61*deflacionado!$AC$138</f>
        <v>22631.261937286297</v>
      </c>
      <c r="T61">
        <v>17.420000000000002</v>
      </c>
      <c r="U61" s="26">
        <v>4.5524970738999997</v>
      </c>
      <c r="V61">
        <v>98.41</v>
      </c>
      <c r="W61">
        <v>14.55</v>
      </c>
      <c r="X61">
        <v>1.4419999999999999</v>
      </c>
      <c r="Y61">
        <v>2.0459999999999998</v>
      </c>
      <c r="Z61">
        <v>2.7530000000000001</v>
      </c>
      <c r="AA61">
        <v>94.599997999999999</v>
      </c>
      <c r="AB61" s="5">
        <v>4245.1899999999996</v>
      </c>
      <c r="AC61">
        <v>236.59899999999999</v>
      </c>
    </row>
    <row r="62" spans="1:29" x14ac:dyDescent="0.3">
      <c r="A62" s="2">
        <v>42125</v>
      </c>
      <c r="B62" s="2" t="str">
        <f t="shared" si="0"/>
        <v>2015M5</v>
      </c>
      <c r="C62" s="4">
        <v>139.94</v>
      </c>
      <c r="D62">
        <f>dados!D62/deflacionado!AB62*deflacionado!$AB$138</f>
        <v>272770077.06168681</v>
      </c>
      <c r="E62">
        <v>328802402</v>
      </c>
      <c r="F62">
        <v>2175663575</v>
      </c>
      <c r="G62">
        <v>4475838274</v>
      </c>
      <c r="H62">
        <v>4836693747</v>
      </c>
      <c r="I62">
        <v>13.83</v>
      </c>
      <c r="J62">
        <v>15.81</v>
      </c>
      <c r="K62">
        <f>dados!K62/deflacionado!AB62*deflacionado!$AB$138</f>
        <v>217908200.33038393</v>
      </c>
      <c r="L62" s="3">
        <v>13.875</v>
      </c>
      <c r="M62" s="3">
        <v>227.59</v>
      </c>
      <c r="N62" s="26">
        <v>79645.042004000003</v>
      </c>
      <c r="O62" s="26">
        <v>22441.759430999999</v>
      </c>
      <c r="P62" s="26">
        <v>6317.3846610999999</v>
      </c>
      <c r="Q62" s="26">
        <v>2625.8608451999999</v>
      </c>
      <c r="R62">
        <f>dados!R62/deflacionado!AC62*deflacionado!$AC$138</f>
        <v>8056.5967633144801</v>
      </c>
      <c r="S62">
        <f>dados!S62/deflacionado!AC62*deflacionado!$AC$138</f>
        <v>23719.760629507371</v>
      </c>
      <c r="T62">
        <v>17.309999999999999</v>
      </c>
      <c r="U62" s="26">
        <v>4.7986288764999996</v>
      </c>
      <c r="V62">
        <v>98.51</v>
      </c>
      <c r="W62">
        <v>13.84</v>
      </c>
      <c r="X62">
        <v>1.4670000000000001</v>
      </c>
      <c r="Y62">
        <v>2.0950000000000002</v>
      </c>
      <c r="Z62">
        <v>2.847</v>
      </c>
      <c r="AA62">
        <v>96.910004000000001</v>
      </c>
      <c r="AB62" s="5">
        <v>4276.6000000000004</v>
      </c>
      <c r="AC62">
        <v>237.80500000000001</v>
      </c>
    </row>
    <row r="63" spans="1:29" x14ac:dyDescent="0.3">
      <c r="A63" s="2">
        <v>42156</v>
      </c>
      <c r="B63" s="2" t="str">
        <f t="shared" si="0"/>
        <v>2015M6</v>
      </c>
      <c r="C63" s="4">
        <v>138.63999999999999</v>
      </c>
      <c r="D63">
        <f>dados!D63/deflacionado!AB63*deflacionado!$AB$138</f>
        <v>271483532.88561589</v>
      </c>
      <c r="E63">
        <v>323912405</v>
      </c>
      <c r="F63">
        <v>2176674849</v>
      </c>
      <c r="G63">
        <v>4493113529</v>
      </c>
      <c r="H63">
        <v>4850532086</v>
      </c>
      <c r="I63">
        <v>14.75</v>
      </c>
      <c r="J63">
        <v>15.97</v>
      </c>
      <c r="K63">
        <f>dados!K63/deflacionado!AB63*deflacionado!$AB$138</f>
        <v>212430191.79607412</v>
      </c>
      <c r="L63" s="3">
        <v>14.345000000000001</v>
      </c>
      <c r="M63" s="3">
        <v>265.95999999999998</v>
      </c>
      <c r="N63" s="26">
        <v>79500.054734999998</v>
      </c>
      <c r="O63" s="26">
        <v>21877.716992000001</v>
      </c>
      <c r="P63" s="26">
        <v>6192.0751790000004</v>
      </c>
      <c r="Q63" s="26">
        <v>2561.7259208999999</v>
      </c>
      <c r="R63">
        <f>dados!R63/deflacionado!AC63*deflacionado!$AC$138</f>
        <v>7495.7467955648299</v>
      </c>
      <c r="S63">
        <f>dados!S63/deflacionado!AC63*deflacionado!$AC$138</f>
        <v>23260.600140379989</v>
      </c>
      <c r="T63">
        <v>15.89</v>
      </c>
      <c r="U63" s="26">
        <v>4.6468890319999998</v>
      </c>
      <c r="V63">
        <v>99.8</v>
      </c>
      <c r="W63">
        <v>18.23</v>
      </c>
      <c r="X63">
        <v>1.6279999999999999</v>
      </c>
      <c r="Y63">
        <v>2.335</v>
      </c>
      <c r="Z63">
        <v>3.1040000000000001</v>
      </c>
      <c r="AA63">
        <v>95.489998</v>
      </c>
      <c r="AB63" s="5">
        <v>4310.3900000000003</v>
      </c>
      <c r="AC63">
        <v>238.63800000000001</v>
      </c>
    </row>
    <row r="64" spans="1:29" x14ac:dyDescent="0.3">
      <c r="A64" s="2">
        <v>42186</v>
      </c>
      <c r="B64" s="2" t="str">
        <f t="shared" si="0"/>
        <v>2015M7</v>
      </c>
      <c r="C64" s="4">
        <v>143.4</v>
      </c>
      <c r="D64">
        <f>dados!D64/deflacionado!AB64*deflacionado!$AB$138</f>
        <v>270028123.84887177</v>
      </c>
      <c r="E64">
        <v>318914527</v>
      </c>
      <c r="F64">
        <v>2186043618</v>
      </c>
      <c r="G64">
        <v>4554350444</v>
      </c>
      <c r="H64">
        <v>4908824344</v>
      </c>
      <c r="I64">
        <v>14.9</v>
      </c>
      <c r="J64">
        <v>16.329999999999998</v>
      </c>
      <c r="K64">
        <f>dados!K64/deflacionado!AB64*deflacionado!$AB$138</f>
        <v>212342751.70223951</v>
      </c>
      <c r="L64" s="3">
        <v>14.185</v>
      </c>
      <c r="M64" s="3">
        <v>282.26</v>
      </c>
      <c r="N64" s="26">
        <v>75711.650032999998</v>
      </c>
      <c r="O64" s="26">
        <v>21964.341235</v>
      </c>
      <c r="P64" s="26">
        <v>6367.2336315000002</v>
      </c>
      <c r="Q64" s="26">
        <v>2612.2111472000001</v>
      </c>
      <c r="R64">
        <f>dados!R64/deflacionado!AC64*deflacionado!$AC$138</f>
        <v>7696.7348831362551</v>
      </c>
      <c r="S64">
        <f>dados!S64/deflacionado!AC64*deflacionado!$AC$138</f>
        <v>23660.769081599308</v>
      </c>
      <c r="T64">
        <v>17.04</v>
      </c>
      <c r="U64" s="26">
        <v>5.0520081041999996</v>
      </c>
      <c r="V64">
        <v>102.73</v>
      </c>
      <c r="W64">
        <v>12.12</v>
      </c>
      <c r="X64">
        <v>1.548</v>
      </c>
      <c r="Y64">
        <v>2.2050000000000001</v>
      </c>
      <c r="Z64">
        <v>2.927</v>
      </c>
      <c r="AA64">
        <v>97.370002999999997</v>
      </c>
      <c r="AB64" s="5">
        <v>4337.1099999999997</v>
      </c>
      <c r="AC64">
        <v>238.654</v>
      </c>
    </row>
    <row r="65" spans="1:29" x14ac:dyDescent="0.3">
      <c r="A65" s="2">
        <v>42217</v>
      </c>
      <c r="B65" s="2" t="str">
        <f t="shared" si="0"/>
        <v>2015M8</v>
      </c>
      <c r="C65" s="4">
        <v>140.94999999999999</v>
      </c>
      <c r="D65">
        <f>dados!D65/deflacionado!AB65*deflacionado!$AB$138</f>
        <v>268232298.12814698</v>
      </c>
      <c r="E65">
        <v>316917201</v>
      </c>
      <c r="F65">
        <v>2191993009</v>
      </c>
      <c r="G65">
        <v>4563586143</v>
      </c>
      <c r="H65">
        <v>4951069509</v>
      </c>
      <c r="I65">
        <v>14.91</v>
      </c>
      <c r="J65">
        <v>16.13</v>
      </c>
      <c r="K65">
        <f>dados!K65/deflacionado!AB65*deflacionado!$AB$138</f>
        <v>205142281.72349972</v>
      </c>
      <c r="L65" s="3">
        <v>14.4</v>
      </c>
      <c r="M65" s="3">
        <v>327.16000000000003</v>
      </c>
      <c r="N65" s="26">
        <v>69249.500792000006</v>
      </c>
      <c r="O65" s="26">
        <v>20550.181680000002</v>
      </c>
      <c r="P65" s="26">
        <v>5938.8897708000004</v>
      </c>
      <c r="Q65" s="26">
        <v>2452.1166349999999</v>
      </c>
      <c r="R65">
        <f>dados!R65/deflacionado!AC65*deflacionado!$AC$138</f>
        <v>7191.596121955723</v>
      </c>
      <c r="S65">
        <f>dados!S65/deflacionado!AC65*deflacionado!$AC$138</f>
        <v>21743.599123852364</v>
      </c>
      <c r="T65">
        <v>19.245000000000001</v>
      </c>
      <c r="U65" s="26">
        <v>5.4162392394000003</v>
      </c>
      <c r="V65">
        <v>111.61</v>
      </c>
      <c r="W65">
        <v>28.43</v>
      </c>
      <c r="X65">
        <v>1.5409999999999999</v>
      </c>
      <c r="Y65">
        <v>2.2000000000000002</v>
      </c>
      <c r="Z65">
        <v>2.931</v>
      </c>
      <c r="AA65">
        <v>95.949996999999996</v>
      </c>
      <c r="AB65" s="5">
        <v>4346.6499999999996</v>
      </c>
      <c r="AC65">
        <v>238.316</v>
      </c>
    </row>
    <row r="66" spans="1:29" x14ac:dyDescent="0.3">
      <c r="A66" s="2">
        <v>42248</v>
      </c>
      <c r="B66" s="2" t="str">
        <f t="shared" si="0"/>
        <v>2015M9</v>
      </c>
      <c r="C66" s="4">
        <v>138.16999999999999</v>
      </c>
      <c r="D66">
        <f>dados!D66/deflacionado!AB66*deflacionado!$AB$138</f>
        <v>267161236.60339075</v>
      </c>
      <c r="E66">
        <v>318268214</v>
      </c>
      <c r="F66">
        <v>2200486606</v>
      </c>
      <c r="G66">
        <v>4597352502</v>
      </c>
      <c r="H66">
        <v>4989008758</v>
      </c>
      <c r="I66">
        <v>15.72</v>
      </c>
      <c r="J66">
        <v>15.88</v>
      </c>
      <c r="K66">
        <f>dados!K66/deflacionado!AB66*deflacionado!$AB$138</f>
        <v>202167172.48193642</v>
      </c>
      <c r="L66" s="3">
        <v>15.58</v>
      </c>
      <c r="M66" s="3">
        <v>521.29999999999995</v>
      </c>
      <c r="N66" s="26">
        <v>66564.162223000007</v>
      </c>
      <c r="O66" s="26">
        <v>20279.206294</v>
      </c>
      <c r="P66" s="26">
        <v>5753.4606437000002</v>
      </c>
      <c r="Q66" s="26">
        <v>2390.9979589</v>
      </c>
      <c r="R66">
        <f>dados!R66/deflacionado!AC66*deflacionado!$AC$138</f>
        <v>6988.0024337556997</v>
      </c>
      <c r="S66">
        <f>dados!S66/deflacionado!AC66*deflacionado!$AC$138</f>
        <v>20045.571146693565</v>
      </c>
      <c r="T66">
        <v>24.25</v>
      </c>
      <c r="U66" s="26">
        <v>5.8690330477000003</v>
      </c>
      <c r="V66">
        <v>123.05</v>
      </c>
      <c r="W66">
        <v>24.5</v>
      </c>
      <c r="X66">
        <v>1.375</v>
      </c>
      <c r="Y66">
        <v>2.06</v>
      </c>
      <c r="Z66">
        <v>2.88</v>
      </c>
      <c r="AA66">
        <v>96.349997999999999</v>
      </c>
      <c r="AB66" s="5">
        <v>4370.12</v>
      </c>
      <c r="AC66">
        <v>237.94499999999999</v>
      </c>
    </row>
    <row r="67" spans="1:29" x14ac:dyDescent="0.3">
      <c r="A67" s="2">
        <v>42278</v>
      </c>
      <c r="B67" s="2" t="str">
        <f t="shared" ref="B67:B130" si="1">CONCATENATE(YEAR(A67),"M",MONTH(A67))</f>
        <v>2015M10</v>
      </c>
      <c r="C67" s="4">
        <v>140.30000000000001</v>
      </c>
      <c r="D67">
        <f>dados!D67/deflacionado!AB67*deflacionado!$AB$138</f>
        <v>274879854.40625519</v>
      </c>
      <c r="E67">
        <v>312390576</v>
      </c>
      <c r="F67">
        <v>2216922293</v>
      </c>
      <c r="G67">
        <v>4591457079</v>
      </c>
      <c r="H67">
        <v>5022943900</v>
      </c>
      <c r="I67">
        <v>15.87</v>
      </c>
      <c r="J67">
        <v>15.47</v>
      </c>
      <c r="K67">
        <f>dados!K67/deflacionado!AB67*deflacionado!$AB$138</f>
        <v>198913550.80598283</v>
      </c>
      <c r="L67" s="3">
        <v>15.34</v>
      </c>
      <c r="M67" s="3">
        <v>435.87</v>
      </c>
      <c r="N67" s="26">
        <v>67208.164090999999</v>
      </c>
      <c r="O67" s="26">
        <v>22006.160500000002</v>
      </c>
      <c r="P67" s="26">
        <v>6296.2256504999996</v>
      </c>
      <c r="Q67" s="26">
        <v>2590.5752696</v>
      </c>
      <c r="R67">
        <f>dados!R67/deflacionado!AC67*deflacionado!$AC$138</f>
        <v>7336.5509207948271</v>
      </c>
      <c r="S67">
        <f>dados!S67/deflacionado!AC67*deflacionado!$AC$138</f>
        <v>22009.456693211345</v>
      </c>
      <c r="T67">
        <v>20.239999999999998</v>
      </c>
      <c r="U67" s="26">
        <v>5.6542597106999999</v>
      </c>
      <c r="V67">
        <v>121.12</v>
      </c>
      <c r="W67">
        <v>15.07</v>
      </c>
      <c r="X67">
        <v>1.528</v>
      </c>
      <c r="Y67">
        <v>2.1509999999999998</v>
      </c>
      <c r="Z67">
        <v>2.9329999999999998</v>
      </c>
      <c r="AA67">
        <v>96.949996999999996</v>
      </c>
      <c r="AB67" s="5">
        <v>4405.95</v>
      </c>
      <c r="AC67">
        <v>237.83799999999999</v>
      </c>
    </row>
    <row r="68" spans="1:29" x14ac:dyDescent="0.3">
      <c r="A68" s="2">
        <v>42309</v>
      </c>
      <c r="B68" s="2" t="str">
        <f t="shared" si="1"/>
        <v>2015M11</v>
      </c>
      <c r="C68" s="4">
        <v>136.04</v>
      </c>
      <c r="D68">
        <f>dados!D68/deflacionado!AB68*deflacionado!$AB$138</f>
        <v>270793718.59543872</v>
      </c>
      <c r="E68">
        <v>310836657</v>
      </c>
      <c r="F68">
        <v>2225301684</v>
      </c>
      <c r="G68">
        <v>4636253676</v>
      </c>
      <c r="H68">
        <v>5087639840</v>
      </c>
      <c r="I68">
        <v>15.85</v>
      </c>
      <c r="J68">
        <v>15.7</v>
      </c>
      <c r="K68">
        <f>dados!K68/deflacionado!AB68*deflacionado!$AB$138</f>
        <v>197028808.55902436</v>
      </c>
      <c r="L68" s="3">
        <v>15.515000000000001</v>
      </c>
      <c r="M68" s="3">
        <v>415.31</v>
      </c>
      <c r="N68" s="26">
        <v>65451.099731000002</v>
      </c>
      <c r="O68" s="26">
        <v>22123.096432999999</v>
      </c>
      <c r="P68" s="26">
        <v>6378.1100059999999</v>
      </c>
      <c r="Q68" s="26">
        <v>2597.3656230000001</v>
      </c>
      <c r="R68">
        <f>dados!R68/deflacionado!AC68*deflacionado!$AC$138</f>
        <v>7346.2898502544913</v>
      </c>
      <c r="S68">
        <f>dados!S68/deflacionado!AC68*deflacionado!$AC$138</f>
        <v>22823.88047198908</v>
      </c>
      <c r="T68">
        <v>19.815000000000001</v>
      </c>
      <c r="U68" s="26">
        <v>5.5856827266</v>
      </c>
      <c r="V68">
        <v>116.78</v>
      </c>
      <c r="W68">
        <v>16.13</v>
      </c>
      <c r="X68">
        <v>1.6539999999999999</v>
      </c>
      <c r="Y68">
        <v>2.218</v>
      </c>
      <c r="Z68">
        <v>2.99</v>
      </c>
      <c r="AA68">
        <v>100.16999800000001</v>
      </c>
      <c r="AB68" s="5">
        <v>4450.45</v>
      </c>
      <c r="AC68">
        <v>237.33600000000001</v>
      </c>
    </row>
    <row r="69" spans="1:29" x14ac:dyDescent="0.3">
      <c r="A69" s="2">
        <v>42339</v>
      </c>
      <c r="B69" s="2" t="str">
        <f t="shared" si="1"/>
        <v>2015M12</v>
      </c>
      <c r="C69" s="4">
        <v>136.38999999999999</v>
      </c>
      <c r="D69">
        <f>dados!D69/deflacionado!AB69*deflacionado!$AB$138</f>
        <v>293003477.52413779</v>
      </c>
      <c r="E69">
        <v>315384658</v>
      </c>
      <c r="F69">
        <v>2265438363</v>
      </c>
      <c r="G69">
        <v>4677523145</v>
      </c>
      <c r="H69">
        <v>5114530928</v>
      </c>
      <c r="I69">
        <v>15.37</v>
      </c>
      <c r="J69">
        <v>15.83</v>
      </c>
      <c r="K69">
        <f>dados!K69/deflacionado!AB69*deflacionado!$AB$138</f>
        <v>213909472.67940229</v>
      </c>
      <c r="L69" s="3">
        <v>15.802</v>
      </c>
      <c r="M69" s="3">
        <v>487.34</v>
      </c>
      <c r="N69" s="26">
        <v>62284.158121</v>
      </c>
      <c r="O69" s="26">
        <v>21829.523578</v>
      </c>
      <c r="P69" s="26">
        <v>6273.1240440000001</v>
      </c>
      <c r="Q69" s="26">
        <v>2560.5830476000001</v>
      </c>
      <c r="R69">
        <f>dados!R69/deflacionado!AC69*deflacionado!$AC$138</f>
        <v>7239.534083923475</v>
      </c>
      <c r="S69">
        <f>dados!S69/deflacionado!AC69*deflacionado!$AC$138</f>
        <v>22074.355734488952</v>
      </c>
      <c r="T69">
        <v>21.882999999999999</v>
      </c>
      <c r="U69" s="26">
        <v>5.6104450075000001</v>
      </c>
      <c r="V69">
        <v>118.15</v>
      </c>
      <c r="W69">
        <v>18.21</v>
      </c>
      <c r="X69">
        <v>1.758</v>
      </c>
      <c r="Y69">
        <v>2.2690000000000001</v>
      </c>
      <c r="Z69">
        <v>3.0150000000000001</v>
      </c>
      <c r="AA69">
        <v>98.629997000000003</v>
      </c>
      <c r="AB69" s="5">
        <v>4493.17</v>
      </c>
      <c r="AC69">
        <v>236.52500000000001</v>
      </c>
    </row>
    <row r="70" spans="1:29" x14ac:dyDescent="0.3">
      <c r="A70" s="2">
        <v>42370</v>
      </c>
      <c r="B70" s="2" t="str">
        <f t="shared" si="1"/>
        <v>2016M1</v>
      </c>
      <c r="C70" s="4">
        <v>128.49</v>
      </c>
      <c r="D70">
        <f>dados!D70/deflacionado!AB70*deflacionado!$AB$138</f>
        <v>279217439.30931407</v>
      </c>
      <c r="E70">
        <v>315102771</v>
      </c>
      <c r="F70">
        <v>2266537605</v>
      </c>
      <c r="G70">
        <v>4716993314</v>
      </c>
      <c r="H70">
        <v>5163315756</v>
      </c>
      <c r="I70">
        <v>15.36</v>
      </c>
      <c r="J70">
        <v>16.329999999999998</v>
      </c>
      <c r="K70">
        <f>dados!K70/deflacionado!AB70*deflacionado!$AB$138</f>
        <v>201275384.62588048</v>
      </c>
      <c r="L70" s="3">
        <v>14.34</v>
      </c>
      <c r="M70" s="3">
        <v>459.67</v>
      </c>
      <c r="N70" s="26">
        <v>57326.155342999999</v>
      </c>
      <c r="O70" s="26">
        <v>20594.412446999999</v>
      </c>
      <c r="P70" s="26">
        <v>5770.6703576999998</v>
      </c>
      <c r="Q70" s="26">
        <v>2426.6594685</v>
      </c>
      <c r="R70">
        <f>dados!R70/deflacionado!AC70*deflacionado!$AC$138</f>
        <v>7044.0343197589018</v>
      </c>
      <c r="S70">
        <f>dados!S70/deflacionado!AC70*deflacionado!$AC$138</f>
        <v>20283.327732192</v>
      </c>
      <c r="T70">
        <v>19.649999999999999</v>
      </c>
      <c r="U70" s="26">
        <v>5.7358787482000002</v>
      </c>
      <c r="V70">
        <v>122</v>
      </c>
      <c r="W70">
        <v>20.2</v>
      </c>
      <c r="X70">
        <v>1.335</v>
      </c>
      <c r="Y70">
        <v>1.931</v>
      </c>
      <c r="Z70">
        <v>2.758</v>
      </c>
      <c r="AA70">
        <v>99.610000999999997</v>
      </c>
      <c r="AB70" s="5">
        <v>4550.2299999999996</v>
      </c>
      <c r="AC70">
        <v>236.916</v>
      </c>
    </row>
    <row r="71" spans="1:29" x14ac:dyDescent="0.3">
      <c r="A71" s="2">
        <v>42401</v>
      </c>
      <c r="B71" s="2" t="str">
        <f t="shared" si="1"/>
        <v>2016M2</v>
      </c>
      <c r="C71" s="4">
        <v>130.9</v>
      </c>
      <c r="D71">
        <f>dados!D71/deflacionado!AB71*deflacionado!$AB$138</f>
        <v>270813883.55420828</v>
      </c>
      <c r="E71">
        <v>345150416</v>
      </c>
      <c r="F71">
        <v>2282950769</v>
      </c>
      <c r="G71">
        <v>4854978073</v>
      </c>
      <c r="H71">
        <v>5312283123</v>
      </c>
      <c r="I71">
        <v>14.85</v>
      </c>
      <c r="J71">
        <v>15.3</v>
      </c>
      <c r="K71">
        <f>dados!K71/deflacionado!AB71*deflacionado!$AB$138</f>
        <v>194260292.21928349</v>
      </c>
      <c r="L71" s="3">
        <v>14.164</v>
      </c>
      <c r="M71" s="3">
        <v>436.22</v>
      </c>
      <c r="N71" s="26">
        <v>60172.668637000002</v>
      </c>
      <c r="O71" s="26">
        <v>20640.209148999998</v>
      </c>
      <c r="P71" s="26">
        <v>5695.9429232000002</v>
      </c>
      <c r="Q71" s="26">
        <v>2414.6539112</v>
      </c>
      <c r="R71">
        <f>dados!R71/deflacionado!AC71*deflacionado!$AC$138</f>
        <v>7053.6278700692937</v>
      </c>
      <c r="S71">
        <f>dados!S71/deflacionado!AC71*deflacionado!$AC$138</f>
        <v>18541.107479619252</v>
      </c>
      <c r="T71">
        <v>19.43</v>
      </c>
      <c r="U71" s="26">
        <v>5.5958486692999996</v>
      </c>
      <c r="V71">
        <v>118.66</v>
      </c>
      <c r="W71">
        <v>20.55</v>
      </c>
      <c r="X71">
        <v>1.22</v>
      </c>
      <c r="Y71">
        <v>1.74</v>
      </c>
      <c r="Z71">
        <v>2.6150000000000002</v>
      </c>
      <c r="AA71">
        <v>98.209998999999996</v>
      </c>
      <c r="AB71" s="5">
        <v>4591.18</v>
      </c>
      <c r="AC71">
        <v>237.11099999999999</v>
      </c>
    </row>
    <row r="72" spans="1:29" x14ac:dyDescent="0.3">
      <c r="A72" s="2">
        <v>42430</v>
      </c>
      <c r="B72" s="2" t="str">
        <f t="shared" si="1"/>
        <v>2016M3</v>
      </c>
      <c r="C72" s="4">
        <v>140.38999999999999</v>
      </c>
      <c r="D72">
        <f>dados!D72/deflacionado!AB72*deflacionado!$AB$138</f>
        <v>265549292.45625818</v>
      </c>
      <c r="E72">
        <v>331050008</v>
      </c>
      <c r="F72">
        <v>2309328548</v>
      </c>
      <c r="G72">
        <v>4829018658</v>
      </c>
      <c r="H72">
        <v>5291768650</v>
      </c>
      <c r="I72">
        <v>14.24</v>
      </c>
      <c r="J72">
        <v>15.58</v>
      </c>
      <c r="K72">
        <f>dados!K72/deflacionado!AB72*deflacionado!$AB$138</f>
        <v>189379237.82953727</v>
      </c>
      <c r="L72" s="3">
        <v>13.689</v>
      </c>
      <c r="M72" s="3">
        <v>345.98</v>
      </c>
      <c r="N72" s="26">
        <v>70082.654318000001</v>
      </c>
      <c r="O72" s="26">
        <v>22005.806455999998</v>
      </c>
      <c r="P72" s="26">
        <v>6059.6229123000003</v>
      </c>
      <c r="Q72" s="26">
        <v>2562.9634787999998</v>
      </c>
      <c r="R72">
        <f>dados!R72/deflacionado!AC72*deflacionado!$AC$138</f>
        <v>7113.0163900693733</v>
      </c>
      <c r="S72">
        <f>dados!S72/deflacionado!AC72*deflacionado!$AC$138</f>
        <v>19304.716576100647</v>
      </c>
      <c r="T72">
        <v>20.7</v>
      </c>
      <c r="U72" s="26">
        <v>4.9828620207999998</v>
      </c>
      <c r="V72">
        <v>110.79</v>
      </c>
      <c r="W72">
        <v>13.95</v>
      </c>
      <c r="X72">
        <v>1.224</v>
      </c>
      <c r="Y72">
        <v>1.786</v>
      </c>
      <c r="Z72">
        <v>2.62</v>
      </c>
      <c r="AA72">
        <v>94.589995999999999</v>
      </c>
      <c r="AB72" s="5">
        <v>4610.92</v>
      </c>
      <c r="AC72">
        <v>238.13200000000001</v>
      </c>
    </row>
    <row r="73" spans="1:29" x14ac:dyDescent="0.3">
      <c r="A73" s="2">
        <v>42461</v>
      </c>
      <c r="B73" s="2" t="str">
        <f t="shared" si="1"/>
        <v>2016M4</v>
      </c>
      <c r="C73" s="4">
        <v>136.11000000000001</v>
      </c>
      <c r="D73">
        <f>dados!D73/deflacionado!AB73*deflacionado!$AB$138</f>
        <v>262233589.78155011</v>
      </c>
      <c r="E73">
        <v>323084058</v>
      </c>
      <c r="F73">
        <v>2313417922</v>
      </c>
      <c r="G73">
        <v>4884235641</v>
      </c>
      <c r="H73">
        <v>5331795004</v>
      </c>
      <c r="I73">
        <v>14.35</v>
      </c>
      <c r="J73">
        <v>16.25</v>
      </c>
      <c r="K73">
        <f>dados!K73/deflacionado!AB73*deflacionado!$AB$138</f>
        <v>188977647.00257379</v>
      </c>
      <c r="L73" s="3">
        <v>13.324999999999999</v>
      </c>
      <c r="M73" s="3">
        <v>325.63</v>
      </c>
      <c r="N73" s="26">
        <v>75022.452822000007</v>
      </c>
      <c r="O73" s="26">
        <v>22011.631825</v>
      </c>
      <c r="P73" s="26">
        <v>5914.0089565999997</v>
      </c>
      <c r="Q73" s="26">
        <v>2557.755373</v>
      </c>
      <c r="R73">
        <f>dados!R73/deflacionado!AC73*deflacionado!$AC$138</f>
        <v>7156.2554946272066</v>
      </c>
      <c r="S73">
        <f>dados!S73/deflacionado!AC73*deflacionado!$AC$138</f>
        <v>19107.435710374863</v>
      </c>
      <c r="T73">
        <v>18.45</v>
      </c>
      <c r="U73" s="26">
        <v>4.8022162900999996</v>
      </c>
      <c r="V73">
        <v>106.51</v>
      </c>
      <c r="W73">
        <v>15.7</v>
      </c>
      <c r="X73">
        <v>1.2789999999999999</v>
      </c>
      <c r="Y73">
        <v>1.819</v>
      </c>
      <c r="Z73">
        <v>2.6659999999999999</v>
      </c>
      <c r="AA73">
        <v>93.080001999999993</v>
      </c>
      <c r="AB73" s="5">
        <v>4639.05</v>
      </c>
      <c r="AC73">
        <v>239.261</v>
      </c>
    </row>
    <row r="74" spans="1:29" x14ac:dyDescent="0.3">
      <c r="A74" s="2">
        <v>42491</v>
      </c>
      <c r="B74" s="2" t="str">
        <f t="shared" si="1"/>
        <v>2016M5</v>
      </c>
      <c r="C74" s="4">
        <v>133.66</v>
      </c>
      <c r="D74">
        <f>dados!D74/deflacionado!AB74*deflacionado!$AB$138</f>
        <v>259237437.3992531</v>
      </c>
      <c r="E74">
        <v>318046218</v>
      </c>
      <c r="F74">
        <v>2293504150</v>
      </c>
      <c r="G74">
        <v>4953973835</v>
      </c>
      <c r="H74">
        <v>5389752466</v>
      </c>
      <c r="I74">
        <v>14.11</v>
      </c>
      <c r="J74">
        <v>16.190000000000001</v>
      </c>
      <c r="K74">
        <f>dados!K74/deflacionado!AB74*deflacionado!$AB$138</f>
        <v>187724027.82341191</v>
      </c>
      <c r="L74" s="3">
        <v>13.44</v>
      </c>
      <c r="M74" s="3">
        <v>341.56</v>
      </c>
      <c r="N74" s="26">
        <v>66931.345100000006</v>
      </c>
      <c r="O74" s="26">
        <v>21938.936202000001</v>
      </c>
      <c r="P74" s="26">
        <v>6103.0055592999997</v>
      </c>
      <c r="Q74" s="26">
        <v>2586.4123255999998</v>
      </c>
      <c r="R74">
        <f>dados!R74/deflacionado!AC74*deflacionado!$AC$138</f>
        <v>7114.5373919812191</v>
      </c>
      <c r="S74">
        <f>dados!S74/deflacionado!AC74*deflacionado!$AC$138</f>
        <v>19679.512495213043</v>
      </c>
      <c r="T74">
        <v>18.649999999999999</v>
      </c>
      <c r="U74" s="26">
        <v>4.9643060544999997</v>
      </c>
      <c r="V74">
        <v>105.4</v>
      </c>
      <c r="W74">
        <v>14.19</v>
      </c>
      <c r="X74">
        <v>1.359</v>
      </c>
      <c r="Y74">
        <v>1.8340000000000001</v>
      </c>
      <c r="Z74">
        <v>2.629</v>
      </c>
      <c r="AA74">
        <v>95.889999000000003</v>
      </c>
      <c r="AB74" s="5">
        <v>4675.2299999999996</v>
      </c>
      <c r="AC74">
        <v>240.23599999999999</v>
      </c>
    </row>
    <row r="75" spans="1:29" x14ac:dyDescent="0.3">
      <c r="A75" s="2">
        <v>42522</v>
      </c>
      <c r="B75" s="2" t="str">
        <f t="shared" si="1"/>
        <v>2016M6</v>
      </c>
      <c r="C75" s="4">
        <v>135.37</v>
      </c>
      <c r="D75">
        <f>dados!D75/deflacionado!AB75*deflacionado!$AB$138</f>
        <v>257072545.65994471</v>
      </c>
      <c r="E75">
        <v>317669550</v>
      </c>
      <c r="F75">
        <v>2317041510</v>
      </c>
      <c r="G75">
        <v>4975614007</v>
      </c>
      <c r="H75">
        <v>5419606850</v>
      </c>
      <c r="I75">
        <v>13.06</v>
      </c>
      <c r="J75">
        <v>16.29</v>
      </c>
      <c r="K75">
        <f>dados!K75/deflacionado!AB75*deflacionado!$AB$138</f>
        <v>183191563.14061758</v>
      </c>
      <c r="L75" s="3">
        <v>13.43</v>
      </c>
      <c r="M75" s="3">
        <v>317.81</v>
      </c>
      <c r="N75" s="26">
        <v>70901.696286999999</v>
      </c>
      <c r="O75" s="26">
        <v>22041.558870000001</v>
      </c>
      <c r="P75" s="26">
        <v>5953.1542344999998</v>
      </c>
      <c r="Q75" s="26">
        <v>2580.1546041000001</v>
      </c>
      <c r="R75">
        <f>dados!R75/deflacionado!AC75*deflacionado!$AC$138</f>
        <v>7402.163817738282</v>
      </c>
      <c r="S75">
        <f>dados!S75/deflacionado!AC75*deflacionado!$AC$138</f>
        <v>17725.962774334334</v>
      </c>
      <c r="T75">
        <v>17.745000000000001</v>
      </c>
      <c r="U75" s="26">
        <v>4.4168044239000004</v>
      </c>
      <c r="V75">
        <v>101.9</v>
      </c>
      <c r="W75">
        <v>15.63</v>
      </c>
      <c r="X75">
        <v>1.0109999999999999</v>
      </c>
      <c r="Y75">
        <v>1.488</v>
      </c>
      <c r="Z75">
        <v>2.3069999999999999</v>
      </c>
      <c r="AA75">
        <v>96.139999000000003</v>
      </c>
      <c r="AB75" s="5">
        <v>4691.59</v>
      </c>
      <c r="AC75">
        <v>241.03800000000001</v>
      </c>
    </row>
    <row r="76" spans="1:29" x14ac:dyDescent="0.3">
      <c r="A76" s="2">
        <v>42552</v>
      </c>
      <c r="B76" s="2" t="str">
        <f t="shared" si="1"/>
        <v>2016M7</v>
      </c>
      <c r="C76" s="4">
        <v>136.79</v>
      </c>
      <c r="D76">
        <f>dados!D76/deflacionado!AB76*deflacionado!$AB$138</f>
        <v>257091712.71665335</v>
      </c>
      <c r="E76">
        <v>317328438</v>
      </c>
      <c r="F76">
        <v>2322679121</v>
      </c>
      <c r="G76">
        <v>5008017964</v>
      </c>
      <c r="H76">
        <v>5453699716</v>
      </c>
      <c r="I76">
        <v>12.67</v>
      </c>
      <c r="J76">
        <v>16.53</v>
      </c>
      <c r="K76">
        <f>dados!K76/deflacionado!AB76*deflacionado!$AB$138</f>
        <v>186715400.52020043</v>
      </c>
      <c r="L76" s="3">
        <v>13.365</v>
      </c>
      <c r="M76" s="3">
        <v>285.27999999999997</v>
      </c>
      <c r="N76" s="26">
        <v>78450.003765000001</v>
      </c>
      <c r="O76" s="26">
        <v>22695.797025</v>
      </c>
      <c r="P76" s="26">
        <v>6356.1810554000003</v>
      </c>
      <c r="Q76" s="26">
        <v>2676.3748959999998</v>
      </c>
      <c r="R76">
        <f>dados!R76/deflacionado!AC76*deflacionado!$AC$138</f>
        <v>7665.0795285210288</v>
      </c>
      <c r="S76">
        <f>dados!S76/deflacionado!AC76*deflacionado!$AC$138</f>
        <v>18887.068834018293</v>
      </c>
      <c r="T76">
        <v>16.739999999999998</v>
      </c>
      <c r="U76" s="26">
        <v>4.4339282857000004</v>
      </c>
      <c r="V76">
        <v>96.81</v>
      </c>
      <c r="W76">
        <v>11.87</v>
      </c>
      <c r="X76">
        <v>1.0329999999999999</v>
      </c>
      <c r="Y76">
        <v>1.458</v>
      </c>
      <c r="Z76">
        <v>2.1819999999999999</v>
      </c>
      <c r="AA76">
        <v>95.529999000000004</v>
      </c>
      <c r="AB76" s="5">
        <v>4715.99</v>
      </c>
      <c r="AC76">
        <v>240.64699999999999</v>
      </c>
    </row>
    <row r="77" spans="1:29" x14ac:dyDescent="0.3">
      <c r="A77" s="2">
        <v>42583</v>
      </c>
      <c r="B77" s="2" t="str">
        <f t="shared" si="1"/>
        <v>2016M8</v>
      </c>
      <c r="C77" s="4">
        <v>138.26</v>
      </c>
      <c r="D77">
        <f>dados!D77/deflacionado!AB77*deflacionado!$AB$138</f>
        <v>255330957.05478451</v>
      </c>
      <c r="E77">
        <v>313685875</v>
      </c>
      <c r="F77">
        <v>2317816655</v>
      </c>
      <c r="G77">
        <v>5042395159</v>
      </c>
      <c r="H77">
        <v>5492324102</v>
      </c>
      <c r="I77">
        <v>12.72</v>
      </c>
      <c r="J77">
        <v>16.27</v>
      </c>
      <c r="K77">
        <f>dados!K77/deflacionado!AB77*deflacionado!$AB$138</f>
        <v>184776687.82879364</v>
      </c>
      <c r="L77" s="3">
        <v>13.355</v>
      </c>
      <c r="M77" s="3">
        <v>253.29</v>
      </c>
      <c r="N77" s="26">
        <v>78914.548632999999</v>
      </c>
      <c r="O77" s="26">
        <v>22637.804609999999</v>
      </c>
      <c r="P77" s="26">
        <v>6413.5984663999998</v>
      </c>
      <c r="Q77" s="26">
        <v>2670.8256299</v>
      </c>
      <c r="R77">
        <f>dados!R77/deflacionado!AC77*deflacionado!$AC$138</f>
        <v>7723.5326448082442</v>
      </c>
      <c r="S77">
        <f>dados!S77/deflacionado!AC77*deflacionado!$AC$138</f>
        <v>19233.236430519864</v>
      </c>
      <c r="T77">
        <v>16.68</v>
      </c>
      <c r="U77" s="26">
        <v>4.4162762635000004</v>
      </c>
      <c r="V77">
        <v>94.53</v>
      </c>
      <c r="W77">
        <v>13.42</v>
      </c>
      <c r="X77">
        <v>1.18</v>
      </c>
      <c r="Y77">
        <v>1.5680000000000001</v>
      </c>
      <c r="Z77">
        <v>2.2309999999999999</v>
      </c>
      <c r="AA77">
        <v>96.019997000000004</v>
      </c>
      <c r="AB77" s="5">
        <v>4736.74</v>
      </c>
      <c r="AC77">
        <v>240.85300000000001</v>
      </c>
    </row>
    <row r="78" spans="1:29" x14ac:dyDescent="0.3">
      <c r="A78" s="2">
        <v>42614</v>
      </c>
      <c r="B78" s="2" t="str">
        <f t="shared" si="1"/>
        <v>2016M9</v>
      </c>
      <c r="C78" s="4">
        <v>133.94</v>
      </c>
      <c r="D78">
        <f>dados!D78/deflacionado!AB78*deflacionado!$AB$138</f>
        <v>262819241.46996436</v>
      </c>
      <c r="E78">
        <v>318298994</v>
      </c>
      <c r="F78">
        <v>2345445450</v>
      </c>
      <c r="G78">
        <v>5093742194</v>
      </c>
      <c r="H78">
        <v>5548744457</v>
      </c>
      <c r="I78">
        <v>11.61</v>
      </c>
      <c r="J78">
        <v>16.59</v>
      </c>
      <c r="K78">
        <f>dados!K78/deflacionado!AB78*deflacionado!$AB$138</f>
        <v>186679308.58569825</v>
      </c>
      <c r="L78" s="3">
        <v>12.94</v>
      </c>
      <c r="M78" s="3">
        <v>269.70999999999998</v>
      </c>
      <c r="N78" s="26">
        <v>79486.081432000006</v>
      </c>
      <c r="O78" s="26">
        <v>22470.079008000001</v>
      </c>
      <c r="P78" s="26">
        <v>6519.5587587</v>
      </c>
      <c r="Q78" s="26">
        <v>2661.1753896</v>
      </c>
      <c r="R78">
        <f>dados!R78/deflacionado!AC78*deflacionado!$AC$138</f>
        <v>7839.0046403068409</v>
      </c>
      <c r="S78">
        <f>dados!S78/deflacionado!AC78*deflacionado!$AC$138</f>
        <v>18690.274576271189</v>
      </c>
      <c r="T78">
        <v>17.292999999999999</v>
      </c>
      <c r="U78" s="26">
        <v>4.4207808786999996</v>
      </c>
      <c r="V78">
        <v>96.05</v>
      </c>
      <c r="W78">
        <v>13.29</v>
      </c>
      <c r="X78">
        <v>1.1559999999999999</v>
      </c>
      <c r="Y78">
        <v>1.6080000000000001</v>
      </c>
      <c r="Z78">
        <v>2.3359999999999999</v>
      </c>
      <c r="AA78">
        <v>95.459998999999996</v>
      </c>
      <c r="AB78" s="5">
        <v>4740.53</v>
      </c>
      <c r="AC78">
        <v>241.428</v>
      </c>
    </row>
    <row r="79" spans="1:29" x14ac:dyDescent="0.3">
      <c r="A79" s="2">
        <v>42644</v>
      </c>
      <c r="B79" s="2" t="str">
        <f t="shared" si="1"/>
        <v>2016M10</v>
      </c>
      <c r="C79" s="4">
        <v>132.84</v>
      </c>
      <c r="D79">
        <f>dados!D79/deflacionado!AB79*deflacionado!$AB$138</f>
        <v>263280296.32560819</v>
      </c>
      <c r="E79">
        <v>316244712</v>
      </c>
      <c r="F79">
        <v>2351139685</v>
      </c>
      <c r="G79">
        <v>5158943154</v>
      </c>
      <c r="H79">
        <v>5607068135</v>
      </c>
      <c r="I79">
        <v>11.35</v>
      </c>
      <c r="J79">
        <v>16.739999999999998</v>
      </c>
      <c r="K79">
        <f>dados!K79/deflacionado!AB79*deflacionado!$AB$138</f>
        <v>190326069.97642052</v>
      </c>
      <c r="L79" s="3">
        <v>12.555</v>
      </c>
      <c r="M79" s="3">
        <v>268.98</v>
      </c>
      <c r="N79" s="26">
        <v>88186.333136000001</v>
      </c>
      <c r="O79" s="26">
        <v>22238.947799000001</v>
      </c>
      <c r="P79" s="26">
        <v>6360.8267913</v>
      </c>
      <c r="Q79" s="26">
        <v>2606.2310796000002</v>
      </c>
      <c r="R79">
        <f>dados!R79/deflacionado!AC79*deflacionado!$AC$138</f>
        <v>7891.531790558849</v>
      </c>
      <c r="S79">
        <f>dados!S79/deflacionado!AC79*deflacionado!$AC$138</f>
        <v>19773.619367969917</v>
      </c>
      <c r="T79">
        <v>16.32</v>
      </c>
      <c r="U79" s="26">
        <v>4.3208912627</v>
      </c>
      <c r="V79">
        <v>93.89</v>
      </c>
      <c r="W79">
        <v>17.059999999999999</v>
      </c>
      <c r="X79">
        <v>1.3129999999999999</v>
      </c>
      <c r="Y79">
        <v>1.8340000000000001</v>
      </c>
      <c r="Z79">
        <v>2.589</v>
      </c>
      <c r="AA79">
        <v>98.449996999999996</v>
      </c>
      <c r="AB79" s="5">
        <v>4752.8599999999997</v>
      </c>
      <c r="AC79">
        <v>241.72900000000001</v>
      </c>
    </row>
    <row r="80" spans="1:29" x14ac:dyDescent="0.3">
      <c r="A80" s="2">
        <v>42675</v>
      </c>
      <c r="B80" s="2" t="str">
        <f t="shared" si="1"/>
        <v>2016M11</v>
      </c>
      <c r="C80" s="4">
        <v>132.47</v>
      </c>
      <c r="D80">
        <f>dados!D80/deflacionado!AB80*deflacionado!$AB$138</f>
        <v>260858352.92851922</v>
      </c>
      <c r="E80">
        <v>323191097</v>
      </c>
      <c r="F80">
        <v>2344567812</v>
      </c>
      <c r="G80">
        <v>5205671446</v>
      </c>
      <c r="H80">
        <v>5652149886</v>
      </c>
      <c r="I80">
        <v>11.35</v>
      </c>
      <c r="J80">
        <v>16.89</v>
      </c>
      <c r="K80">
        <f>dados!K80/deflacionado!AB80*deflacionado!$AB$138</f>
        <v>190058365.23754889</v>
      </c>
      <c r="L80" s="3">
        <v>12.38</v>
      </c>
      <c r="M80" s="3">
        <v>290.76</v>
      </c>
      <c r="N80" s="26">
        <v>83935.896131000001</v>
      </c>
      <c r="O80" s="26">
        <v>23478.171448000001</v>
      </c>
      <c r="P80" s="26">
        <v>6535.9243286000001</v>
      </c>
      <c r="Q80" s="26">
        <v>2699.4965462</v>
      </c>
      <c r="R80">
        <f>dados!R80/deflacionado!AC80*deflacionado!$AC$138</f>
        <v>7710.1234909033656</v>
      </c>
      <c r="S80">
        <f>dados!S80/deflacionado!AC80*deflacionado!$AC$138</f>
        <v>20808.521745327384</v>
      </c>
      <c r="T80">
        <v>16.422999999999998</v>
      </c>
      <c r="U80" s="26">
        <v>4.6054511417999997</v>
      </c>
      <c r="V80">
        <v>98.08</v>
      </c>
      <c r="W80">
        <v>13.33</v>
      </c>
      <c r="X80">
        <v>1.8340000000000001</v>
      </c>
      <c r="Y80">
        <v>2.3679999999999999</v>
      </c>
      <c r="Z80">
        <v>3.0169999999999999</v>
      </c>
      <c r="AA80">
        <v>101.5</v>
      </c>
      <c r="AB80" s="5">
        <v>4761.42</v>
      </c>
      <c r="AC80">
        <v>241.35300000000001</v>
      </c>
    </row>
    <row r="81" spans="1:29" x14ac:dyDescent="0.3">
      <c r="A81" s="2">
        <v>42705</v>
      </c>
      <c r="B81" s="2" t="str">
        <f t="shared" si="1"/>
        <v>2016M12</v>
      </c>
      <c r="C81" s="4">
        <v>133.41999999999999</v>
      </c>
      <c r="D81">
        <f>dados!D81/deflacionado!AB81*deflacionado!$AB$138</f>
        <v>283490781.13163936</v>
      </c>
      <c r="E81">
        <v>325910505</v>
      </c>
      <c r="F81">
        <v>2371328277</v>
      </c>
      <c r="G81">
        <v>5228485955</v>
      </c>
      <c r="H81">
        <v>5681511504</v>
      </c>
      <c r="I81">
        <v>11.27</v>
      </c>
      <c r="J81">
        <v>17.079999999999998</v>
      </c>
      <c r="K81">
        <f>dados!K81/deflacionado!AB81*deflacionado!$AB$138</f>
        <v>206830060.87820634</v>
      </c>
      <c r="L81" s="3">
        <v>11.895</v>
      </c>
      <c r="M81" s="3">
        <v>273.05</v>
      </c>
      <c r="N81" s="26">
        <v>81415.160975999999</v>
      </c>
      <c r="O81" s="26">
        <v>24254.762288000002</v>
      </c>
      <c r="P81" s="26">
        <v>6606.7367635999999</v>
      </c>
      <c r="Q81" s="26">
        <v>2747.7300279999999</v>
      </c>
      <c r="R81">
        <f>dados!R81/deflacionado!AC81*deflacionado!$AC$138</f>
        <v>8115.5343835945532</v>
      </c>
      <c r="S81">
        <f>dados!S81/deflacionado!AC81*deflacionado!$AC$138</f>
        <v>21717.348299728288</v>
      </c>
      <c r="T81">
        <v>16.324999999999999</v>
      </c>
      <c r="U81" s="26">
        <v>4.4056677427000004</v>
      </c>
      <c r="V81">
        <v>98.17</v>
      </c>
      <c r="W81">
        <v>14.04</v>
      </c>
      <c r="X81">
        <v>1.9339999999999999</v>
      </c>
      <c r="Y81">
        <v>2.4460000000000002</v>
      </c>
      <c r="Z81">
        <v>3.0630000000000002</v>
      </c>
      <c r="AA81">
        <v>102.389999</v>
      </c>
      <c r="AB81" s="5">
        <v>4775.7</v>
      </c>
      <c r="AC81">
        <v>241.43199999999999</v>
      </c>
    </row>
    <row r="82" spans="1:29" x14ac:dyDescent="0.3">
      <c r="A82" s="2">
        <v>42736</v>
      </c>
      <c r="B82" s="2" t="str">
        <f t="shared" si="1"/>
        <v>2017M1</v>
      </c>
      <c r="C82" s="4">
        <v>128.56</v>
      </c>
      <c r="D82">
        <f>dados!D82/deflacionado!AB82*deflacionado!$AB$138</f>
        <v>272322593.61418062</v>
      </c>
      <c r="E82">
        <v>325517068</v>
      </c>
      <c r="F82">
        <v>2385912086</v>
      </c>
      <c r="G82">
        <v>5264955221</v>
      </c>
      <c r="H82">
        <v>5743868110</v>
      </c>
      <c r="I82">
        <v>11.57</v>
      </c>
      <c r="J82">
        <v>17.149999999999999</v>
      </c>
      <c r="K82">
        <f>dados!K82/deflacionado!AB82*deflacionado!$AB$138</f>
        <v>193946316.44572732</v>
      </c>
      <c r="L82" s="3">
        <v>10.875</v>
      </c>
      <c r="M82" s="3">
        <v>239.83</v>
      </c>
      <c r="N82" s="26">
        <v>87090.287588000007</v>
      </c>
      <c r="O82" s="26">
        <v>24238.068728999999</v>
      </c>
      <c r="P82" s="26">
        <v>6851.1402191999996</v>
      </c>
      <c r="Q82" s="26">
        <v>2780.6664027000002</v>
      </c>
      <c r="R82">
        <f>dados!R82/deflacionado!AC82*deflacionado!$AC$138</f>
        <v>8019.1725237708933</v>
      </c>
      <c r="S82">
        <f>dados!S82/deflacionado!AC82*deflacionado!$AC$138</f>
        <v>21509.02439641079</v>
      </c>
      <c r="T82">
        <v>15.303000000000001</v>
      </c>
      <c r="U82" s="26">
        <v>4.2110921491999997</v>
      </c>
      <c r="V82">
        <v>93.8</v>
      </c>
      <c r="W82">
        <v>11.99</v>
      </c>
      <c r="X82">
        <v>1.9079999999999999</v>
      </c>
      <c r="Y82">
        <v>2.4510000000000001</v>
      </c>
      <c r="Z82">
        <v>3.0510000000000002</v>
      </c>
      <c r="AA82">
        <v>99.510002</v>
      </c>
      <c r="AB82" s="5">
        <v>4793.8500000000004</v>
      </c>
      <c r="AC82">
        <v>242.839</v>
      </c>
    </row>
    <row r="83" spans="1:29" x14ac:dyDescent="0.3">
      <c r="A83" s="2">
        <v>42767</v>
      </c>
      <c r="B83" s="2" t="str">
        <f t="shared" si="1"/>
        <v>2017M2</v>
      </c>
      <c r="C83" s="4">
        <v>129.55000000000001</v>
      </c>
      <c r="D83">
        <f>dados!D83/deflacionado!AB83*deflacionado!$AB$138</f>
        <v>266443802.84443632</v>
      </c>
      <c r="E83">
        <v>356106672</v>
      </c>
      <c r="F83">
        <v>2395179622</v>
      </c>
      <c r="G83">
        <v>5370570893</v>
      </c>
      <c r="H83">
        <v>5831877727</v>
      </c>
      <c r="I83">
        <v>11.52</v>
      </c>
      <c r="J83">
        <v>16.559999999999999</v>
      </c>
      <c r="K83">
        <f>dados!K83/deflacionado!AB83*deflacionado!$AB$138</f>
        <v>186986715.88634562</v>
      </c>
      <c r="L83" s="3">
        <v>10.324999999999999</v>
      </c>
      <c r="M83" s="3">
        <v>218.36</v>
      </c>
      <c r="N83" s="26">
        <v>89477.613186999995</v>
      </c>
      <c r="O83" s="26">
        <v>25315.351809</v>
      </c>
      <c r="P83" s="26">
        <v>7085.8813391000003</v>
      </c>
      <c r="Q83" s="26">
        <v>2875.0570889999999</v>
      </c>
      <c r="R83">
        <f>dados!R83/deflacionado!AC83*deflacionado!$AC$138</f>
        <v>8179.0217131972922</v>
      </c>
      <c r="S83">
        <f>dados!S83/deflacionado!AC83*deflacionado!$AC$138</f>
        <v>21529.004761435615</v>
      </c>
      <c r="T83">
        <v>14.125</v>
      </c>
      <c r="U83" s="26">
        <v>4.1600607025</v>
      </c>
      <c r="V83">
        <v>91.06</v>
      </c>
      <c r="W83">
        <v>12.92</v>
      </c>
      <c r="X83">
        <v>1.88</v>
      </c>
      <c r="Y83">
        <v>2.3580000000000001</v>
      </c>
      <c r="Z83">
        <v>2.968</v>
      </c>
      <c r="AA83">
        <v>101.120003</v>
      </c>
      <c r="AB83" s="5">
        <v>4809.67</v>
      </c>
      <c r="AC83">
        <v>243.60300000000001</v>
      </c>
    </row>
    <row r="84" spans="1:29" x14ac:dyDescent="0.3">
      <c r="A84" s="2">
        <v>42795</v>
      </c>
      <c r="B84" s="2" t="str">
        <f t="shared" si="1"/>
        <v>2017M3</v>
      </c>
      <c r="C84" s="4">
        <v>141.94</v>
      </c>
      <c r="D84">
        <f>dados!D84/deflacionado!AB84*deflacionado!$AB$138</f>
        <v>261989543.4048228</v>
      </c>
      <c r="E84">
        <v>339559886</v>
      </c>
      <c r="F84">
        <v>2397077630</v>
      </c>
      <c r="G84">
        <v>5403067549</v>
      </c>
      <c r="H84">
        <v>5842419766</v>
      </c>
      <c r="I84">
        <v>11.6</v>
      </c>
      <c r="J84">
        <v>16.559999999999999</v>
      </c>
      <c r="K84">
        <f>dados!K84/deflacionado!AB84*deflacionado!$AB$138</f>
        <v>186575073.79038057</v>
      </c>
      <c r="L84" s="3">
        <v>9.6999999999999993</v>
      </c>
      <c r="M84" s="3">
        <v>222.65</v>
      </c>
      <c r="N84" s="26">
        <v>87007.784538000007</v>
      </c>
      <c r="O84" s="26">
        <v>25113.676242000001</v>
      </c>
      <c r="P84" s="26">
        <v>7185.0139710000003</v>
      </c>
      <c r="Q84" s="26">
        <v>2871.6039964000001</v>
      </c>
      <c r="R84">
        <f>dados!R84/deflacionado!AC84*deflacionado!$AC$138</f>
        <v>8239.3024852236049</v>
      </c>
      <c r="S84">
        <f>dados!S84/deflacionado!AC84*deflacionado!$AC$138</f>
        <v>21275.54485256418</v>
      </c>
      <c r="T84">
        <v>13.44</v>
      </c>
      <c r="U84" s="26">
        <v>4.2422052279000004</v>
      </c>
      <c r="V84">
        <v>91.61</v>
      </c>
      <c r="W84">
        <v>12.37</v>
      </c>
      <c r="X84">
        <v>1.929</v>
      </c>
      <c r="Y84">
        <v>2.3959999999999999</v>
      </c>
      <c r="Z84">
        <v>3.0179999999999998</v>
      </c>
      <c r="AA84">
        <v>100.349998</v>
      </c>
      <c r="AB84" s="5">
        <v>4821.6899999999996</v>
      </c>
      <c r="AC84">
        <v>243.80099999999999</v>
      </c>
    </row>
    <row r="85" spans="1:29" x14ac:dyDescent="0.3">
      <c r="A85" s="2">
        <v>42826</v>
      </c>
      <c r="B85" s="2" t="str">
        <f t="shared" si="1"/>
        <v>2017M4</v>
      </c>
      <c r="C85" s="4">
        <v>133.76</v>
      </c>
      <c r="D85">
        <f>dados!D85/deflacionado!AB85*deflacionado!$AB$138</f>
        <v>263811502.37842661</v>
      </c>
      <c r="E85">
        <v>330765419</v>
      </c>
      <c r="F85">
        <v>2414802737</v>
      </c>
      <c r="G85">
        <v>5428196722</v>
      </c>
      <c r="H85">
        <v>5861693498</v>
      </c>
      <c r="I85">
        <v>11.71</v>
      </c>
      <c r="J85">
        <v>16.73</v>
      </c>
      <c r="K85">
        <f>dados!K85/deflacionado!AB85*deflacionado!$AB$138</f>
        <v>189315839.88378444</v>
      </c>
      <c r="L85" s="3">
        <v>9.32</v>
      </c>
      <c r="M85" s="3">
        <v>213.47</v>
      </c>
      <c r="N85" s="26">
        <v>87446.363280999998</v>
      </c>
      <c r="O85" s="26">
        <v>25375.437416000001</v>
      </c>
      <c r="P85" s="26">
        <v>7328.4150706</v>
      </c>
      <c r="Q85" s="26">
        <v>2889.1425226000001</v>
      </c>
      <c r="R85">
        <f>dados!R85/deflacionado!AC85*deflacionado!$AC$138</f>
        <v>8081.467591729237</v>
      </c>
      <c r="S85">
        <f>dados!S85/deflacionado!AC85*deflacionado!$AC$138</f>
        <v>21535.136630351215</v>
      </c>
      <c r="T85">
        <v>13.945</v>
      </c>
      <c r="U85" s="26">
        <v>4.2763856140999996</v>
      </c>
      <c r="V85">
        <v>92</v>
      </c>
      <c r="W85">
        <v>10.82</v>
      </c>
      <c r="X85">
        <v>1.8160000000000001</v>
      </c>
      <c r="Y85">
        <v>2.282</v>
      </c>
      <c r="Z85">
        <v>2.952</v>
      </c>
      <c r="AA85">
        <v>99.050003000000004</v>
      </c>
      <c r="AB85" s="5">
        <v>4828.4399999999996</v>
      </c>
      <c r="AC85">
        <v>244.524</v>
      </c>
    </row>
    <row r="86" spans="1:29" x14ac:dyDescent="0.3">
      <c r="A86" s="2">
        <v>42856</v>
      </c>
      <c r="B86" s="2" t="str">
        <f t="shared" si="1"/>
        <v>2017M5</v>
      </c>
      <c r="C86" s="4">
        <v>135.94999999999999</v>
      </c>
      <c r="D86">
        <f>dados!D86/deflacionado!AB86*deflacionado!$AB$138</f>
        <v>261361201.08961046</v>
      </c>
      <c r="E86">
        <v>327536761</v>
      </c>
      <c r="F86">
        <v>2407192124</v>
      </c>
      <c r="G86">
        <v>5507791836</v>
      </c>
      <c r="H86">
        <v>5936525988</v>
      </c>
      <c r="I86">
        <v>11.75</v>
      </c>
      <c r="J86">
        <v>16.88</v>
      </c>
      <c r="K86">
        <f>dados!K86/deflacionado!AB86*deflacionado!$AB$138</f>
        <v>188079544.88357377</v>
      </c>
      <c r="L86" s="3">
        <v>9.2449999999999992</v>
      </c>
      <c r="M86" s="3">
        <v>232.69</v>
      </c>
      <c r="N86" s="26">
        <v>83587.931635999994</v>
      </c>
      <c r="O86" s="26">
        <v>25436.267647000001</v>
      </c>
      <c r="P86" s="26">
        <v>7504.8712667</v>
      </c>
      <c r="Q86" s="26">
        <v>2920.091977</v>
      </c>
      <c r="R86">
        <f>dados!R86/deflacionado!AC86*deflacionado!$AC$138</f>
        <v>8428.767205485161</v>
      </c>
      <c r="S86">
        <f>dados!S86/deflacionado!AC86*deflacionado!$AC$138</f>
        <v>22025.423039393951</v>
      </c>
      <c r="T86">
        <v>14.568</v>
      </c>
      <c r="U86" s="26">
        <v>4.3235504752000002</v>
      </c>
      <c r="V86">
        <v>93.92</v>
      </c>
      <c r="W86">
        <v>10.41</v>
      </c>
      <c r="X86">
        <v>1.748</v>
      </c>
      <c r="Y86">
        <v>2.1960000000000002</v>
      </c>
      <c r="Z86">
        <v>2.8570000000000002</v>
      </c>
      <c r="AA86">
        <v>96.919998000000007</v>
      </c>
      <c r="AB86" s="5">
        <v>4843.41</v>
      </c>
      <c r="AC86">
        <v>244.733</v>
      </c>
    </row>
    <row r="87" spans="1:29" x14ac:dyDescent="0.3">
      <c r="A87" s="2">
        <v>42887</v>
      </c>
      <c r="B87" s="2" t="str">
        <f t="shared" si="1"/>
        <v>2017M6</v>
      </c>
      <c r="C87" s="4">
        <v>134.91999999999999</v>
      </c>
      <c r="D87">
        <f>dados!D87/deflacionado!AB87*deflacionado!$AB$138</f>
        <v>263094096.23688862</v>
      </c>
      <c r="E87">
        <v>330907717</v>
      </c>
      <c r="F87">
        <v>2448371108</v>
      </c>
      <c r="G87">
        <v>5474967657</v>
      </c>
      <c r="H87">
        <v>5925396119</v>
      </c>
      <c r="I87">
        <v>12.11</v>
      </c>
      <c r="J87">
        <v>16.96</v>
      </c>
      <c r="K87">
        <f>dados!K87/deflacionado!AB87*deflacionado!$AB$138</f>
        <v>189420316.7861895</v>
      </c>
      <c r="L87" s="3">
        <v>8.7799999999999994</v>
      </c>
      <c r="M87" s="3">
        <v>238.79</v>
      </c>
      <c r="N87" s="26">
        <v>84031.791276999997</v>
      </c>
      <c r="O87" s="26">
        <v>25825.683145999999</v>
      </c>
      <c r="P87" s="26">
        <v>7427.7887392000002</v>
      </c>
      <c r="Q87" s="26">
        <v>2931.4896226000001</v>
      </c>
      <c r="R87">
        <f>dados!R87/deflacionado!AC87*deflacionado!$AC$138</f>
        <v>8189.064208528097</v>
      </c>
      <c r="S87">
        <f>dados!S87/deflacionado!AC87*deflacionado!$AC$138</f>
        <v>22434.202948704864</v>
      </c>
      <c r="T87">
        <v>13.233000000000001</v>
      </c>
      <c r="U87" s="26">
        <v>4.4196882606000001</v>
      </c>
      <c r="V87">
        <v>96.75</v>
      </c>
      <c r="W87">
        <v>11.18</v>
      </c>
      <c r="X87">
        <v>1.885</v>
      </c>
      <c r="Y87">
        <v>2.302</v>
      </c>
      <c r="Z87">
        <v>2.84</v>
      </c>
      <c r="AA87">
        <v>95.660004000000001</v>
      </c>
      <c r="AB87" s="5">
        <v>4832.2700000000004</v>
      </c>
      <c r="AC87">
        <v>244.95500000000001</v>
      </c>
    </row>
    <row r="88" spans="1:29" x14ac:dyDescent="0.3">
      <c r="A88" s="2">
        <v>42917</v>
      </c>
      <c r="B88" s="2" t="str">
        <f t="shared" si="1"/>
        <v>2017M7</v>
      </c>
      <c r="C88" s="4">
        <v>138.36000000000001</v>
      </c>
      <c r="D88">
        <f>dados!D88/deflacionado!AB88*deflacionado!$AB$138</f>
        <v>264979994.64247182</v>
      </c>
      <c r="E88">
        <v>329640852</v>
      </c>
      <c r="F88">
        <v>2475831867</v>
      </c>
      <c r="G88">
        <v>5495565318</v>
      </c>
      <c r="H88">
        <v>5947255664</v>
      </c>
      <c r="I88">
        <v>12.52</v>
      </c>
      <c r="J88">
        <v>17.350000000000001</v>
      </c>
      <c r="K88">
        <f>dados!K88/deflacionado!AB88*deflacionado!$AB$138</f>
        <v>192416474.46881315</v>
      </c>
      <c r="L88" s="3">
        <v>7.9749999999999996</v>
      </c>
      <c r="M88" s="3">
        <v>209.75</v>
      </c>
      <c r="N88" s="26">
        <v>87856.929512000002</v>
      </c>
      <c r="O88" s="26">
        <v>26498.981389</v>
      </c>
      <c r="P88" s="26">
        <v>7684.3356455000003</v>
      </c>
      <c r="Q88" s="26">
        <v>2990.2733951</v>
      </c>
      <c r="R88">
        <f>dados!R88/deflacionado!AC88*deflacionado!$AC$138</f>
        <v>8261.1477780592031</v>
      </c>
      <c r="S88">
        <f>dados!S88/deflacionado!AC88*deflacionado!$AC$138</f>
        <v>22328.38530716626</v>
      </c>
      <c r="T88">
        <v>13.113</v>
      </c>
      <c r="U88" s="26">
        <v>4.1725377613000001</v>
      </c>
      <c r="V88">
        <v>93.85</v>
      </c>
      <c r="W88">
        <v>10.26</v>
      </c>
      <c r="X88">
        <v>1.8320000000000001</v>
      </c>
      <c r="Y88">
        <v>2.2919999999999998</v>
      </c>
      <c r="Z88">
        <v>2.8980000000000001</v>
      </c>
      <c r="AA88">
        <v>92.860000999999997</v>
      </c>
      <c r="AB88" s="5">
        <v>4843.87</v>
      </c>
      <c r="AC88">
        <v>244.786</v>
      </c>
    </row>
    <row r="89" spans="1:29" x14ac:dyDescent="0.3">
      <c r="A89" s="2">
        <v>42948</v>
      </c>
      <c r="B89" s="2" t="str">
        <f t="shared" si="1"/>
        <v>2017M8</v>
      </c>
      <c r="C89" s="4">
        <v>140.11000000000001</v>
      </c>
      <c r="D89">
        <f>dados!D89/deflacionado!AB89*deflacionado!$AB$138</f>
        <v>262490296.96550637</v>
      </c>
      <c r="E89">
        <v>332318715</v>
      </c>
      <c r="F89">
        <v>2496174335</v>
      </c>
      <c r="G89">
        <v>5518949598</v>
      </c>
      <c r="H89">
        <v>5978559446</v>
      </c>
      <c r="I89">
        <v>12.46</v>
      </c>
      <c r="J89">
        <v>17.68</v>
      </c>
      <c r="K89">
        <f>dados!K89/deflacionado!AB89*deflacionado!$AB$138</f>
        <v>187898025.43405724</v>
      </c>
      <c r="L89" s="3">
        <v>7.5549999999999997</v>
      </c>
      <c r="M89" s="3">
        <v>194.41</v>
      </c>
      <c r="N89" s="26">
        <v>94228.580918000007</v>
      </c>
      <c r="O89" s="26">
        <v>26488.636150999999</v>
      </c>
      <c r="P89" s="26">
        <v>7758.5957635000004</v>
      </c>
      <c r="Q89" s="26">
        <v>2982.9751796999999</v>
      </c>
      <c r="R89">
        <f>dados!R89/deflacionado!AC89*deflacionado!$AC$138</f>
        <v>8301.9781450722749</v>
      </c>
      <c r="S89">
        <f>dados!S89/deflacionado!AC89*deflacionado!$AC$138</f>
        <v>21950.073494923003</v>
      </c>
      <c r="T89">
        <v>12.09</v>
      </c>
      <c r="U89" s="26">
        <v>4.1864411333999998</v>
      </c>
      <c r="V89">
        <v>92.34</v>
      </c>
      <c r="W89">
        <v>10.59</v>
      </c>
      <c r="X89">
        <v>1.7070000000000001</v>
      </c>
      <c r="Y89">
        <v>2.121</v>
      </c>
      <c r="Z89">
        <v>2.7250000000000001</v>
      </c>
      <c r="AA89">
        <v>92.669998000000007</v>
      </c>
      <c r="AB89" s="5">
        <v>4853.07</v>
      </c>
      <c r="AC89">
        <v>245.51900000000001</v>
      </c>
    </row>
    <row r="90" spans="1:29" x14ac:dyDescent="0.3">
      <c r="A90" s="2">
        <v>42979</v>
      </c>
      <c r="B90" s="2" t="str">
        <f t="shared" si="1"/>
        <v>2017M9</v>
      </c>
      <c r="C90" s="4">
        <v>134.79</v>
      </c>
      <c r="D90">
        <f>dados!D90/deflacionado!AB90*deflacionado!$AB$138</f>
        <v>267886880.98877352</v>
      </c>
      <c r="E90">
        <v>337005494</v>
      </c>
      <c r="F90">
        <v>2497099203</v>
      </c>
      <c r="G90">
        <v>5543482574</v>
      </c>
      <c r="H90">
        <v>5978280665</v>
      </c>
      <c r="I90">
        <v>12.55</v>
      </c>
      <c r="J90">
        <v>17.850000000000001</v>
      </c>
      <c r="K90">
        <f>dados!K90/deflacionado!AB90*deflacionado!$AB$138</f>
        <v>189413621.33633146</v>
      </c>
      <c r="L90" s="3">
        <v>7.0750000000000002</v>
      </c>
      <c r="M90" s="3">
        <v>195.21</v>
      </c>
      <c r="N90" s="26">
        <v>98671.335678999996</v>
      </c>
      <c r="O90" s="26">
        <v>26897.745405000001</v>
      </c>
      <c r="P90" s="26">
        <v>7798.5260598000004</v>
      </c>
      <c r="Q90" s="26">
        <v>3024.5405781999998</v>
      </c>
      <c r="R90">
        <f>dados!R90/deflacionado!AC90*deflacionado!$AC$138</f>
        <v>8193.9469635643945</v>
      </c>
      <c r="S90">
        <f>dados!S90/deflacionado!AC90*deflacionado!$AC$138</f>
        <v>22623.587190613365</v>
      </c>
      <c r="T90">
        <v>11.965</v>
      </c>
      <c r="U90" s="26">
        <v>4.2075114156</v>
      </c>
      <c r="V90">
        <v>92.17</v>
      </c>
      <c r="W90">
        <v>9.51</v>
      </c>
      <c r="X90">
        <v>1.9279999999999999</v>
      </c>
      <c r="Y90">
        <v>2.3260000000000001</v>
      </c>
      <c r="Z90">
        <v>2.8570000000000002</v>
      </c>
      <c r="AA90">
        <v>93.080001999999993</v>
      </c>
      <c r="AB90" s="5">
        <v>4860.83</v>
      </c>
      <c r="AC90">
        <v>246.81899999999999</v>
      </c>
    </row>
    <row r="91" spans="1:29" x14ac:dyDescent="0.3">
      <c r="A91" s="2">
        <v>43009</v>
      </c>
      <c r="B91" s="2" t="str">
        <f t="shared" si="1"/>
        <v>2017M10</v>
      </c>
      <c r="C91" s="4">
        <v>136.01</v>
      </c>
      <c r="D91">
        <f>dados!D91/deflacionado!AB91*deflacionado!$AB$138</f>
        <v>266773697.09457618</v>
      </c>
      <c r="E91">
        <v>332246885</v>
      </c>
      <c r="F91">
        <v>2510729581</v>
      </c>
      <c r="G91">
        <v>5626754248</v>
      </c>
      <c r="H91">
        <v>6054119494</v>
      </c>
      <c r="I91">
        <v>12.78</v>
      </c>
      <c r="J91">
        <v>17.96</v>
      </c>
      <c r="K91">
        <f>dados!K91/deflacionado!AB91*deflacionado!$AB$138</f>
        <v>189918891.05313599</v>
      </c>
      <c r="L91" s="3">
        <v>7.0650000000000004</v>
      </c>
      <c r="M91" s="3">
        <v>171.12</v>
      </c>
      <c r="N91" s="26">
        <v>98278.461511999994</v>
      </c>
      <c r="O91" s="26">
        <v>28082.579720999998</v>
      </c>
      <c r="P91" s="26">
        <v>8081.8064539999996</v>
      </c>
      <c r="Q91" s="26">
        <v>3093.6049017</v>
      </c>
      <c r="R91">
        <f>dados!R91/deflacionado!AC91*deflacionado!$AC$138</f>
        <v>8332.9351171436338</v>
      </c>
      <c r="S91">
        <f>dados!S91/deflacionado!AC91*deflacionado!$AC$138</f>
        <v>24478.761464427174</v>
      </c>
      <c r="T91">
        <v>12.628</v>
      </c>
      <c r="U91" s="26">
        <v>4.3339420641000004</v>
      </c>
      <c r="V91">
        <v>93.37</v>
      </c>
      <c r="W91">
        <v>10.18</v>
      </c>
      <c r="X91">
        <v>2.0099999999999998</v>
      </c>
      <c r="Y91">
        <v>2.3759999999999999</v>
      </c>
      <c r="Z91">
        <v>2.875</v>
      </c>
      <c r="AA91">
        <v>94.550003000000004</v>
      </c>
      <c r="AB91" s="5">
        <v>4881.25</v>
      </c>
      <c r="AC91">
        <v>246.66300000000001</v>
      </c>
    </row>
    <row r="92" spans="1:29" x14ac:dyDescent="0.3">
      <c r="A92" s="2">
        <v>43040</v>
      </c>
      <c r="B92" s="2" t="str">
        <f t="shared" si="1"/>
        <v>2017M11</v>
      </c>
      <c r="C92" s="4">
        <v>135.11000000000001</v>
      </c>
      <c r="D92">
        <f>dados!D92/deflacionado!AB92*deflacionado!$AB$138</f>
        <v>267645298.92561677</v>
      </c>
      <c r="E92">
        <v>337527755</v>
      </c>
      <c r="F92">
        <v>2524496443</v>
      </c>
      <c r="G92">
        <v>5677639428</v>
      </c>
      <c r="H92">
        <v>6092331523</v>
      </c>
      <c r="I92">
        <v>12.99</v>
      </c>
      <c r="J92">
        <v>17.850000000000001</v>
      </c>
      <c r="K92">
        <f>dados!K92/deflacionado!AB92*deflacionado!$AB$138</f>
        <v>191705342.14817199</v>
      </c>
      <c r="L92" s="3">
        <v>6.88</v>
      </c>
      <c r="M92" s="3">
        <v>169.29</v>
      </c>
      <c r="N92" s="26">
        <v>94921.166026000006</v>
      </c>
      <c r="O92" s="26">
        <v>29157.14703</v>
      </c>
      <c r="P92" s="26">
        <v>8257.3526655999995</v>
      </c>
      <c r="Q92" s="26">
        <v>3180.4040126</v>
      </c>
      <c r="R92">
        <f>dados!R92/deflacionado!AC92*deflacionado!$AC$138</f>
        <v>8147.6750126687984</v>
      </c>
      <c r="S92">
        <f>dados!S92/deflacionado!AC92*deflacionado!$AC$138</f>
        <v>25271.451935995196</v>
      </c>
      <c r="T92">
        <v>13.18</v>
      </c>
      <c r="U92" s="26">
        <v>4.3016620323000003</v>
      </c>
      <c r="V92">
        <v>95.19</v>
      </c>
      <c r="W92">
        <v>11.28</v>
      </c>
      <c r="X92">
        <v>2.1440000000000001</v>
      </c>
      <c r="Y92">
        <v>2.4169999999999998</v>
      </c>
      <c r="Z92">
        <v>2.8319999999999999</v>
      </c>
      <c r="AA92">
        <v>93.010002</v>
      </c>
      <c r="AB92" s="5">
        <v>4894.92</v>
      </c>
      <c r="AC92">
        <v>246.66900000000001</v>
      </c>
    </row>
    <row r="93" spans="1:29" x14ac:dyDescent="0.3">
      <c r="A93" s="2">
        <v>43070</v>
      </c>
      <c r="B93" s="2" t="str">
        <f t="shared" si="1"/>
        <v>2017M12</v>
      </c>
      <c r="C93" s="4">
        <v>135.78</v>
      </c>
      <c r="D93">
        <f>dados!D93/deflacionado!AB93*deflacionado!$AB$138</f>
        <v>292483502.18660784</v>
      </c>
      <c r="E93">
        <v>337219206</v>
      </c>
      <c r="F93">
        <v>2528135376</v>
      </c>
      <c r="G93">
        <v>5711202165</v>
      </c>
      <c r="H93">
        <v>6146692564</v>
      </c>
      <c r="I93">
        <v>13.9</v>
      </c>
      <c r="J93">
        <v>17.93</v>
      </c>
      <c r="K93">
        <f>dados!K93/deflacionado!AB93*deflacionado!$AB$138</f>
        <v>213174515.55229166</v>
      </c>
      <c r="L93" s="3">
        <v>6.74</v>
      </c>
      <c r="M93" s="3">
        <v>162.43</v>
      </c>
      <c r="N93" s="26">
        <v>100323.82126</v>
      </c>
      <c r="O93" s="26">
        <v>29711.414700000001</v>
      </c>
      <c r="P93" s="26">
        <v>8297.5710044000007</v>
      </c>
      <c r="Q93" s="26">
        <v>3213.5615708999999</v>
      </c>
      <c r="R93">
        <f>dados!R93/deflacionado!AC93*deflacionado!$AC$138</f>
        <v>8554.2672871606828</v>
      </c>
      <c r="S93">
        <f>dados!S93/deflacionado!AC93*deflacionado!$AC$138</f>
        <v>25330.80223994418</v>
      </c>
      <c r="T93">
        <v>13.438000000000001</v>
      </c>
      <c r="U93" s="26">
        <v>4.3437456249000004</v>
      </c>
      <c r="V93">
        <v>95.65</v>
      </c>
      <c r="W93">
        <v>11.04</v>
      </c>
      <c r="X93">
        <v>2.206</v>
      </c>
      <c r="Y93">
        <v>2.4049999999999998</v>
      </c>
      <c r="Z93">
        <v>2.7389999999999999</v>
      </c>
      <c r="AA93">
        <v>92.120002999999997</v>
      </c>
      <c r="AB93" s="5">
        <v>4916.46</v>
      </c>
      <c r="AC93">
        <v>246.524</v>
      </c>
    </row>
    <row r="94" spans="1:29" x14ac:dyDescent="0.3">
      <c r="A94" s="2">
        <v>43101</v>
      </c>
      <c r="B94" s="2" t="str">
        <f t="shared" si="1"/>
        <v>2018M1</v>
      </c>
      <c r="C94" s="4">
        <v>132.09</v>
      </c>
      <c r="D94">
        <f>dados!D94/deflacionado!AB94*deflacionado!$AB$138</f>
        <v>282447052.80090129</v>
      </c>
      <c r="E94">
        <v>340389865</v>
      </c>
      <c r="F94">
        <v>2537445641</v>
      </c>
      <c r="G94">
        <v>5713739945</v>
      </c>
      <c r="H94">
        <v>6167287138</v>
      </c>
      <c r="I94">
        <v>13.94</v>
      </c>
      <c r="J94">
        <v>18.149999999999999</v>
      </c>
      <c r="K94">
        <f>dados!K94/deflacionado!AB94*deflacionado!$AB$138</f>
        <v>198679659.27163577</v>
      </c>
      <c r="L94" s="3">
        <v>6.8049999999999997</v>
      </c>
      <c r="M94" s="3">
        <v>144.97999999999999</v>
      </c>
      <c r="N94" s="26">
        <v>111176.73174</v>
      </c>
      <c r="O94" s="26">
        <v>31260.118935999999</v>
      </c>
      <c r="P94" s="26">
        <v>8860.0057703999992</v>
      </c>
      <c r="Q94" s="26">
        <v>3375.7053778999998</v>
      </c>
      <c r="R94">
        <f>dados!R94/deflacionado!AC94*deflacionado!$AC$138</f>
        <v>8337.2457830207331</v>
      </c>
      <c r="S94">
        <f>dados!S94/deflacionado!AC94*deflacionado!$AC$138</f>
        <v>25562.46668535949</v>
      </c>
      <c r="T94">
        <v>12.358000000000001</v>
      </c>
      <c r="U94" s="26">
        <v>4.1405501940000002</v>
      </c>
      <c r="V94">
        <v>93.61</v>
      </c>
      <c r="W94">
        <v>13.54</v>
      </c>
      <c r="X94">
        <v>2.524</v>
      </c>
      <c r="Y94">
        <v>2.72</v>
      </c>
      <c r="Z94">
        <v>2.9420000000000002</v>
      </c>
      <c r="AA94">
        <v>89.129997000000003</v>
      </c>
      <c r="AB94" s="5">
        <v>4930.72</v>
      </c>
      <c r="AC94">
        <v>247.86699999999999</v>
      </c>
    </row>
    <row r="95" spans="1:29" x14ac:dyDescent="0.3">
      <c r="A95" s="2">
        <v>43132</v>
      </c>
      <c r="B95" s="2" t="str">
        <f t="shared" si="1"/>
        <v>2018M2</v>
      </c>
      <c r="C95" s="4">
        <v>129.93</v>
      </c>
      <c r="D95">
        <f>dados!D95/deflacionado!AB95*deflacionado!$AB$138</f>
        <v>276467741.48570502</v>
      </c>
      <c r="E95">
        <v>377118524</v>
      </c>
      <c r="F95">
        <v>2526895130</v>
      </c>
      <c r="G95">
        <v>5770354874</v>
      </c>
      <c r="H95">
        <v>6226509348</v>
      </c>
      <c r="I95">
        <v>13.97</v>
      </c>
      <c r="J95">
        <v>17.399999999999999</v>
      </c>
      <c r="K95">
        <f>dados!K95/deflacionado!AB95*deflacionado!$AB$138</f>
        <v>195182254.17740828</v>
      </c>
      <c r="L95" s="3">
        <v>6.5949999999999998</v>
      </c>
      <c r="M95" s="3">
        <v>153.72999999999999</v>
      </c>
      <c r="N95" s="26">
        <v>111397.53275</v>
      </c>
      <c r="O95" s="26">
        <v>29785.925119</v>
      </c>
      <c r="P95" s="26">
        <v>8655.2239482999994</v>
      </c>
      <c r="Q95" s="26">
        <v>3229.5853308999999</v>
      </c>
      <c r="R95">
        <f>dados!R95/deflacionado!AC95*deflacionado!$AC$138</f>
        <v>7967.2969388451784</v>
      </c>
      <c r="S95">
        <f>dados!S95/deflacionado!AC95*deflacionado!$AC$138</f>
        <v>24312.280019759753</v>
      </c>
      <c r="T95">
        <v>12.02</v>
      </c>
      <c r="U95" s="26">
        <v>4.2350159108999996</v>
      </c>
      <c r="V95">
        <v>94.63</v>
      </c>
      <c r="W95">
        <v>19.850000000000001</v>
      </c>
      <c r="X95">
        <v>2.65</v>
      </c>
      <c r="Y95">
        <v>2.8679999999999999</v>
      </c>
      <c r="Z95">
        <v>3.1269999999999998</v>
      </c>
      <c r="AA95">
        <v>90.610000999999997</v>
      </c>
      <c r="AB95" s="5">
        <v>4946.5</v>
      </c>
      <c r="AC95">
        <v>248.99100000000001</v>
      </c>
    </row>
    <row r="96" spans="1:29" x14ac:dyDescent="0.3">
      <c r="A96" s="2">
        <v>43160</v>
      </c>
      <c r="B96" s="2" t="str">
        <f t="shared" si="1"/>
        <v>2018M3</v>
      </c>
      <c r="C96" s="4">
        <v>141.58000000000001</v>
      </c>
      <c r="D96">
        <f>dados!D96/deflacionado!AB96*deflacionado!$AB$138</f>
        <v>270310759.51881355</v>
      </c>
      <c r="E96">
        <v>359495631</v>
      </c>
      <c r="F96">
        <v>2549391398</v>
      </c>
      <c r="G96">
        <v>5774734690</v>
      </c>
      <c r="H96">
        <v>6206921935</v>
      </c>
      <c r="I96">
        <v>14.31</v>
      </c>
      <c r="J96">
        <v>17.27</v>
      </c>
      <c r="K96">
        <f>dados!K96/deflacionado!AB96*deflacionado!$AB$138</f>
        <v>197309079.61658469</v>
      </c>
      <c r="L96" s="3">
        <v>6.28</v>
      </c>
      <c r="M96" s="3">
        <v>171.93</v>
      </c>
      <c r="N96" s="26">
        <v>111312.96044</v>
      </c>
      <c r="O96" s="26">
        <v>28683.834465</v>
      </c>
      <c r="P96" s="26">
        <v>8405.8257923000001</v>
      </c>
      <c r="Q96" s="26">
        <v>3142.7594995999998</v>
      </c>
      <c r="R96">
        <f>dados!R96/deflacionado!AC96*deflacionado!$AC$138</f>
        <v>7756.6325889386662</v>
      </c>
      <c r="S96">
        <f>dados!S96/deflacionado!AC96*deflacionado!$AC$138</f>
        <v>23582.587468042988</v>
      </c>
      <c r="T96">
        <v>12.535</v>
      </c>
      <c r="U96" s="26">
        <v>4.3340899762999996</v>
      </c>
      <c r="V96">
        <v>95.8</v>
      </c>
      <c r="W96">
        <v>19.97</v>
      </c>
      <c r="X96">
        <v>2.5619999999999998</v>
      </c>
      <c r="Y96">
        <v>2.7410000000000001</v>
      </c>
      <c r="Z96">
        <v>2.972</v>
      </c>
      <c r="AA96">
        <v>89.970000999999996</v>
      </c>
      <c r="AB96" s="5">
        <v>4950.95</v>
      </c>
      <c r="AC96">
        <v>249.554</v>
      </c>
    </row>
    <row r="97" spans="1:29" x14ac:dyDescent="0.3">
      <c r="A97" s="2">
        <v>43191</v>
      </c>
      <c r="B97" s="2" t="str">
        <f t="shared" si="1"/>
        <v>2018M4</v>
      </c>
      <c r="C97" s="4">
        <v>139.08000000000001</v>
      </c>
      <c r="D97">
        <f>dados!D97/deflacionado!AB97*deflacionado!$AB$138</f>
        <v>268069811.4477855</v>
      </c>
      <c r="E97">
        <v>352353259</v>
      </c>
      <c r="F97">
        <v>2572998781</v>
      </c>
      <c r="G97">
        <v>5800302433</v>
      </c>
      <c r="H97">
        <v>6226461110</v>
      </c>
      <c r="I97">
        <v>14.35</v>
      </c>
      <c r="J97">
        <v>17.25</v>
      </c>
      <c r="K97">
        <f>dados!K97/deflacionado!AB97*deflacionado!$AB$138</f>
        <v>201953560.78817734</v>
      </c>
      <c r="L97" s="3">
        <v>6.3049999999999997</v>
      </c>
      <c r="M97" s="3">
        <v>166.67</v>
      </c>
      <c r="N97" s="26">
        <v>112044.35187</v>
      </c>
      <c r="O97" s="26">
        <v>28576.816791000001</v>
      </c>
      <c r="P97" s="26">
        <v>8357.0024266</v>
      </c>
      <c r="Q97" s="26">
        <v>3131.7456416999999</v>
      </c>
      <c r="R97">
        <f>dados!R97/deflacionado!AC97*deflacionado!$AC$138</f>
        <v>8221.5484701412133</v>
      </c>
      <c r="S97">
        <f>dados!S97/deflacionado!AC97*deflacionado!$AC$138</f>
        <v>24598.92163395145</v>
      </c>
      <c r="T97">
        <v>14.005000000000001</v>
      </c>
      <c r="U97" s="26">
        <v>4.5292379804999996</v>
      </c>
      <c r="V97">
        <v>99.67</v>
      </c>
      <c r="W97">
        <v>15.93</v>
      </c>
      <c r="X97">
        <v>2.7890000000000001</v>
      </c>
      <c r="Y97">
        <v>2.9359999999999999</v>
      </c>
      <c r="Z97">
        <v>3.097</v>
      </c>
      <c r="AA97">
        <v>91.839995999999999</v>
      </c>
      <c r="AB97" s="5">
        <v>4961.84</v>
      </c>
      <c r="AC97">
        <v>250.54599999999999</v>
      </c>
    </row>
    <row r="98" spans="1:29" x14ac:dyDescent="0.3">
      <c r="A98" s="2">
        <v>43221</v>
      </c>
      <c r="B98" s="2" t="str">
        <f t="shared" si="1"/>
        <v>2018M5</v>
      </c>
      <c r="C98" s="4">
        <v>132.29</v>
      </c>
      <c r="D98">
        <f>dados!D98/deflacionado!AB98*deflacionado!$AB$138</f>
        <v>266718020.84078896</v>
      </c>
      <c r="E98">
        <v>353085750</v>
      </c>
      <c r="F98">
        <v>2603848081</v>
      </c>
      <c r="G98">
        <v>5858214642</v>
      </c>
      <c r="H98">
        <v>6285845760</v>
      </c>
      <c r="I98">
        <v>14.46</v>
      </c>
      <c r="J98">
        <v>17.41</v>
      </c>
      <c r="K98">
        <f>dados!K98/deflacionado!AB98*deflacionado!$AB$138</f>
        <v>200762210.06381571</v>
      </c>
      <c r="L98" s="3">
        <v>6.97</v>
      </c>
      <c r="M98" s="3">
        <v>215.92</v>
      </c>
      <c r="N98" s="26">
        <v>99465.790745000006</v>
      </c>
      <c r="O98" s="26">
        <v>28756.069313</v>
      </c>
      <c r="P98" s="26">
        <v>8765.0524640000003</v>
      </c>
      <c r="Q98" s="26">
        <v>3186.2136166999999</v>
      </c>
      <c r="R98">
        <f>dados!R98/deflacionado!AC98*deflacionado!$AC$138</f>
        <v>8371.651438065408</v>
      </c>
      <c r="S98">
        <f>dados!S98/deflacionado!AC98*deflacionado!$AC$138</f>
        <v>24206.962351940474</v>
      </c>
      <c r="T98">
        <v>15.49</v>
      </c>
      <c r="U98" s="26">
        <v>4.8428166442</v>
      </c>
      <c r="V98">
        <v>106.3</v>
      </c>
      <c r="W98">
        <v>15.43</v>
      </c>
      <c r="X98">
        <v>2.6640000000000001</v>
      </c>
      <c r="Y98">
        <v>2.8220000000000001</v>
      </c>
      <c r="Z98">
        <v>2.9860000000000002</v>
      </c>
      <c r="AA98">
        <v>93.989998</v>
      </c>
      <c r="AB98" s="5">
        <v>4981.6899999999996</v>
      </c>
      <c r="AC98">
        <v>251.58799999999999</v>
      </c>
    </row>
    <row r="99" spans="1:29" x14ac:dyDescent="0.3">
      <c r="A99" s="2">
        <v>43252</v>
      </c>
      <c r="B99" s="2" t="str">
        <f t="shared" si="1"/>
        <v>2018M6</v>
      </c>
      <c r="C99" s="4">
        <v>136.94</v>
      </c>
      <c r="D99">
        <f>dados!D99/deflacionado!AB99*deflacionado!$AB$138</f>
        <v>266171235.41782072</v>
      </c>
      <c r="E99">
        <v>355298596</v>
      </c>
      <c r="F99">
        <v>2631059827</v>
      </c>
      <c r="G99">
        <v>5862418608</v>
      </c>
      <c r="H99">
        <v>6301712173</v>
      </c>
      <c r="I99">
        <v>14.66</v>
      </c>
      <c r="J99">
        <v>17.07</v>
      </c>
      <c r="K99">
        <f>dados!K99/deflacionado!AB99*deflacionado!$AB$138</f>
        <v>198993649.54270625</v>
      </c>
      <c r="L99" s="3">
        <v>7.21</v>
      </c>
      <c r="M99" s="3">
        <v>261.24</v>
      </c>
      <c r="N99" s="26">
        <v>93120.379459999996</v>
      </c>
      <c r="O99" s="26">
        <v>28540.475054999999</v>
      </c>
      <c r="P99" s="26">
        <v>8831.2763782999991</v>
      </c>
      <c r="Q99" s="26">
        <v>3196.5003753000001</v>
      </c>
      <c r="R99">
        <f>dados!R99/deflacionado!AC99*deflacionado!$AC$138</f>
        <v>8313.4036338887818</v>
      </c>
      <c r="S99">
        <f>dados!S99/deflacionado!AC99*deflacionado!$AC$138</f>
        <v>24280.227065863986</v>
      </c>
      <c r="T99">
        <v>17.527999999999999</v>
      </c>
      <c r="U99" s="26">
        <v>4.9345948865000002</v>
      </c>
      <c r="V99">
        <v>109.18</v>
      </c>
      <c r="W99">
        <v>16.09</v>
      </c>
      <c r="X99">
        <v>2.7309999999999999</v>
      </c>
      <c r="Y99">
        <v>2.8490000000000002</v>
      </c>
      <c r="Z99">
        <v>2.9830000000000001</v>
      </c>
      <c r="AA99">
        <v>94.629997000000003</v>
      </c>
      <c r="AB99" s="5">
        <v>5044.46</v>
      </c>
      <c r="AC99">
        <v>251.989</v>
      </c>
    </row>
    <row r="100" spans="1:29" x14ac:dyDescent="0.3">
      <c r="A100" s="2">
        <v>43282</v>
      </c>
      <c r="B100" s="2" t="str">
        <f t="shared" si="1"/>
        <v>2018M7</v>
      </c>
      <c r="C100" s="4">
        <v>141.02000000000001</v>
      </c>
      <c r="D100">
        <f>dados!D100/deflacionado!AB100*deflacionado!$AB$138</f>
        <v>266710470.04763582</v>
      </c>
      <c r="E100">
        <v>355090493</v>
      </c>
      <c r="F100">
        <v>2647362373</v>
      </c>
      <c r="G100">
        <v>5875957544</v>
      </c>
      <c r="H100">
        <v>6393646561</v>
      </c>
      <c r="I100">
        <v>14.68</v>
      </c>
      <c r="J100">
        <v>17.170000000000002</v>
      </c>
      <c r="K100">
        <f>dados!K100/deflacionado!AB100*deflacionado!$AB$138</f>
        <v>203308234.55684626</v>
      </c>
      <c r="L100" s="3">
        <v>7.2750000000000004</v>
      </c>
      <c r="M100" s="3">
        <v>209.18</v>
      </c>
      <c r="N100" s="26">
        <v>101051.65793</v>
      </c>
      <c r="O100" s="26">
        <v>29883.416918999999</v>
      </c>
      <c r="P100" s="26">
        <v>9020.5620767</v>
      </c>
      <c r="Q100" s="26">
        <v>3311.4199908000001</v>
      </c>
      <c r="R100">
        <f>dados!R100/deflacionado!AC100*deflacionado!$AC$138</f>
        <v>8434.5704292754945</v>
      </c>
      <c r="S100">
        <f>dados!S100/deflacionado!AC100*deflacionado!$AC$138</f>
        <v>24549.85569073752</v>
      </c>
      <c r="T100">
        <v>16.216999999999999</v>
      </c>
      <c r="U100" s="26">
        <v>4.7896587092000003</v>
      </c>
      <c r="V100">
        <v>110.53</v>
      </c>
      <c r="W100">
        <v>12.83</v>
      </c>
      <c r="X100">
        <v>2.8479999999999999</v>
      </c>
      <c r="Y100">
        <v>2.964</v>
      </c>
      <c r="Z100">
        <v>3.0830000000000002</v>
      </c>
      <c r="AA100">
        <v>94.489998</v>
      </c>
      <c r="AB100" s="5">
        <v>5061.1099999999997</v>
      </c>
      <c r="AC100">
        <v>252.006</v>
      </c>
    </row>
    <row r="101" spans="1:29" x14ac:dyDescent="0.3">
      <c r="A101" s="2">
        <v>43313</v>
      </c>
      <c r="B101" s="2" t="str">
        <f t="shared" si="1"/>
        <v>2018M8</v>
      </c>
      <c r="C101" s="4">
        <v>143.38999999999999</v>
      </c>
      <c r="D101">
        <f>dados!D101/deflacionado!AB101*deflacionado!$AB$138</f>
        <v>267759478.39045715</v>
      </c>
      <c r="E101">
        <v>358080184</v>
      </c>
      <c r="F101">
        <v>2680277359</v>
      </c>
      <c r="G101">
        <v>5937930939</v>
      </c>
      <c r="H101">
        <v>6476692981</v>
      </c>
      <c r="I101">
        <v>14.9</v>
      </c>
      <c r="J101">
        <v>17.579999999999998</v>
      </c>
      <c r="K101">
        <f>dados!K101/deflacionado!AB101*deflacionado!$AB$138</f>
        <v>203093898.09279034</v>
      </c>
      <c r="L101" s="3">
        <v>7.8849999999999998</v>
      </c>
      <c r="M101" s="3">
        <v>296.93</v>
      </c>
      <c r="N101" s="26">
        <v>97896.090551000001</v>
      </c>
      <c r="O101" s="26">
        <v>30512.725877000001</v>
      </c>
      <c r="P101" s="26">
        <v>9529.9782940999994</v>
      </c>
      <c r="Q101" s="26">
        <v>3409.739963</v>
      </c>
      <c r="R101">
        <f>dados!R101/deflacionado!AC101*deflacionado!$AC$138</f>
        <v>8085.740524140776</v>
      </c>
      <c r="S101">
        <f>dados!S101/deflacionado!AC101*deflacionado!$AC$138</f>
        <v>24875.029929088705</v>
      </c>
      <c r="T101">
        <v>19.966999999999999</v>
      </c>
      <c r="U101" s="26">
        <v>5.2796393319000003</v>
      </c>
      <c r="V101">
        <v>113.51</v>
      </c>
      <c r="W101">
        <v>12.86</v>
      </c>
      <c r="X101">
        <v>2.7349999999999999</v>
      </c>
      <c r="Y101">
        <v>2.8530000000000002</v>
      </c>
      <c r="Z101">
        <v>3.01</v>
      </c>
      <c r="AA101">
        <v>95.139999000000003</v>
      </c>
      <c r="AB101" s="5">
        <v>5056.5600000000004</v>
      </c>
      <c r="AC101">
        <v>252.14599999999999</v>
      </c>
    </row>
    <row r="102" spans="1:29" x14ac:dyDescent="0.3">
      <c r="A102" s="2">
        <v>43344</v>
      </c>
      <c r="B102" s="2" t="str">
        <f t="shared" si="1"/>
        <v>2018M9</v>
      </c>
      <c r="C102" s="4">
        <v>135.75</v>
      </c>
      <c r="D102">
        <f>dados!D102/deflacionado!AB102*deflacionado!$AB$138</f>
        <v>276034204.9316017</v>
      </c>
      <c r="E102">
        <v>363565694</v>
      </c>
      <c r="F102">
        <v>2690543854</v>
      </c>
      <c r="G102">
        <v>5952652635</v>
      </c>
      <c r="H102">
        <v>6473910303</v>
      </c>
      <c r="I102">
        <v>15.44</v>
      </c>
      <c r="J102">
        <v>16.96</v>
      </c>
      <c r="K102">
        <f>dados!K102/deflacionado!AB102*deflacionado!$AB$138</f>
        <v>205115829.83454478</v>
      </c>
      <c r="L102" s="3">
        <v>7.5350000000000001</v>
      </c>
      <c r="M102" s="3">
        <v>252.68</v>
      </c>
      <c r="N102" s="26">
        <v>100814.52426000001</v>
      </c>
      <c r="O102" s="26">
        <v>31056.565326</v>
      </c>
      <c r="P102" s="26">
        <v>9444.7451259999998</v>
      </c>
      <c r="Q102" s="26">
        <v>3420.4078125000001</v>
      </c>
      <c r="R102">
        <f>dados!R102/deflacionado!AC102*deflacionado!$AC$138</f>
        <v>8160.8743577656387</v>
      </c>
      <c r="S102">
        <f>dados!S102/deflacionado!AC102*deflacionado!$AC$138</f>
        <v>26209.770171803884</v>
      </c>
      <c r="T102">
        <v>18.89</v>
      </c>
      <c r="U102" s="26">
        <v>5.0874579177000001</v>
      </c>
      <c r="V102">
        <v>118.52</v>
      </c>
      <c r="W102">
        <v>12.12</v>
      </c>
      <c r="X102">
        <v>2.948</v>
      </c>
      <c r="Y102">
        <v>3.056</v>
      </c>
      <c r="Z102">
        <v>3.1970000000000001</v>
      </c>
      <c r="AA102">
        <v>95.190002000000007</v>
      </c>
      <c r="AB102" s="5">
        <v>5080.83</v>
      </c>
      <c r="AC102">
        <v>252.43899999999999</v>
      </c>
    </row>
    <row r="103" spans="1:29" x14ac:dyDescent="0.3">
      <c r="A103" s="2">
        <v>43374</v>
      </c>
      <c r="B103" s="2" t="str">
        <f t="shared" si="1"/>
        <v>2018M10</v>
      </c>
      <c r="C103" s="4">
        <v>139.83000000000001</v>
      </c>
      <c r="D103">
        <f>dados!D103/deflacionado!AB103*deflacionado!$AB$138</f>
        <v>274746071.97552162</v>
      </c>
      <c r="E103">
        <v>364099050</v>
      </c>
      <c r="F103">
        <v>2720850968</v>
      </c>
      <c r="G103">
        <v>6051069562</v>
      </c>
      <c r="H103">
        <v>6588892467</v>
      </c>
      <c r="I103">
        <v>15.38</v>
      </c>
      <c r="J103">
        <v>17.66</v>
      </c>
      <c r="K103">
        <f>dados!K103/deflacionado!AB103*deflacionado!$AB$138</f>
        <v>199959146.12609702</v>
      </c>
      <c r="L103" s="3">
        <v>6.9249999999999998</v>
      </c>
      <c r="M103" s="3">
        <v>201.42</v>
      </c>
      <c r="N103" s="26">
        <v>110584.97001999999</v>
      </c>
      <c r="O103" s="26">
        <v>29428.696685999999</v>
      </c>
      <c r="P103" s="26">
        <v>8560.4861297000007</v>
      </c>
      <c r="Q103" s="26">
        <v>3177.4062958999998</v>
      </c>
      <c r="R103">
        <f>dados!R103/deflacionado!AC103*deflacionado!$AC$138</f>
        <v>7732.0090594539024</v>
      </c>
      <c r="S103">
        <f>dados!S103/deflacionado!AC103*deflacionado!$AC$138</f>
        <v>23777.611889198648</v>
      </c>
      <c r="T103">
        <v>14.722</v>
      </c>
      <c r="U103" s="26">
        <v>4.7026429726999996</v>
      </c>
      <c r="V103">
        <v>108.21</v>
      </c>
      <c r="W103">
        <v>21.23</v>
      </c>
      <c r="X103">
        <v>2.9870000000000001</v>
      </c>
      <c r="Y103">
        <v>3.1589999999999998</v>
      </c>
      <c r="Z103">
        <v>3.4020000000000001</v>
      </c>
      <c r="AA103">
        <v>97.129997000000003</v>
      </c>
      <c r="AB103" s="5">
        <v>5103.6899999999996</v>
      </c>
      <c r="AC103">
        <v>252.88499999999999</v>
      </c>
    </row>
    <row r="104" spans="1:29" x14ac:dyDescent="0.3">
      <c r="A104" s="2">
        <v>43405</v>
      </c>
      <c r="B104" s="2" t="str">
        <f t="shared" si="1"/>
        <v>2018M11</v>
      </c>
      <c r="C104" s="4">
        <v>137.65</v>
      </c>
      <c r="D104">
        <f>dados!D104/deflacionado!AB104*deflacionado!$AB$138</f>
        <v>275093807.21650821</v>
      </c>
      <c r="E104">
        <v>373223537</v>
      </c>
      <c r="F104">
        <v>2758572409</v>
      </c>
      <c r="G104">
        <v>6107351558</v>
      </c>
      <c r="H104">
        <v>6642738040</v>
      </c>
      <c r="I104">
        <v>15.31</v>
      </c>
      <c r="J104">
        <v>18.07</v>
      </c>
      <c r="K104">
        <f>dados!K104/deflacionado!AB104*deflacionado!$AB$138</f>
        <v>200719951.65039456</v>
      </c>
      <c r="L104" s="3">
        <v>6.7850000000000001</v>
      </c>
      <c r="M104" s="3">
        <v>207.25</v>
      </c>
      <c r="N104" s="26">
        <v>113454.89397999999</v>
      </c>
      <c r="O104" s="26">
        <v>30024.546382</v>
      </c>
      <c r="P104" s="26">
        <v>8618.2227994999994</v>
      </c>
      <c r="Q104" s="26">
        <v>3245.0215161000001</v>
      </c>
      <c r="R104">
        <f>dados!R104/deflacionado!AC104*deflacionado!$AC$138</f>
        <v>7597.0672454153728</v>
      </c>
      <c r="S104">
        <f>dados!S104/deflacionado!AC104*deflacionado!$AC$138</f>
        <v>24326.170135455766</v>
      </c>
      <c r="T104">
        <v>14.823</v>
      </c>
      <c r="U104" s="26">
        <v>4.8971011914</v>
      </c>
      <c r="V104">
        <v>108.44</v>
      </c>
      <c r="W104">
        <v>18.07</v>
      </c>
      <c r="X104">
        <v>2.8450000000000002</v>
      </c>
      <c r="Y104">
        <v>3.0129999999999999</v>
      </c>
      <c r="Z104">
        <v>3.3109999999999999</v>
      </c>
      <c r="AA104">
        <v>97.269997000000004</v>
      </c>
      <c r="AB104" s="5">
        <v>5092.97</v>
      </c>
      <c r="AC104">
        <v>252.03800000000001</v>
      </c>
    </row>
    <row r="105" spans="1:29" x14ac:dyDescent="0.3">
      <c r="A105" s="2">
        <v>43435</v>
      </c>
      <c r="B105" s="2" t="str">
        <f t="shared" si="1"/>
        <v>2018M12</v>
      </c>
      <c r="C105" s="4">
        <v>136.29</v>
      </c>
      <c r="D105">
        <f>dados!D105/deflacionado!AB105*deflacionado!$AB$138</f>
        <v>299818049.4108097</v>
      </c>
      <c r="E105">
        <v>368955636</v>
      </c>
      <c r="F105">
        <v>2766785638</v>
      </c>
      <c r="G105">
        <v>6137916038</v>
      </c>
      <c r="H105">
        <v>6629067471</v>
      </c>
      <c r="I105">
        <v>14.53</v>
      </c>
      <c r="J105">
        <v>18.079999999999998</v>
      </c>
      <c r="K105">
        <f>dados!K105/deflacionado!AB105*deflacionado!$AB$138</f>
        <v>219080706.75232378</v>
      </c>
      <c r="L105" s="3">
        <v>6.5750000000000002</v>
      </c>
      <c r="M105" s="3">
        <v>206.35</v>
      </c>
      <c r="N105" s="26">
        <v>111238.63855</v>
      </c>
      <c r="O105" s="26">
        <v>27513.037698</v>
      </c>
      <c r="P105" s="26">
        <v>7825.8288205999997</v>
      </c>
      <c r="Q105" s="26">
        <v>2956.6467397000001</v>
      </c>
      <c r="R105">
        <f>dados!R105/deflacionado!AC105*deflacionado!$AC$138</f>
        <v>7346.1421879291329</v>
      </c>
      <c r="S105">
        <f>dados!S105/deflacionado!AC105*deflacionado!$AC$138</f>
        <v>21853.226123558608</v>
      </c>
      <c r="T105">
        <v>14.425000000000001</v>
      </c>
      <c r="U105" s="26">
        <v>4.9043220555999998</v>
      </c>
      <c r="V105">
        <v>110.85</v>
      </c>
      <c r="W105">
        <v>25.42</v>
      </c>
      <c r="X105">
        <v>2.5099999999999998</v>
      </c>
      <c r="Y105">
        <v>2.6859999999999999</v>
      </c>
      <c r="Z105">
        <v>3.02</v>
      </c>
      <c r="AA105">
        <v>96.169998000000007</v>
      </c>
      <c r="AB105" s="5">
        <v>5100.6099999999997</v>
      </c>
      <c r="AC105">
        <v>251.233</v>
      </c>
    </row>
    <row r="106" spans="1:29" x14ac:dyDescent="0.3">
      <c r="A106" s="2">
        <v>43466</v>
      </c>
      <c r="B106" s="2" t="str">
        <f t="shared" si="1"/>
        <v>2019M1</v>
      </c>
      <c r="C106" s="4">
        <v>133.47</v>
      </c>
      <c r="D106">
        <f>dados!D106/deflacionado!AB106*deflacionado!$AB$138</f>
        <v>287412615.3485918</v>
      </c>
      <c r="E106">
        <v>369275906</v>
      </c>
      <c r="F106">
        <v>2765121626</v>
      </c>
      <c r="G106">
        <v>6150787765</v>
      </c>
      <c r="H106">
        <v>6639977745</v>
      </c>
      <c r="I106">
        <v>14.67</v>
      </c>
      <c r="J106">
        <v>17.95</v>
      </c>
      <c r="K106">
        <f>dados!K106/deflacionado!AB106*deflacionado!$AB$138</f>
        <v>203224632.7263222</v>
      </c>
      <c r="L106" s="3">
        <v>6.3849999999999998</v>
      </c>
      <c r="M106" s="3">
        <v>167.47</v>
      </c>
      <c r="N106" s="26">
        <v>122877.75126999999</v>
      </c>
      <c r="O106" s="26">
        <v>29429.177858999999</v>
      </c>
      <c r="P106" s="26">
        <v>8571.9380130999998</v>
      </c>
      <c r="Q106" s="26">
        <v>3183.2196125</v>
      </c>
      <c r="R106">
        <f>dados!R106/deflacionado!AC106*deflacionado!$AC$138</f>
        <v>7594.4938799103747</v>
      </c>
      <c r="S106">
        <f>dados!S106/deflacionado!AC106*deflacionado!$AC$138</f>
        <v>22638.475884741296</v>
      </c>
      <c r="T106">
        <v>13.573</v>
      </c>
      <c r="U106" s="26">
        <v>4.6074543784999999</v>
      </c>
      <c r="V106">
        <v>106.78</v>
      </c>
      <c r="W106">
        <v>16.57</v>
      </c>
      <c r="X106">
        <v>2.44</v>
      </c>
      <c r="Y106">
        <v>2.6349999999999998</v>
      </c>
      <c r="Z106">
        <v>3.0049999999999999</v>
      </c>
      <c r="AA106">
        <v>95.580001999999993</v>
      </c>
      <c r="AB106" s="5">
        <v>5116.93</v>
      </c>
      <c r="AC106">
        <v>251.71199999999999</v>
      </c>
    </row>
    <row r="107" spans="1:29" x14ac:dyDescent="0.3">
      <c r="A107" s="2">
        <v>43497</v>
      </c>
      <c r="B107" s="2" t="str">
        <f t="shared" si="1"/>
        <v>2019M2</v>
      </c>
      <c r="C107" s="4">
        <v>133.80000000000001</v>
      </c>
      <c r="D107">
        <f>dados!D107/deflacionado!AB107*deflacionado!$AB$138</f>
        <v>277770421.05918348</v>
      </c>
      <c r="E107">
        <v>403197275</v>
      </c>
      <c r="F107">
        <v>2794246426</v>
      </c>
      <c r="G107">
        <v>6327699486</v>
      </c>
      <c r="H107">
        <v>6760860118</v>
      </c>
      <c r="I107">
        <v>14.98</v>
      </c>
      <c r="J107">
        <v>17.84</v>
      </c>
      <c r="K107">
        <f>dados!K107/deflacionado!AB107*deflacionado!$AB$138</f>
        <v>198352884.62984121</v>
      </c>
      <c r="L107" s="3">
        <v>6.4749999999999996</v>
      </c>
      <c r="M107" s="3">
        <v>153.02000000000001</v>
      </c>
      <c r="N107" s="26">
        <v>120078.56671</v>
      </c>
      <c r="O107" s="26">
        <v>30379.450089999998</v>
      </c>
      <c r="P107" s="26">
        <v>8829.8394501000002</v>
      </c>
      <c r="Q107" s="26">
        <v>3264.0559879000002</v>
      </c>
      <c r="R107">
        <f>dados!R107/deflacionado!AC107*deflacionado!$AC$138</f>
        <v>7677.4266002310333</v>
      </c>
      <c r="S107">
        <f>dados!S107/deflacionado!AC107*deflacionado!$AC$138</f>
        <v>23206.962842991423</v>
      </c>
      <c r="T107">
        <v>13.955</v>
      </c>
      <c r="U107" s="26">
        <v>4.6965190604</v>
      </c>
      <c r="V107">
        <v>106.09</v>
      </c>
      <c r="W107">
        <v>14.78</v>
      </c>
      <c r="X107">
        <v>2.5089999999999999</v>
      </c>
      <c r="Y107">
        <v>2.7109999999999999</v>
      </c>
      <c r="Z107">
        <v>3.0830000000000002</v>
      </c>
      <c r="AA107">
        <v>96.160004000000001</v>
      </c>
      <c r="AB107" s="5">
        <v>5138.93</v>
      </c>
      <c r="AC107">
        <v>252.77600000000001</v>
      </c>
    </row>
    <row r="108" spans="1:29" x14ac:dyDescent="0.3">
      <c r="A108" s="2">
        <v>43525</v>
      </c>
      <c r="B108" s="2" t="str">
        <f t="shared" si="1"/>
        <v>2019M3</v>
      </c>
      <c r="C108" s="4">
        <v>138.96</v>
      </c>
      <c r="D108">
        <f>dados!D108/deflacionado!AB108*deflacionado!$AB$138</f>
        <v>274175815.13547158</v>
      </c>
      <c r="E108">
        <v>383047405</v>
      </c>
      <c r="F108">
        <v>2783822453</v>
      </c>
      <c r="G108">
        <v>6247917656</v>
      </c>
      <c r="H108">
        <v>6701921956</v>
      </c>
      <c r="I108">
        <v>15.25</v>
      </c>
      <c r="J108">
        <v>17.71</v>
      </c>
      <c r="K108">
        <f>dados!K108/deflacionado!AB108*deflacionado!$AB$138</f>
        <v>200353650.41164121</v>
      </c>
      <c r="L108" s="3">
        <v>6.6</v>
      </c>
      <c r="M108" s="3">
        <v>178.31</v>
      </c>
      <c r="N108" s="26">
        <v>118972.96948</v>
      </c>
      <c r="O108" s="26">
        <v>30223.810590000001</v>
      </c>
      <c r="P108" s="26">
        <v>9009.6951972000006</v>
      </c>
      <c r="Q108" s="26">
        <v>3303.9232516000002</v>
      </c>
      <c r="R108">
        <f>dados!R108/deflacionado!AC108*deflacionado!$AC$138</f>
        <v>7854.9917345260847</v>
      </c>
      <c r="S108">
        <f>dados!S108/deflacionado!AC108*deflacionado!$AC$138</f>
        <v>22883.24144223885</v>
      </c>
      <c r="T108">
        <v>14.145</v>
      </c>
      <c r="U108" s="26">
        <v>4.8588178805000002</v>
      </c>
      <c r="V108">
        <v>109.22</v>
      </c>
      <c r="W108">
        <v>13.71</v>
      </c>
      <c r="X108">
        <v>2.2429999999999999</v>
      </c>
      <c r="Y108">
        <v>2.4140000000000001</v>
      </c>
      <c r="Z108">
        <v>2.8220000000000001</v>
      </c>
      <c r="AA108">
        <v>97.279999000000004</v>
      </c>
      <c r="AB108" s="5">
        <v>5177.47</v>
      </c>
      <c r="AC108">
        <v>254.202</v>
      </c>
    </row>
    <row r="109" spans="1:29" x14ac:dyDescent="0.3">
      <c r="A109" s="2">
        <v>43556</v>
      </c>
      <c r="B109" s="2" t="str">
        <f t="shared" si="1"/>
        <v>2019M4</v>
      </c>
      <c r="C109" s="4">
        <v>139.58000000000001</v>
      </c>
      <c r="D109">
        <f>dados!D109/deflacionado!AB109*deflacionado!$AB$138</f>
        <v>270712707.11363018</v>
      </c>
      <c r="E109">
        <v>373655326</v>
      </c>
      <c r="F109">
        <v>2796472119</v>
      </c>
      <c r="G109">
        <v>6261466804</v>
      </c>
      <c r="H109">
        <v>6709137534</v>
      </c>
      <c r="I109">
        <v>15.44</v>
      </c>
      <c r="J109">
        <v>17.82</v>
      </c>
      <c r="K109">
        <f>dados!K109/deflacionado!AB109*deflacionado!$AB$138</f>
        <v>202545754.17500934</v>
      </c>
      <c r="L109" s="3">
        <v>6.585</v>
      </c>
      <c r="M109" s="3">
        <v>171.47</v>
      </c>
      <c r="N109" s="26">
        <v>119462.59049</v>
      </c>
      <c r="O109" s="26">
        <v>30834.801114000002</v>
      </c>
      <c r="P109" s="26">
        <v>9386.7027183999999</v>
      </c>
      <c r="Q109" s="26">
        <v>3415.7255510999998</v>
      </c>
      <c r="R109">
        <f>dados!R109/deflacionado!AC109*deflacionado!$AC$138</f>
        <v>7962.8560121777518</v>
      </c>
      <c r="S109">
        <f>dados!S109/deflacionado!AC109*deflacionado!$AC$138</f>
        <v>23892.936850611233</v>
      </c>
      <c r="T109">
        <v>13.813000000000001</v>
      </c>
      <c r="U109" s="26">
        <v>4.8915357494</v>
      </c>
      <c r="V109">
        <v>110.81</v>
      </c>
      <c r="W109">
        <v>13.12</v>
      </c>
      <c r="X109">
        <v>2.282</v>
      </c>
      <c r="Y109">
        <v>2.5089999999999999</v>
      </c>
      <c r="Z109">
        <v>2.94</v>
      </c>
      <c r="AA109">
        <v>97.480002999999996</v>
      </c>
      <c r="AB109" s="5">
        <v>5206.9799999999996</v>
      </c>
      <c r="AC109">
        <v>255.548</v>
      </c>
    </row>
    <row r="110" spans="1:29" x14ac:dyDescent="0.3">
      <c r="A110" s="2">
        <v>43586</v>
      </c>
      <c r="B110" s="2" t="str">
        <f t="shared" si="1"/>
        <v>2019M5</v>
      </c>
      <c r="C110" s="4">
        <v>139.31</v>
      </c>
      <c r="D110">
        <f>dados!D110/deflacionado!AB110*deflacionado!$AB$138</f>
        <v>266396972.89318243</v>
      </c>
      <c r="E110">
        <v>375135896</v>
      </c>
      <c r="F110">
        <v>2837780270</v>
      </c>
      <c r="G110">
        <v>6316011118</v>
      </c>
      <c r="H110">
        <v>6786532799</v>
      </c>
      <c r="I110">
        <v>15.51</v>
      </c>
      <c r="J110">
        <v>17.97</v>
      </c>
      <c r="K110">
        <f>dados!K110/deflacionado!AB110*deflacionado!$AB$138</f>
        <v>197933073.31919634</v>
      </c>
      <c r="L110" s="3">
        <v>6.21</v>
      </c>
      <c r="M110" s="3">
        <v>178.29</v>
      </c>
      <c r="N110" s="26">
        <v>120145.75939000001</v>
      </c>
      <c r="O110" s="26">
        <v>28712.217943</v>
      </c>
      <c r="P110" s="26">
        <v>8623.6599724000007</v>
      </c>
      <c r="Q110" s="26">
        <v>3184.2683514999999</v>
      </c>
      <c r="R110">
        <f>dados!R110/deflacionado!AC110*deflacionado!$AC$138</f>
        <v>7671.1832860846889</v>
      </c>
      <c r="S110">
        <f>dados!S110/deflacionado!AC110*deflacionado!$AC$138</f>
        <v>22066.727695125192</v>
      </c>
      <c r="T110">
        <v>13.57</v>
      </c>
      <c r="U110" s="26">
        <v>4.8794891539999998</v>
      </c>
      <c r="V110">
        <v>113.78</v>
      </c>
      <c r="W110">
        <v>18.71</v>
      </c>
      <c r="X110">
        <v>1.927</v>
      </c>
      <c r="Y110">
        <v>2.1419999999999999</v>
      </c>
      <c r="Z110">
        <v>2.5830000000000002</v>
      </c>
      <c r="AA110">
        <v>97.75</v>
      </c>
      <c r="AB110" s="5">
        <v>5213.75</v>
      </c>
      <c r="AC110">
        <v>256.09199999999998</v>
      </c>
    </row>
    <row r="111" spans="1:29" x14ac:dyDescent="0.3">
      <c r="A111" s="2">
        <v>43617</v>
      </c>
      <c r="B111" s="2" t="str">
        <f t="shared" si="1"/>
        <v>2019M6</v>
      </c>
      <c r="C111" s="4">
        <v>134.99</v>
      </c>
      <c r="D111">
        <f>dados!D111/deflacionado!AB111*deflacionado!$AB$138</f>
        <v>269315790.90112132</v>
      </c>
      <c r="E111">
        <v>377238871</v>
      </c>
      <c r="F111">
        <v>2852379348</v>
      </c>
      <c r="G111">
        <v>6329039326</v>
      </c>
      <c r="H111">
        <v>6802015276</v>
      </c>
      <c r="I111">
        <v>15.81</v>
      </c>
      <c r="J111">
        <v>18.079999999999998</v>
      </c>
      <c r="K111">
        <f>dados!K111/deflacionado!AB111*deflacionado!$AB$138</f>
        <v>199037067.99371147</v>
      </c>
      <c r="L111" s="3">
        <v>5.87</v>
      </c>
      <c r="M111" s="3">
        <v>149.35</v>
      </c>
      <c r="N111" s="26">
        <v>125008.01773000001</v>
      </c>
      <c r="O111" s="26">
        <v>30771.329872999999</v>
      </c>
      <c r="P111" s="26">
        <v>9261.7677650000005</v>
      </c>
      <c r="Q111" s="26">
        <v>3403.0828379999998</v>
      </c>
      <c r="R111">
        <f>dados!R111/deflacionado!AC111*deflacionado!$AC$138</f>
        <v>7952.294481207764</v>
      </c>
      <c r="S111">
        <f>dados!S111/deflacionado!AC111*deflacionado!$AC$138</f>
        <v>22784.919420792296</v>
      </c>
      <c r="T111">
        <v>13.355</v>
      </c>
      <c r="U111" s="26">
        <v>4.7446668380999997</v>
      </c>
      <c r="V111">
        <v>109.82</v>
      </c>
      <c r="W111">
        <v>15.08</v>
      </c>
      <c r="X111">
        <v>1.758</v>
      </c>
      <c r="Y111">
        <v>2</v>
      </c>
      <c r="Z111">
        <v>2.528</v>
      </c>
      <c r="AA111">
        <v>96.129997000000003</v>
      </c>
      <c r="AB111" s="5">
        <v>5214.2700000000004</v>
      </c>
      <c r="AC111">
        <v>256.14299999999997</v>
      </c>
    </row>
    <row r="112" spans="1:29" x14ac:dyDescent="0.3">
      <c r="A112" s="2">
        <v>43647</v>
      </c>
      <c r="B112" s="2" t="str">
        <f t="shared" si="1"/>
        <v>2019M7</v>
      </c>
      <c r="C112" s="4">
        <v>143.04</v>
      </c>
      <c r="D112">
        <f>dados!D112/deflacionado!AB112*deflacionado!$AB$138</f>
        <v>268550005.48520339</v>
      </c>
      <c r="E112">
        <v>371317822</v>
      </c>
      <c r="F112">
        <v>2863949594</v>
      </c>
      <c r="G112">
        <v>6413435285</v>
      </c>
      <c r="H112">
        <v>6851178385</v>
      </c>
      <c r="I112">
        <v>16.63</v>
      </c>
      <c r="J112">
        <v>18.02</v>
      </c>
      <c r="K112">
        <f>dados!K112/deflacionado!AB112*deflacionado!$AB$138</f>
        <v>201944480.34688506</v>
      </c>
      <c r="L112" s="3">
        <v>5.4450000000000003</v>
      </c>
      <c r="M112" s="3">
        <v>126</v>
      </c>
      <c r="N112" s="26">
        <v>125815.08129</v>
      </c>
      <c r="O112" s="26">
        <v>31025.247233999999</v>
      </c>
      <c r="P112" s="26">
        <v>9441.7018121000001</v>
      </c>
      <c r="Q112" s="26">
        <v>3442.0077802000001</v>
      </c>
      <c r="R112">
        <f>dados!R112/deflacionado!AC112*deflacionado!$AC$138</f>
        <v>8111.3205381746175</v>
      </c>
      <c r="S112">
        <f>dados!S112/deflacionado!AC112*deflacionado!$AC$138</f>
        <v>23009.501831072095</v>
      </c>
      <c r="T112">
        <v>11.618</v>
      </c>
      <c r="U112" s="26">
        <v>4.6525026002000001</v>
      </c>
      <c r="V112">
        <v>107.51</v>
      </c>
      <c r="W112">
        <v>16.12</v>
      </c>
      <c r="X112">
        <v>1.8440000000000001</v>
      </c>
      <c r="Y112">
        <v>2.0209999999999999</v>
      </c>
      <c r="Z112">
        <v>2.5270000000000001</v>
      </c>
      <c r="AA112">
        <v>98.519997000000004</v>
      </c>
      <c r="AB112" s="5">
        <v>5224.18</v>
      </c>
      <c r="AC112">
        <v>256.57100000000003</v>
      </c>
    </row>
    <row r="113" spans="1:29" x14ac:dyDescent="0.3">
      <c r="A113" s="2">
        <v>43678</v>
      </c>
      <c r="B113" s="2" t="str">
        <f t="shared" si="1"/>
        <v>2019M8</v>
      </c>
      <c r="C113" s="4">
        <v>141.84</v>
      </c>
      <c r="D113">
        <f>dados!D113/deflacionado!AB113*deflacionado!$AB$138</f>
        <v>268934290.84277034</v>
      </c>
      <c r="E113">
        <v>373804135</v>
      </c>
      <c r="F113">
        <v>2874676522</v>
      </c>
      <c r="G113">
        <v>6462185630</v>
      </c>
      <c r="H113">
        <v>6884678511</v>
      </c>
      <c r="I113">
        <v>16.68</v>
      </c>
      <c r="J113">
        <v>17.93</v>
      </c>
      <c r="K113">
        <f>dados!K113/deflacionado!AB113*deflacionado!$AB$138</f>
        <v>198916822.35334504</v>
      </c>
      <c r="L113" s="3">
        <v>5.36</v>
      </c>
      <c r="M113" s="3">
        <v>137.80000000000001</v>
      </c>
      <c r="N113" s="26">
        <v>124840.50646</v>
      </c>
      <c r="O113" s="26">
        <v>30494.400097000002</v>
      </c>
      <c r="P113" s="26">
        <v>9196.7077062000008</v>
      </c>
      <c r="Q113" s="26">
        <v>3379.9074246999999</v>
      </c>
      <c r="R113">
        <f>dados!R113/deflacionado!AC113*deflacionado!$AC$138</f>
        <v>7705.8659086834177</v>
      </c>
      <c r="S113">
        <f>dados!S113/deflacionado!AC113*deflacionado!$AC$138</f>
        <v>22136.966045494584</v>
      </c>
      <c r="T113">
        <v>13.07</v>
      </c>
      <c r="U113" s="26">
        <v>5.1085621033999997</v>
      </c>
      <c r="V113">
        <v>114.23</v>
      </c>
      <c r="W113">
        <v>18.98</v>
      </c>
      <c r="X113">
        <v>1.391</v>
      </c>
      <c r="Y113">
        <v>1.506</v>
      </c>
      <c r="Z113">
        <v>1.97</v>
      </c>
      <c r="AA113">
        <v>98.919998000000007</v>
      </c>
      <c r="AB113" s="5">
        <v>5229.93</v>
      </c>
      <c r="AC113">
        <v>256.55799999999999</v>
      </c>
    </row>
    <row r="114" spans="1:29" x14ac:dyDescent="0.3">
      <c r="A114" s="2">
        <v>43709</v>
      </c>
      <c r="B114" s="2" t="str">
        <f t="shared" si="1"/>
        <v>2019M9</v>
      </c>
      <c r="C114" s="4">
        <v>138.25</v>
      </c>
      <c r="D114">
        <f>dados!D114/deflacionado!AB114*deflacionado!$AB$138</f>
        <v>277252831.75304139</v>
      </c>
      <c r="E114">
        <v>376780611</v>
      </c>
      <c r="F114">
        <v>2887697362</v>
      </c>
      <c r="G114">
        <v>6514147980</v>
      </c>
      <c r="H114">
        <v>6915631701</v>
      </c>
      <c r="I114">
        <v>16.510000000000002</v>
      </c>
      <c r="J114">
        <v>17.72</v>
      </c>
      <c r="K114">
        <f>dados!K114/deflacionado!AB114*deflacionado!$AB$138</f>
        <v>202456520.91038173</v>
      </c>
      <c r="L114" s="3">
        <v>4.8600000000000003</v>
      </c>
      <c r="M114" s="3">
        <v>138.18</v>
      </c>
      <c r="N114" s="26">
        <v>129349.30461000001</v>
      </c>
      <c r="O114" s="26">
        <v>31068.345507999999</v>
      </c>
      <c r="P114" s="26">
        <v>9231.5846173000009</v>
      </c>
      <c r="Q114" s="26">
        <v>3435.2521891000001</v>
      </c>
      <c r="R114">
        <f>dados!R114/deflacionado!AC114*deflacionado!$AC$138</f>
        <v>7914.6050775240592</v>
      </c>
      <c r="S114">
        <f>dados!S114/deflacionado!AC114*deflacionado!$AC$138</f>
        <v>23242.980656568998</v>
      </c>
      <c r="T114">
        <v>12.762</v>
      </c>
      <c r="U114" s="26">
        <v>5.1425900855000002</v>
      </c>
      <c r="V114">
        <v>117.25</v>
      </c>
      <c r="W114">
        <v>16.239999999999998</v>
      </c>
      <c r="X114">
        <v>1.5509999999999999</v>
      </c>
      <c r="Y114">
        <v>1.675</v>
      </c>
      <c r="Z114">
        <v>2.121</v>
      </c>
      <c r="AA114">
        <v>99.379997000000003</v>
      </c>
      <c r="AB114" s="5">
        <v>5227.84</v>
      </c>
      <c r="AC114">
        <v>256.75900000000001</v>
      </c>
    </row>
    <row r="115" spans="1:29" x14ac:dyDescent="0.3">
      <c r="A115" s="2">
        <v>43739</v>
      </c>
      <c r="B115" s="2" t="str">
        <f t="shared" si="1"/>
        <v>2019M10</v>
      </c>
      <c r="C115" s="4">
        <v>142.87</v>
      </c>
      <c r="D115">
        <f>dados!D115/deflacionado!AB115*deflacionado!$AB$138</f>
        <v>278951285.21028763</v>
      </c>
      <c r="E115">
        <v>374565903</v>
      </c>
      <c r="F115">
        <v>2901369243</v>
      </c>
      <c r="G115">
        <v>6552928340</v>
      </c>
      <c r="H115">
        <v>7022462550</v>
      </c>
      <c r="I115">
        <v>16.72</v>
      </c>
      <c r="J115">
        <v>17.739999999999998</v>
      </c>
      <c r="K115">
        <f>dados!K115/deflacionado!AB115*deflacionado!$AB$138</f>
        <v>204459481.6977396</v>
      </c>
      <c r="L115" s="3">
        <v>4.4000000000000004</v>
      </c>
      <c r="M115" s="3">
        <v>117.61</v>
      </c>
      <c r="N115" s="26">
        <v>132272.78792</v>
      </c>
      <c r="O115" s="26">
        <v>31141.325132000002</v>
      </c>
      <c r="P115" s="26">
        <v>9547.9140299999999</v>
      </c>
      <c r="Q115" s="26">
        <v>3497.4798176999998</v>
      </c>
      <c r="R115">
        <f>dados!R115/deflacionado!AC115*deflacionado!$AC$138</f>
        <v>7726.1862154453538</v>
      </c>
      <c r="S115">
        <f>dados!S115/deflacionado!AC115*deflacionado!$AC$138</f>
        <v>24438.368353889316</v>
      </c>
      <c r="T115">
        <v>12.638</v>
      </c>
      <c r="U115" s="26">
        <v>4.9396969766999996</v>
      </c>
      <c r="V115">
        <v>116.42</v>
      </c>
      <c r="W115">
        <v>13.22</v>
      </c>
      <c r="X115">
        <v>1.5229999999999999</v>
      </c>
      <c r="Y115">
        <v>1.6910000000000001</v>
      </c>
      <c r="Z115">
        <v>2.1760000000000002</v>
      </c>
      <c r="AA115">
        <v>97.349997999999999</v>
      </c>
      <c r="AB115" s="5">
        <v>5233.07</v>
      </c>
      <c r="AC115">
        <v>257.346</v>
      </c>
    </row>
    <row r="116" spans="1:29" x14ac:dyDescent="0.3">
      <c r="A116" s="2">
        <v>43770</v>
      </c>
      <c r="B116" s="2" t="str">
        <f t="shared" si="1"/>
        <v>2019M11</v>
      </c>
      <c r="C116" s="4">
        <v>138.86000000000001</v>
      </c>
      <c r="D116">
        <f>dados!D116/deflacionado!AB116*deflacionado!$AB$138</f>
        <v>282751792.54785389</v>
      </c>
      <c r="E116">
        <v>383352236</v>
      </c>
      <c r="F116">
        <v>2949985809</v>
      </c>
      <c r="G116">
        <v>6646055953</v>
      </c>
      <c r="H116">
        <v>7092243208</v>
      </c>
      <c r="I116">
        <v>17.04</v>
      </c>
      <c r="J116">
        <v>18.010000000000002</v>
      </c>
      <c r="K116">
        <f>dados!K116/deflacionado!AB116*deflacionado!$AB$138</f>
        <v>207764348.61834952</v>
      </c>
      <c r="L116" s="3">
        <v>4.5750000000000002</v>
      </c>
      <c r="M116" s="3">
        <v>123.53</v>
      </c>
      <c r="N116" s="26">
        <v>132845.52817999999</v>
      </c>
      <c r="O116" s="26">
        <v>32316.029628</v>
      </c>
      <c r="P116" s="26">
        <v>9982.8702107999998</v>
      </c>
      <c r="Q116" s="26">
        <v>3618.4991321000002</v>
      </c>
      <c r="R116">
        <f>dados!R116/deflacionado!AC116*deflacionado!$AC$138</f>
        <v>7835.007637009734</v>
      </c>
      <c r="S116">
        <f>dados!S116/deflacionado!AC116*deflacionado!$AC$138</f>
        <v>24842.7438186215</v>
      </c>
      <c r="T116">
        <v>12.087</v>
      </c>
      <c r="U116" s="26">
        <v>5.1845376119999997</v>
      </c>
      <c r="V116">
        <v>117.74</v>
      </c>
      <c r="W116">
        <v>12.62</v>
      </c>
      <c r="X116">
        <v>1.621</v>
      </c>
      <c r="Y116">
        <v>1.776</v>
      </c>
      <c r="Z116">
        <v>2.202</v>
      </c>
      <c r="AA116">
        <v>98.269997000000004</v>
      </c>
      <c r="AB116" s="5">
        <v>5259.76</v>
      </c>
      <c r="AC116">
        <v>257.20800000000003</v>
      </c>
    </row>
    <row r="117" spans="1:29" x14ac:dyDescent="0.3">
      <c r="A117" s="2">
        <v>43800</v>
      </c>
      <c r="B117" s="2" t="str">
        <f t="shared" si="1"/>
        <v>2019M12</v>
      </c>
      <c r="C117" s="4">
        <v>137.46</v>
      </c>
      <c r="D117">
        <f>dados!D117/deflacionado!AB117*deflacionado!$AB$138</f>
        <v>305069347.27538931</v>
      </c>
      <c r="E117">
        <v>385908524</v>
      </c>
      <c r="F117">
        <v>2974708017</v>
      </c>
      <c r="G117">
        <v>6666132060</v>
      </c>
      <c r="H117">
        <v>7090277775</v>
      </c>
      <c r="I117">
        <v>17.989999999999998</v>
      </c>
      <c r="J117">
        <v>17.84</v>
      </c>
      <c r="K117">
        <f>dados!K117/deflacionado!AB117*deflacionado!$AB$138</f>
        <v>230741866.14271322</v>
      </c>
      <c r="L117" s="3">
        <v>4.4349999999999996</v>
      </c>
      <c r="M117" s="3">
        <v>99.01</v>
      </c>
      <c r="N117" s="26">
        <v>140329.30368000001</v>
      </c>
      <c r="O117" s="26">
        <v>32907.039991999998</v>
      </c>
      <c r="P117" s="26">
        <v>10346.105358999999</v>
      </c>
      <c r="Q117" s="26">
        <v>3725.3405114000002</v>
      </c>
      <c r="R117">
        <f>dados!R117/deflacionado!AC117*deflacionado!$AC$138</f>
        <v>8051.2686746519103</v>
      </c>
      <c r="S117">
        <f>dados!S117/deflacionado!AC117*deflacionado!$AC$138</f>
        <v>25252.54474071307</v>
      </c>
      <c r="T117">
        <v>10.528</v>
      </c>
      <c r="U117" s="26">
        <v>4.8910342981000001</v>
      </c>
      <c r="V117">
        <v>114.94</v>
      </c>
      <c r="W117">
        <v>13.78</v>
      </c>
      <c r="X117">
        <v>1.6930000000000001</v>
      </c>
      <c r="Y117">
        <v>1.919</v>
      </c>
      <c r="Z117">
        <v>2.3889999999999998</v>
      </c>
      <c r="AA117">
        <v>96.389999000000003</v>
      </c>
      <c r="AB117" s="5">
        <v>5320.25</v>
      </c>
      <c r="AC117">
        <v>256.97399999999999</v>
      </c>
    </row>
    <row r="118" spans="1:29" x14ac:dyDescent="0.3">
      <c r="A118" s="2">
        <v>43831</v>
      </c>
      <c r="B118" s="2" t="str">
        <f t="shared" si="1"/>
        <v>2020M1</v>
      </c>
      <c r="C118" s="4">
        <v>133.86000000000001</v>
      </c>
      <c r="D118">
        <f>dados!D118/deflacionado!AB118*deflacionado!$AB$138</f>
        <v>295184336.31114036</v>
      </c>
      <c r="E118">
        <v>391760160</v>
      </c>
      <c r="F118">
        <v>3009943793</v>
      </c>
      <c r="G118">
        <v>6705196896</v>
      </c>
      <c r="H118">
        <v>7159558180</v>
      </c>
      <c r="I118">
        <v>18.12</v>
      </c>
      <c r="J118">
        <v>17.12</v>
      </c>
      <c r="K118">
        <f>dados!K118/deflacionado!AB118*deflacionado!$AB$138</f>
        <v>210114029.47024432</v>
      </c>
      <c r="L118" s="3">
        <v>4.5149999999999997</v>
      </c>
      <c r="M118" s="3">
        <v>100</v>
      </c>
      <c r="N118" s="26">
        <v>137752.95701000001</v>
      </c>
      <c r="O118" s="26">
        <v>32455.479512999998</v>
      </c>
      <c r="P118" s="26">
        <v>10510.965117</v>
      </c>
      <c r="Q118" s="26">
        <v>3704.9011583000001</v>
      </c>
      <c r="R118">
        <f>dados!R118/deflacionado!AC118*deflacionado!$AC$138</f>
        <v>7747.4809304146593</v>
      </c>
      <c r="S118">
        <f>dados!S118/deflacionado!AC118*deflacionado!$AC$138</f>
        <v>24674.916660399813</v>
      </c>
      <c r="T118">
        <v>10.766999999999999</v>
      </c>
      <c r="U118" s="26">
        <v>5.1699481635</v>
      </c>
      <c r="V118">
        <v>116.16</v>
      </c>
      <c r="W118">
        <v>18.84</v>
      </c>
      <c r="X118">
        <v>1.3260000000000001</v>
      </c>
      <c r="Y118">
        <v>1.52</v>
      </c>
      <c r="Z118">
        <v>2.0150000000000001</v>
      </c>
      <c r="AA118">
        <v>97.389999000000003</v>
      </c>
      <c r="AB118" s="5">
        <v>5331.42</v>
      </c>
      <c r="AC118">
        <v>257.971</v>
      </c>
    </row>
    <row r="119" spans="1:29" x14ac:dyDescent="0.3">
      <c r="A119" s="2">
        <v>43862</v>
      </c>
      <c r="B119" s="2" t="str">
        <f t="shared" si="1"/>
        <v>2020M2</v>
      </c>
      <c r="C119" s="4">
        <v>134.66</v>
      </c>
      <c r="D119">
        <f>dados!D119/deflacionado!AB119*deflacionado!$AB$138</f>
        <v>289808066.49007905</v>
      </c>
      <c r="E119">
        <v>433418158</v>
      </c>
      <c r="F119">
        <v>3075353773</v>
      </c>
      <c r="G119">
        <v>6813474032</v>
      </c>
      <c r="H119">
        <v>7256443849</v>
      </c>
      <c r="I119">
        <v>18.11</v>
      </c>
      <c r="J119">
        <v>16.7</v>
      </c>
      <c r="K119">
        <f>dados!K119/deflacionado!AB119*deflacionado!$AB$138</f>
        <v>215061840.32601148</v>
      </c>
      <c r="L119" s="3">
        <v>4.24</v>
      </c>
      <c r="M119" s="3">
        <v>127.47</v>
      </c>
      <c r="N119" s="26">
        <v>125827.04545000001</v>
      </c>
      <c r="O119" s="26">
        <v>29105.965219000002</v>
      </c>
      <c r="P119" s="26">
        <v>9813.7683610000004</v>
      </c>
      <c r="Q119" s="26">
        <v>3383.9944614999999</v>
      </c>
      <c r="R119">
        <f>dados!R119/deflacionado!AC119*deflacionado!$AC$138</f>
        <v>6978.2785126682593</v>
      </c>
      <c r="S119">
        <f>dados!S119/deflacionado!AC119*deflacionado!$AC$138</f>
        <v>22420.636303048577</v>
      </c>
      <c r="T119">
        <v>12.074999999999999</v>
      </c>
      <c r="U119" s="26">
        <v>5.4339022572999998</v>
      </c>
      <c r="V119">
        <v>121.84</v>
      </c>
      <c r="W119">
        <v>40.11</v>
      </c>
      <c r="X119">
        <v>0.91300000000000003</v>
      </c>
      <c r="Y119">
        <v>1.127</v>
      </c>
      <c r="Z119">
        <v>1.671</v>
      </c>
      <c r="AA119">
        <v>98.129997000000003</v>
      </c>
      <c r="AB119" s="5">
        <v>5344.75</v>
      </c>
      <c r="AC119">
        <v>258.678</v>
      </c>
    </row>
    <row r="120" spans="1:29" x14ac:dyDescent="0.3">
      <c r="A120" s="2">
        <v>43891</v>
      </c>
      <c r="B120" s="2" t="str">
        <f t="shared" si="1"/>
        <v>2020M3</v>
      </c>
      <c r="C120" s="4">
        <v>136.46</v>
      </c>
      <c r="D120">
        <f>dados!D120/deflacionado!AB120*deflacionado!$AB$138</f>
        <v>285599167.28048104</v>
      </c>
      <c r="E120">
        <v>408454118</v>
      </c>
      <c r="F120">
        <v>3072370786</v>
      </c>
      <c r="G120">
        <v>6750429150</v>
      </c>
      <c r="H120">
        <v>7195871247</v>
      </c>
      <c r="I120">
        <v>16.79</v>
      </c>
      <c r="J120">
        <v>16.170000000000002</v>
      </c>
      <c r="K120">
        <f>dados!K120/deflacionado!AB120*deflacionado!$AB$138</f>
        <v>225409584.67063975</v>
      </c>
      <c r="L120" s="3">
        <v>3.63</v>
      </c>
      <c r="M120" s="3">
        <v>226.04</v>
      </c>
      <c r="N120" s="26">
        <v>88137.614272999999</v>
      </c>
      <c r="O120" s="26">
        <v>25160.473419999998</v>
      </c>
      <c r="P120" s="26">
        <v>8839.5650430999995</v>
      </c>
      <c r="Q120" s="26">
        <v>2967.0590530999998</v>
      </c>
      <c r="R120">
        <f>dados!R120/deflacionado!AC120*deflacionado!$AC$138</f>
        <v>6027.8377761850334</v>
      </c>
      <c r="S120">
        <f>dados!S120/deflacionado!AC120*deflacionado!$AC$138</f>
        <v>20103.926595122328</v>
      </c>
      <c r="T120">
        <v>17.681999999999999</v>
      </c>
      <c r="U120" s="26">
        <v>6.2750276818000001</v>
      </c>
      <c r="V120">
        <v>136.52000000000001</v>
      </c>
      <c r="W120">
        <v>53.54</v>
      </c>
      <c r="X120">
        <v>0.375</v>
      </c>
      <c r="Y120">
        <v>0.69799999999999995</v>
      </c>
      <c r="Z120">
        <v>1.351</v>
      </c>
      <c r="AA120">
        <v>99.050003000000004</v>
      </c>
      <c r="AB120" s="5">
        <v>5348.49</v>
      </c>
      <c r="AC120">
        <v>258.11500000000001</v>
      </c>
    </row>
    <row r="121" spans="1:29" x14ac:dyDescent="0.3">
      <c r="A121" s="2">
        <v>43922</v>
      </c>
      <c r="B121" s="2" t="str">
        <f t="shared" si="1"/>
        <v>2020M4</v>
      </c>
      <c r="C121" s="4">
        <v>118.83</v>
      </c>
      <c r="D121">
        <f>dados!D121/deflacionado!AB121*deflacionado!$AB$138</f>
        <v>304815381.07544762</v>
      </c>
      <c r="E121">
        <v>408932481</v>
      </c>
      <c r="F121">
        <v>3085630610</v>
      </c>
      <c r="G121">
        <v>6787939129</v>
      </c>
      <c r="H121">
        <v>7215768079</v>
      </c>
      <c r="I121">
        <v>16.399999999999999</v>
      </c>
      <c r="J121">
        <v>15.63</v>
      </c>
      <c r="K121">
        <f>dados!K121/deflacionado!AB121*deflacionado!$AB$138</f>
        <v>246876093.47594014</v>
      </c>
      <c r="L121" s="3">
        <v>3.1850000000000001</v>
      </c>
      <c r="M121" s="3">
        <v>313.35500000000002</v>
      </c>
      <c r="N121" s="26">
        <v>97475.831628</v>
      </c>
      <c r="O121" s="26">
        <v>28136.560613000001</v>
      </c>
      <c r="P121" s="26">
        <v>10273.730347000001</v>
      </c>
      <c r="Q121" s="26">
        <v>3365.9207132000001</v>
      </c>
      <c r="R121">
        <f>dados!R121/deflacionado!AC121*deflacionado!$AC$138</f>
        <v>6313.6909738717341</v>
      </c>
      <c r="S121">
        <f>dados!S121/deflacionado!AC121*deflacionado!$AC$138</f>
        <v>21605.18237482887</v>
      </c>
      <c r="T121">
        <v>19.175000000000001</v>
      </c>
      <c r="U121" s="26">
        <v>6.5709644131999996</v>
      </c>
      <c r="V121">
        <v>147.97</v>
      </c>
      <c r="W121">
        <v>34.15</v>
      </c>
      <c r="X121">
        <v>0.34499999999999997</v>
      </c>
      <c r="Y121">
        <v>0.622</v>
      </c>
      <c r="Z121">
        <v>1.266</v>
      </c>
      <c r="AA121">
        <v>99.019997000000004</v>
      </c>
      <c r="AB121" s="5">
        <v>5331.91</v>
      </c>
      <c r="AC121">
        <v>256.38900000000001</v>
      </c>
    </row>
    <row r="122" spans="1:29" x14ac:dyDescent="0.3">
      <c r="A122" s="2">
        <v>43952</v>
      </c>
      <c r="B122" s="2" t="str">
        <f t="shared" si="1"/>
        <v>2020M5</v>
      </c>
      <c r="C122" s="4">
        <v>119.67</v>
      </c>
      <c r="D122">
        <f>dados!D122/deflacionado!AB122*deflacionado!$AB$138</f>
        <v>345318220.90540981</v>
      </c>
      <c r="E122">
        <v>416408470</v>
      </c>
      <c r="F122">
        <v>3249314323</v>
      </c>
      <c r="G122">
        <v>6874426696</v>
      </c>
      <c r="H122">
        <v>7333256201</v>
      </c>
      <c r="I122">
        <v>15.95</v>
      </c>
      <c r="J122">
        <v>15.73</v>
      </c>
      <c r="K122">
        <f>dados!K122/deflacionado!AB122*deflacionado!$AB$138</f>
        <v>260242579.91668126</v>
      </c>
      <c r="L122" s="3">
        <v>2.63</v>
      </c>
      <c r="M122" s="3">
        <v>265.58999999999997</v>
      </c>
      <c r="N122" s="26">
        <v>106229.96991</v>
      </c>
      <c r="O122" s="26">
        <v>29334.909190999999</v>
      </c>
      <c r="P122" s="26">
        <v>10967.311518</v>
      </c>
      <c r="Q122" s="26">
        <v>3518.2669657000001</v>
      </c>
      <c r="R122">
        <f>dados!R122/deflacionado!AC122*deflacionado!$AC$138</f>
        <v>6501.2135463388386</v>
      </c>
      <c r="S122">
        <f>dados!S122/deflacionado!AC122*deflacionado!$AC$138</f>
        <v>23406.647604468122</v>
      </c>
      <c r="T122">
        <v>18.87</v>
      </c>
      <c r="U122" s="26">
        <v>6.5951785378999999</v>
      </c>
      <c r="V122">
        <v>157.5</v>
      </c>
      <c r="W122">
        <v>27.51</v>
      </c>
      <c r="X122">
        <v>0.30399999999999999</v>
      </c>
      <c r="Y122">
        <v>0.64800000000000002</v>
      </c>
      <c r="Z122">
        <v>1.407</v>
      </c>
      <c r="AA122">
        <v>98.339995999999999</v>
      </c>
      <c r="AB122" s="5">
        <v>5311.65</v>
      </c>
      <c r="AC122">
        <v>256.39400000000001</v>
      </c>
    </row>
    <row r="123" spans="1:29" x14ac:dyDescent="0.3">
      <c r="A123" s="2">
        <v>43983</v>
      </c>
      <c r="B123" s="2" t="str">
        <f t="shared" si="1"/>
        <v>2020M6</v>
      </c>
      <c r="C123" s="4">
        <v>126</v>
      </c>
      <c r="D123">
        <f>dados!D123/deflacionado!AB123*deflacionado!$AB$138</f>
        <v>365772188.30595666</v>
      </c>
      <c r="E123">
        <v>448853614</v>
      </c>
      <c r="F123">
        <v>3404903860</v>
      </c>
      <c r="G123">
        <v>7041714154</v>
      </c>
      <c r="H123">
        <v>7472991203</v>
      </c>
      <c r="I123">
        <v>14.71</v>
      </c>
      <c r="J123">
        <v>15.93</v>
      </c>
      <c r="K123">
        <f>dados!K123/deflacionado!AB123*deflacionado!$AB$138</f>
        <v>272988037.90846986</v>
      </c>
      <c r="L123" s="3">
        <v>2.37</v>
      </c>
      <c r="M123" s="3">
        <v>260.05</v>
      </c>
      <c r="N123" s="26">
        <v>115232.17748</v>
      </c>
      <c r="O123" s="26">
        <v>29669.236980000001</v>
      </c>
      <c r="P123" s="26">
        <v>11561.516222</v>
      </c>
      <c r="Q123" s="26">
        <v>3563.4628416999999</v>
      </c>
      <c r="R123">
        <f>dados!R123/deflacionado!AC123*deflacionado!$AC$138</f>
        <v>6564.9382242617239</v>
      </c>
      <c r="S123">
        <f>dados!S123/deflacionado!AC123*deflacionado!$AC$138</f>
        <v>23715.790654662389</v>
      </c>
      <c r="T123">
        <v>20.297999999999998</v>
      </c>
      <c r="U123" s="26">
        <v>6.6383247644000001</v>
      </c>
      <c r="V123">
        <v>145.32</v>
      </c>
      <c r="W123">
        <v>30.43</v>
      </c>
      <c r="X123">
        <v>0.28899999999999998</v>
      </c>
      <c r="Y123">
        <v>0.65300000000000002</v>
      </c>
      <c r="Z123">
        <v>1.409</v>
      </c>
      <c r="AA123">
        <v>97.389999000000003</v>
      </c>
      <c r="AB123" s="5">
        <v>5325.46</v>
      </c>
      <c r="AC123">
        <v>257.79700000000003</v>
      </c>
    </row>
    <row r="124" spans="1:29" x14ac:dyDescent="0.3">
      <c r="A124" s="2">
        <v>44013</v>
      </c>
      <c r="B124" s="2" t="str">
        <f t="shared" si="1"/>
        <v>2020M7</v>
      </c>
      <c r="C124" s="4">
        <v>135.77000000000001</v>
      </c>
      <c r="D124">
        <f>dados!D124/deflacionado!AB124*deflacionado!$AB$138</f>
        <v>379650602.271218</v>
      </c>
      <c r="E124">
        <v>484120149</v>
      </c>
      <c r="F124">
        <v>3541122488</v>
      </c>
      <c r="G124">
        <v>7210605349</v>
      </c>
      <c r="H124">
        <v>7627555239</v>
      </c>
      <c r="I124">
        <v>13.91</v>
      </c>
      <c r="J124">
        <v>16.32</v>
      </c>
      <c r="K124">
        <f>dados!K124/deflacionado!AB124*deflacionado!$AB$138</f>
        <v>284521142.0702855</v>
      </c>
      <c r="L124" s="3">
        <v>2.4900000000000002</v>
      </c>
      <c r="M124" s="3">
        <v>217.31</v>
      </c>
      <c r="N124" s="26">
        <v>124308.67421</v>
      </c>
      <c r="O124" s="26">
        <v>30223.742585</v>
      </c>
      <c r="P124" s="26">
        <v>12288.430619999999</v>
      </c>
      <c r="Q124" s="26">
        <v>3740.8919237</v>
      </c>
      <c r="R124">
        <f>dados!R124/deflacionado!AC124*deflacionado!$AC$138</f>
        <v>6243.9533062396522</v>
      </c>
      <c r="S124">
        <f>dados!S124/deflacionado!AC124*deflacionado!$AC$138</f>
        <v>22984.357837291249</v>
      </c>
      <c r="T124">
        <v>17.98</v>
      </c>
      <c r="U124" s="26">
        <v>6.2851155951999997</v>
      </c>
      <c r="V124">
        <v>148.27000000000001</v>
      </c>
      <c r="W124">
        <v>24.46</v>
      </c>
      <c r="X124">
        <v>0.215</v>
      </c>
      <c r="Y124">
        <v>0.53600000000000003</v>
      </c>
      <c r="Z124">
        <v>1.198</v>
      </c>
      <c r="AA124">
        <v>93.489998</v>
      </c>
      <c r="AB124" s="5">
        <v>5344.63</v>
      </c>
      <c r="AC124">
        <v>259.101</v>
      </c>
    </row>
    <row r="125" spans="1:29" x14ac:dyDescent="0.3">
      <c r="A125" s="2">
        <v>44044</v>
      </c>
      <c r="B125" s="2" t="str">
        <f t="shared" si="1"/>
        <v>2020M8</v>
      </c>
      <c r="C125" s="4">
        <v>135.53</v>
      </c>
      <c r="D125">
        <f>dados!D125/deflacionado!AB125*deflacionado!$AB$138</f>
        <v>387767068.65991533</v>
      </c>
      <c r="E125">
        <v>514451009</v>
      </c>
      <c r="F125">
        <v>3631638918</v>
      </c>
      <c r="G125">
        <v>7400929374</v>
      </c>
      <c r="H125">
        <v>7832931679</v>
      </c>
      <c r="I125">
        <v>13.81</v>
      </c>
      <c r="J125">
        <v>16.59</v>
      </c>
      <c r="K125">
        <f>dados!K125/deflacionado!AB125*deflacionado!$AB$138</f>
        <v>290090854.33237207</v>
      </c>
      <c r="L125" s="3">
        <v>2.6549999999999998</v>
      </c>
      <c r="M125" s="3">
        <v>210.49</v>
      </c>
      <c r="N125" s="26">
        <v>119741.56230000001</v>
      </c>
      <c r="O125" s="26">
        <v>32410.747026000001</v>
      </c>
      <c r="P125" s="26">
        <v>13424.227364</v>
      </c>
      <c r="Q125" s="26">
        <v>3990.4137320999998</v>
      </c>
      <c r="R125">
        <f>dados!R125/deflacionado!AC125*deflacionado!$AC$138</f>
        <v>6293.7806796758978</v>
      </c>
      <c r="S125">
        <f>dados!S125/deflacionado!AC125*deflacionado!$AC$138</f>
        <v>24421.038810701837</v>
      </c>
      <c r="T125">
        <v>19.248000000000001</v>
      </c>
      <c r="U125" s="26">
        <v>6.5930121153999997</v>
      </c>
      <c r="V125">
        <v>153.47</v>
      </c>
      <c r="W125">
        <v>26.41</v>
      </c>
      <c r="X125">
        <v>0.26400000000000001</v>
      </c>
      <c r="Y125">
        <v>0.69299999999999995</v>
      </c>
      <c r="Z125">
        <v>1.452</v>
      </c>
      <c r="AA125">
        <v>92.139999000000003</v>
      </c>
      <c r="AB125" s="5">
        <v>5357.46</v>
      </c>
      <c r="AC125">
        <v>259.91800000000001</v>
      </c>
    </row>
    <row r="126" spans="1:29" x14ac:dyDescent="0.3">
      <c r="A126" s="2">
        <v>44075</v>
      </c>
      <c r="B126" s="2" t="str">
        <f t="shared" si="1"/>
        <v>2020M9</v>
      </c>
      <c r="C126" s="4">
        <v>137.11000000000001</v>
      </c>
      <c r="D126">
        <f>dados!D126/deflacionado!AB126*deflacionado!$AB$138</f>
        <v>390207101.26407385</v>
      </c>
      <c r="E126">
        <v>533014391</v>
      </c>
      <c r="F126">
        <v>3725297055</v>
      </c>
      <c r="G126">
        <v>7560493317</v>
      </c>
      <c r="H126">
        <v>7957422496</v>
      </c>
      <c r="I126">
        <v>12.97</v>
      </c>
      <c r="J126">
        <v>16.53</v>
      </c>
      <c r="K126">
        <f>dados!K126/deflacionado!AB126*deflacionado!$AB$138</f>
        <v>303907686.2627607</v>
      </c>
      <c r="L126" s="3">
        <v>2.83</v>
      </c>
      <c r="M126" s="3">
        <v>251.22</v>
      </c>
      <c r="N126" s="26">
        <v>113273.77402</v>
      </c>
      <c r="O126" s="26">
        <v>31627.567652999998</v>
      </c>
      <c r="P126" s="26">
        <v>12713.447270000001</v>
      </c>
      <c r="Q126" s="26">
        <v>3828.5457698999999</v>
      </c>
      <c r="R126">
        <f>dados!R126/deflacionado!AC126*deflacionado!$AC$138</f>
        <v>6182.3032541877983</v>
      </c>
      <c r="S126">
        <f>dados!S126/deflacionado!AC126*deflacionado!$AC$138</f>
        <v>24434.878850468725</v>
      </c>
      <c r="T126">
        <v>19.722000000000001</v>
      </c>
      <c r="U126" s="26">
        <v>6.7539170075000001</v>
      </c>
      <c r="V126">
        <v>150.84</v>
      </c>
      <c r="W126">
        <v>26.37</v>
      </c>
      <c r="X126">
        <v>0.27200000000000002</v>
      </c>
      <c r="Y126">
        <v>0.67700000000000005</v>
      </c>
      <c r="Z126">
        <v>1.4510000000000001</v>
      </c>
      <c r="AA126">
        <v>93.889999000000003</v>
      </c>
      <c r="AB126" s="5">
        <v>5391.75</v>
      </c>
      <c r="AC126">
        <v>260.27999999999997</v>
      </c>
    </row>
    <row r="127" spans="1:29" x14ac:dyDescent="0.3">
      <c r="A127" s="2">
        <v>44105</v>
      </c>
      <c r="B127" s="2" t="str">
        <f t="shared" si="1"/>
        <v>2020M10</v>
      </c>
      <c r="C127" s="4">
        <v>139.85</v>
      </c>
      <c r="D127">
        <f>dados!D127/deflacionado!AB127*deflacionado!$AB$138</f>
        <v>389823146.07277149</v>
      </c>
      <c r="E127">
        <v>546062801</v>
      </c>
      <c r="F127">
        <v>3765842678</v>
      </c>
      <c r="G127">
        <v>7689525475</v>
      </c>
      <c r="H127">
        <v>8097711101</v>
      </c>
      <c r="I127">
        <v>12.69</v>
      </c>
      <c r="J127">
        <v>16.66</v>
      </c>
      <c r="K127">
        <f>dados!K127/deflacionado!AB127*deflacionado!$AB$138</f>
        <v>312252167.46857369</v>
      </c>
      <c r="L127" s="3">
        <v>3.1150000000000002</v>
      </c>
      <c r="M127" s="3">
        <v>214.4</v>
      </c>
      <c r="N127" s="26">
        <v>111535.11822999999</v>
      </c>
      <c r="O127" s="26">
        <v>30157.747660000001</v>
      </c>
      <c r="P127" s="26">
        <v>12416.947571999999</v>
      </c>
      <c r="Q127" s="26">
        <v>3721.0820681999999</v>
      </c>
      <c r="R127">
        <f>dados!R127/deflacionado!AC127*deflacionado!$AC$138</f>
        <v>5875.4663567445514</v>
      </c>
      <c r="S127">
        <f>dados!S127/deflacionado!AC127*deflacionado!$AC$138</f>
        <v>24205.633632502271</v>
      </c>
      <c r="T127">
        <v>18.375</v>
      </c>
      <c r="U127" s="26">
        <v>6.8519632857000001</v>
      </c>
      <c r="V127">
        <v>155.93</v>
      </c>
      <c r="W127">
        <v>38.020000000000003</v>
      </c>
      <c r="X127">
        <v>0.38100000000000001</v>
      </c>
      <c r="Y127">
        <v>0.86</v>
      </c>
      <c r="Z127">
        <v>1.64</v>
      </c>
      <c r="AA127">
        <v>94.040001000000004</v>
      </c>
      <c r="AB127" s="5">
        <v>5438.12</v>
      </c>
      <c r="AC127">
        <v>260.38799999999998</v>
      </c>
    </row>
    <row r="128" spans="1:29" x14ac:dyDescent="0.3">
      <c r="A128" s="2">
        <v>44136</v>
      </c>
      <c r="B128" s="2" t="str">
        <f t="shared" si="1"/>
        <v>2020M11</v>
      </c>
      <c r="C128" s="4">
        <v>138.11000000000001</v>
      </c>
      <c r="D128">
        <f>dados!D128/deflacionado!AB128*deflacionado!$AB$138</f>
        <v>388087695.41062093</v>
      </c>
      <c r="E128">
        <v>565746786</v>
      </c>
      <c r="F128">
        <v>3829941156</v>
      </c>
      <c r="G128">
        <v>7752745912</v>
      </c>
      <c r="H128">
        <v>8229714368</v>
      </c>
      <c r="I128">
        <v>12.47</v>
      </c>
      <c r="J128">
        <v>16.48</v>
      </c>
      <c r="K128">
        <f>dados!K128/deflacionado!AB128*deflacionado!$AB$138</f>
        <v>310927584.83290315</v>
      </c>
      <c r="L128" s="3">
        <v>3.0049999999999999</v>
      </c>
      <c r="M128" s="3">
        <v>163.69999999999999</v>
      </c>
      <c r="N128" s="26">
        <v>128131.78324999999</v>
      </c>
      <c r="O128" s="26">
        <v>33748.179707000003</v>
      </c>
      <c r="P128" s="26">
        <v>13890.153856999999</v>
      </c>
      <c r="Q128" s="26">
        <v>4123.786384</v>
      </c>
      <c r="R128">
        <f>dados!R128/deflacionado!AC128*deflacionado!$AC$138</f>
        <v>6605.2537530405916</v>
      </c>
      <c r="S128">
        <f>dados!S128/deflacionado!AC128*deflacionado!$AC$138</f>
        <v>27863.944073104842</v>
      </c>
      <c r="T128">
        <v>18.016999999999999</v>
      </c>
      <c r="U128" s="26">
        <v>6.2736651688</v>
      </c>
      <c r="V128">
        <v>149.31</v>
      </c>
      <c r="W128">
        <v>20.57</v>
      </c>
      <c r="X128">
        <v>0.36199999999999999</v>
      </c>
      <c r="Y128">
        <v>0.84399999999999997</v>
      </c>
      <c r="Z128">
        <v>1.573</v>
      </c>
      <c r="AA128">
        <v>91.870002999999997</v>
      </c>
      <c r="AB128" s="5">
        <v>5486.52</v>
      </c>
      <c r="AC128">
        <v>260.22899999999998</v>
      </c>
    </row>
    <row r="129" spans="1:29" x14ac:dyDescent="0.3">
      <c r="A129" s="2">
        <v>44166</v>
      </c>
      <c r="B129" s="2" t="str">
        <f t="shared" si="1"/>
        <v>2020M12</v>
      </c>
      <c r="C129" s="4">
        <v>139.29</v>
      </c>
      <c r="D129">
        <f>dados!D129/deflacionado!AB129*deflacionado!$AB$138</f>
        <v>391757474.54338479</v>
      </c>
      <c r="E129">
        <v>579454938</v>
      </c>
      <c r="F129">
        <v>3892439970</v>
      </c>
      <c r="G129">
        <v>7792807281</v>
      </c>
      <c r="H129">
        <v>8289635769</v>
      </c>
      <c r="I129">
        <v>12.25</v>
      </c>
      <c r="J129">
        <v>16.78</v>
      </c>
      <c r="K129">
        <f>dados!K129/deflacionado!AB129*deflacionado!$AB$138</f>
        <v>332727969.05243325</v>
      </c>
      <c r="L129" s="3">
        <v>2.855</v>
      </c>
      <c r="M129" s="3">
        <v>141.24</v>
      </c>
      <c r="N129" s="26">
        <v>138178.90701</v>
      </c>
      <c r="O129" s="26">
        <v>34817.435503000001</v>
      </c>
      <c r="P129" s="26">
        <v>14661.498403</v>
      </c>
      <c r="Q129" s="26">
        <v>4272.8443444000004</v>
      </c>
      <c r="R129">
        <f>dados!R129/deflacionado!AC129*deflacionado!$AC$138</f>
        <v>6803.6934250635386</v>
      </c>
      <c r="S129">
        <f>dados!S129/deflacionado!AC129*deflacionado!$AC$138</f>
        <v>28901.964390687746</v>
      </c>
      <c r="T129">
        <v>18.483000000000001</v>
      </c>
      <c r="U129" s="26">
        <v>6.0333639567999997</v>
      </c>
      <c r="V129">
        <v>139.66</v>
      </c>
      <c r="W129">
        <v>22.75</v>
      </c>
      <c r="X129">
        <v>0.36099999999999999</v>
      </c>
      <c r="Y129">
        <v>0.91700000000000004</v>
      </c>
      <c r="Z129">
        <v>1.6459999999999999</v>
      </c>
      <c r="AA129">
        <v>89.940002000000007</v>
      </c>
      <c r="AB129" s="5">
        <v>5560.59</v>
      </c>
      <c r="AC129">
        <v>260.47399999999999</v>
      </c>
    </row>
    <row r="130" spans="1:29" x14ac:dyDescent="0.3">
      <c r="A130" s="2">
        <v>44197</v>
      </c>
      <c r="B130" s="2" t="str">
        <f t="shared" si="1"/>
        <v>2021M1</v>
      </c>
      <c r="C130" s="4">
        <v>132.04</v>
      </c>
      <c r="D130">
        <f>dados!D130/deflacionado!AB130*deflacionado!$AB$138</f>
        <v>392393625.48762846</v>
      </c>
      <c r="E130">
        <v>584084142</v>
      </c>
      <c r="F130">
        <v>3900423982</v>
      </c>
      <c r="G130">
        <v>7835982778</v>
      </c>
      <c r="H130">
        <v>8343589906</v>
      </c>
      <c r="I130">
        <v>12.3</v>
      </c>
      <c r="J130">
        <v>16.850000000000001</v>
      </c>
      <c r="K130">
        <f>dados!K130/deflacionado!AB130*deflacionado!$AB$138</f>
        <v>310970827.54353851</v>
      </c>
      <c r="L130" s="3">
        <v>3.8849999999999998</v>
      </c>
      <c r="M130" s="3">
        <v>170.6</v>
      </c>
      <c r="N130" s="26">
        <v>133260.17014</v>
      </c>
      <c r="O130" s="26">
        <v>33963.270083000003</v>
      </c>
      <c r="P130" s="26">
        <v>14806.023444</v>
      </c>
      <c r="Q130" s="26">
        <v>4207.3620074999999</v>
      </c>
      <c r="R130">
        <f>dados!R130/deflacionado!AC130*deflacionado!$AC$138</f>
        <v>6719.2327935408402</v>
      </c>
      <c r="S130">
        <f>dados!S130/deflacionado!AC130*deflacionado!$AC$138</f>
        <v>29009.429207284906</v>
      </c>
      <c r="T130">
        <v>19.024999999999999</v>
      </c>
      <c r="U130" s="26">
        <v>6.3416607519000001</v>
      </c>
      <c r="V130">
        <v>145.38</v>
      </c>
      <c r="W130">
        <v>33.090000000000003</v>
      </c>
      <c r="X130">
        <v>0.443</v>
      </c>
      <c r="Y130">
        <v>1.093</v>
      </c>
      <c r="Z130">
        <v>1.8580000000000001</v>
      </c>
      <c r="AA130">
        <v>90.580001999999993</v>
      </c>
      <c r="AB130" s="5">
        <v>5574.49</v>
      </c>
      <c r="AC130">
        <v>261.58199999999999</v>
      </c>
    </row>
    <row r="131" spans="1:29" x14ac:dyDescent="0.3">
      <c r="A131" s="2">
        <v>44228</v>
      </c>
      <c r="B131" s="2" t="str">
        <f t="shared" ref="B131:B138" si="2">CONCATENATE(YEAR(A131),"M",MONTH(A131))</f>
        <v>2021M2</v>
      </c>
      <c r="C131" s="4">
        <v>134.76</v>
      </c>
      <c r="D131">
        <f>dados!D131/deflacionado!AB131*deflacionado!$AB$138</f>
        <v>378022183.12099212</v>
      </c>
      <c r="E131">
        <v>619777029</v>
      </c>
      <c r="F131">
        <v>3903575117</v>
      </c>
      <c r="G131">
        <v>8035557724</v>
      </c>
      <c r="H131">
        <v>8446332255</v>
      </c>
      <c r="I131">
        <v>12.34</v>
      </c>
      <c r="J131">
        <v>16.489999999999998</v>
      </c>
      <c r="K131">
        <f>dados!K131/deflacionado!AB131*deflacionado!$AB$138</f>
        <v>304429265.9851523</v>
      </c>
      <c r="L131" s="3">
        <v>4.3099999999999996</v>
      </c>
      <c r="M131" s="3">
        <v>185.57</v>
      </c>
      <c r="N131" s="26">
        <v>126345.57957</v>
      </c>
      <c r="O131" s="26">
        <v>34848.340724000002</v>
      </c>
      <c r="P131" s="26">
        <v>14862.461533</v>
      </c>
      <c r="Q131" s="26">
        <v>4293.6332958000003</v>
      </c>
      <c r="R131">
        <f>dados!R131/deflacionado!AC131*deflacionado!$AC$138</f>
        <v>6761.882193723528</v>
      </c>
      <c r="S131">
        <f>dados!S131/deflacionado!AC131*deflacionado!$AC$138</f>
        <v>30210.050427353675</v>
      </c>
      <c r="T131">
        <v>17.670000000000002</v>
      </c>
      <c r="U131" s="26">
        <v>6.3499363354999998</v>
      </c>
      <c r="V131">
        <v>146.68</v>
      </c>
      <c r="W131">
        <v>27.95</v>
      </c>
      <c r="X131">
        <v>0.77600000000000002</v>
      </c>
      <c r="Y131">
        <v>1.46</v>
      </c>
      <c r="Z131">
        <v>2.1819999999999999</v>
      </c>
      <c r="AA131">
        <v>90.93</v>
      </c>
      <c r="AB131" s="5">
        <v>5622.43</v>
      </c>
      <c r="AC131">
        <v>263.01400000000001</v>
      </c>
    </row>
    <row r="132" spans="1:29" x14ac:dyDescent="0.3">
      <c r="A132" s="2">
        <v>44256</v>
      </c>
      <c r="B132" s="2" t="str">
        <f t="shared" si="2"/>
        <v>2021M3</v>
      </c>
      <c r="C132" s="4">
        <v>143.96</v>
      </c>
      <c r="D132">
        <f>dados!D132/deflacionado!AB132*deflacionado!$AB$138</f>
        <v>363388815.81469917</v>
      </c>
      <c r="E132">
        <v>592242390</v>
      </c>
      <c r="F132">
        <v>3907771350</v>
      </c>
      <c r="G132">
        <v>7988869455</v>
      </c>
      <c r="H132">
        <v>8454294566</v>
      </c>
      <c r="I132">
        <v>12.96</v>
      </c>
      <c r="J132">
        <v>16.36</v>
      </c>
      <c r="K132">
        <f>dados!K132/deflacionado!AB132*deflacionado!$AB$138</f>
        <v>307187793.09093136</v>
      </c>
      <c r="L132" s="3">
        <v>5.24</v>
      </c>
      <c r="M132" s="3">
        <v>227.92</v>
      </c>
      <c r="N132" s="26">
        <v>132688.22596000001</v>
      </c>
      <c r="O132" s="26">
        <v>36895.600833999997</v>
      </c>
      <c r="P132" s="26">
        <v>14818.928395000001</v>
      </c>
      <c r="Q132" s="26">
        <v>4444.3685513999999</v>
      </c>
      <c r="R132">
        <f>dados!R132/deflacionado!AC132*deflacionado!$AC$138</f>
        <v>6952.7208677990166</v>
      </c>
      <c r="S132">
        <f>dados!S132/deflacionado!AC132*deflacionado!$AC$138</f>
        <v>30217.937487966112</v>
      </c>
      <c r="T132">
        <v>18.462</v>
      </c>
      <c r="U132" s="26">
        <v>6.4815272096000003</v>
      </c>
      <c r="V132">
        <v>152.66</v>
      </c>
      <c r="W132">
        <v>19.399999999999999</v>
      </c>
      <c r="X132">
        <v>0.93799999999999994</v>
      </c>
      <c r="Y132">
        <v>1.746</v>
      </c>
      <c r="Z132">
        <v>2.4249999999999998</v>
      </c>
      <c r="AA132">
        <v>93.230002999999996</v>
      </c>
      <c r="AB132" s="5">
        <v>5674.72</v>
      </c>
      <c r="AC132">
        <v>264.87700000000001</v>
      </c>
    </row>
    <row r="133" spans="1:29" x14ac:dyDescent="0.3">
      <c r="A133" s="2">
        <v>44287</v>
      </c>
      <c r="B133" s="2" t="str">
        <f t="shared" si="2"/>
        <v>2021M4</v>
      </c>
      <c r="C133" s="4">
        <v>139.04</v>
      </c>
      <c r="D133">
        <f>dados!D133/deflacionado!AB133*deflacionado!$AB$138</f>
        <v>356909314.9030112</v>
      </c>
      <c r="E133">
        <v>581066612</v>
      </c>
      <c r="F133">
        <v>3909768837</v>
      </c>
      <c r="G133">
        <v>8004776613</v>
      </c>
      <c r="H133">
        <v>8526838222</v>
      </c>
      <c r="I133">
        <v>13.56</v>
      </c>
      <c r="J133">
        <v>16.45</v>
      </c>
      <c r="K133">
        <f>dados!K133/deflacionado!AB133*deflacionado!$AB$138</f>
        <v>313162906.04971445</v>
      </c>
      <c r="L133" s="3">
        <v>5.15</v>
      </c>
      <c r="M133" s="3">
        <v>188</v>
      </c>
      <c r="N133" s="26">
        <v>134841.44057999999</v>
      </c>
      <c r="O133" s="26">
        <v>37585.996383999998</v>
      </c>
      <c r="P133" s="26">
        <v>15492.356127999999</v>
      </c>
      <c r="Q133" s="26">
        <v>4639.2364985000004</v>
      </c>
      <c r="R133">
        <f>dados!R133/deflacionado!AC133*deflacionado!$AC$138</f>
        <v>7159.1834651418831</v>
      </c>
      <c r="S133">
        <f>dados!S133/deflacionado!AC133*deflacionado!$AC$138</f>
        <v>29595.484566042829</v>
      </c>
      <c r="T133">
        <v>16.97</v>
      </c>
      <c r="U133" s="26">
        <v>6.1284016758000002</v>
      </c>
      <c r="V133">
        <v>151.26</v>
      </c>
      <c r="W133">
        <v>18.61</v>
      </c>
      <c r="X133">
        <v>0.85699999999999998</v>
      </c>
      <c r="Y133">
        <v>1.631</v>
      </c>
      <c r="Z133">
        <v>2.3010000000000002</v>
      </c>
      <c r="AA133">
        <v>91.279999000000004</v>
      </c>
      <c r="AB133" s="5">
        <v>5692.31</v>
      </c>
      <c r="AC133">
        <v>267.05399999999997</v>
      </c>
    </row>
    <row r="134" spans="1:29" x14ac:dyDescent="0.3">
      <c r="A134" s="2">
        <v>44317</v>
      </c>
      <c r="B134" s="2" t="str">
        <f t="shared" si="2"/>
        <v>2021M5</v>
      </c>
      <c r="C134" s="4">
        <v>136.91999999999999</v>
      </c>
      <c r="D134">
        <f>dados!D134/deflacionado!AB134*deflacionado!$AB$138</f>
        <v>351361255.14183664</v>
      </c>
      <c r="E134">
        <v>578967966</v>
      </c>
      <c r="F134">
        <v>3935845778</v>
      </c>
      <c r="G134">
        <v>8062170326</v>
      </c>
      <c r="H134">
        <v>8657345746</v>
      </c>
      <c r="I134">
        <v>14.15</v>
      </c>
      <c r="J134">
        <v>16.63</v>
      </c>
      <c r="K134">
        <f>dados!K134/deflacionado!AB134*deflacionado!$AB$138</f>
        <v>311937574.50488186</v>
      </c>
      <c r="L134" s="3">
        <v>5.64</v>
      </c>
      <c r="M134" s="3">
        <v>170.54</v>
      </c>
      <c r="N134" s="26">
        <v>141967.11142</v>
      </c>
      <c r="O134" s="26">
        <v>38312.310839999998</v>
      </c>
      <c r="P134" s="26">
        <v>15254.978012</v>
      </c>
      <c r="Q134" s="26">
        <v>4664.6896815</v>
      </c>
      <c r="R134">
        <f>dados!R134/deflacionado!AC134*deflacionado!$AC$138</f>
        <v>7156.0472857965415</v>
      </c>
      <c r="S134">
        <f>dados!S134/deflacionado!AC134*deflacionado!$AC$138</f>
        <v>29408.453146603766</v>
      </c>
      <c r="T134">
        <v>16.175000000000001</v>
      </c>
      <c r="U134" s="26">
        <v>5.8851643957000004</v>
      </c>
      <c r="V134">
        <v>143.75</v>
      </c>
      <c r="W134">
        <v>16.760000000000002</v>
      </c>
      <c r="X134">
        <v>0.78800000000000003</v>
      </c>
      <c r="Y134">
        <v>1.581</v>
      </c>
      <c r="Z134">
        <v>2.2629999999999999</v>
      </c>
      <c r="AA134">
        <v>89.839995999999999</v>
      </c>
      <c r="AB134" s="5">
        <v>5739.56</v>
      </c>
      <c r="AC134">
        <v>269.19499999999999</v>
      </c>
    </row>
    <row r="135" spans="1:29" x14ac:dyDescent="0.3">
      <c r="A135" s="2">
        <v>44348</v>
      </c>
      <c r="B135" s="2" t="str">
        <f t="shared" si="2"/>
        <v>2021M6</v>
      </c>
      <c r="C135" s="4">
        <v>137.21</v>
      </c>
      <c r="D135">
        <f>dados!D135/deflacionado!AB135*deflacionado!$AB$138</f>
        <v>349792434.54353744</v>
      </c>
      <c r="E135">
        <v>582626374</v>
      </c>
      <c r="F135">
        <v>3968925252</v>
      </c>
      <c r="G135">
        <v>8132092713</v>
      </c>
      <c r="H135">
        <v>8686640837</v>
      </c>
      <c r="I135">
        <v>15.01</v>
      </c>
      <c r="J135">
        <v>16.75</v>
      </c>
      <c r="K135">
        <f>dados!K135/deflacionado!AB135*deflacionado!$AB$138</f>
        <v>318635520.09940076</v>
      </c>
      <c r="L135" s="3">
        <v>6.2949999999999999</v>
      </c>
      <c r="M135" s="3">
        <v>159.72999999999999</v>
      </c>
      <c r="N135" s="26">
        <v>141874.23047000001</v>
      </c>
      <c r="O135" s="26">
        <v>37628.353898000001</v>
      </c>
      <c r="P135" s="26">
        <v>15817.972765</v>
      </c>
      <c r="Q135" s="26">
        <v>4686.8430985000005</v>
      </c>
      <c r="R135">
        <f>dados!R135/deflacionado!AC135*deflacionado!$AC$138</f>
        <v>7105.1778300011774</v>
      </c>
      <c r="S135">
        <f>dados!S135/deflacionado!AC135*deflacionado!$AC$138</f>
        <v>29068.534664846</v>
      </c>
      <c r="T135">
        <v>15.698</v>
      </c>
      <c r="U135" s="26">
        <v>5.5967979885999997</v>
      </c>
      <c r="V135">
        <v>137.35</v>
      </c>
      <c r="W135">
        <v>15.83</v>
      </c>
      <c r="X135">
        <v>0.873</v>
      </c>
      <c r="Y135">
        <v>1.4430000000000001</v>
      </c>
      <c r="Z135">
        <v>2.0649999999999999</v>
      </c>
      <c r="AA135">
        <v>92.440002000000007</v>
      </c>
      <c r="AB135" s="5">
        <v>5769.98</v>
      </c>
      <c r="AC135">
        <v>271.69600000000003</v>
      </c>
    </row>
    <row r="136" spans="1:29" x14ac:dyDescent="0.3">
      <c r="A136" s="2">
        <v>44378</v>
      </c>
      <c r="B136" s="2" t="str">
        <f t="shared" si="2"/>
        <v>2021M7</v>
      </c>
      <c r="C136" s="4">
        <v>142.69999999999999</v>
      </c>
      <c r="D136">
        <f>dados!D136/deflacionado!AB136*deflacionado!$AB$138</f>
        <v>350729288.82102078</v>
      </c>
      <c r="E136">
        <v>582202651</v>
      </c>
      <c r="F136">
        <v>3975195443</v>
      </c>
      <c r="G136">
        <v>8217877065</v>
      </c>
      <c r="H136">
        <v>8772215183</v>
      </c>
      <c r="I136">
        <v>15.2</v>
      </c>
      <c r="J136">
        <v>16.91</v>
      </c>
      <c r="K136">
        <f>dados!K136/deflacionado!AB136*deflacionado!$AB$138</f>
        <v>345250458.96339118</v>
      </c>
      <c r="L136" s="3">
        <v>7.44</v>
      </c>
      <c r="M136" s="3">
        <v>171.56</v>
      </c>
      <c r="N136" s="26">
        <v>134983.08298000001</v>
      </c>
      <c r="O136" s="26">
        <v>37918.132955000001</v>
      </c>
      <c r="P136" s="26">
        <v>15925.37988</v>
      </c>
      <c r="Q136" s="26">
        <v>4770.5112613000001</v>
      </c>
      <c r="R136">
        <f>dados!R136/deflacionado!AC136*deflacionado!$AC$138</f>
        <v>7065.9670882737555</v>
      </c>
      <c r="S136">
        <f>dados!S136/deflacionado!AC136*deflacionado!$AC$138</f>
        <v>27414.210000989002</v>
      </c>
      <c r="T136">
        <v>16.117999999999999</v>
      </c>
      <c r="U136" s="26">
        <v>5.6759020841999996</v>
      </c>
      <c r="V136">
        <v>139.97999999999999</v>
      </c>
      <c r="W136">
        <v>18.239999999999998</v>
      </c>
      <c r="X136">
        <v>0.70299999999999996</v>
      </c>
      <c r="Y136">
        <v>1.2390000000000001</v>
      </c>
      <c r="Z136">
        <v>1.897</v>
      </c>
      <c r="AA136">
        <v>92.169998000000007</v>
      </c>
      <c r="AB136" s="5">
        <v>5825.37</v>
      </c>
      <c r="AC136">
        <v>273.00299999999999</v>
      </c>
    </row>
    <row r="137" spans="1:29" x14ac:dyDescent="0.3">
      <c r="A137" s="2">
        <v>44409</v>
      </c>
      <c r="B137" s="2" t="str">
        <f t="shared" si="2"/>
        <v>2021M8</v>
      </c>
      <c r="C137" s="4">
        <v>141.03</v>
      </c>
      <c r="D137">
        <f>dados!D137/deflacionado!AB137*deflacionado!$AB$138</f>
        <v>347073349.36872727</v>
      </c>
      <c r="E137">
        <v>594844001</v>
      </c>
      <c r="F137">
        <v>4060455998</v>
      </c>
      <c r="G137">
        <v>8345682829</v>
      </c>
      <c r="H137">
        <v>8905135045</v>
      </c>
      <c r="I137">
        <v>15.18</v>
      </c>
      <c r="J137">
        <v>16.78</v>
      </c>
      <c r="K137">
        <f>dados!K137/deflacionado!AB137*deflacionado!$AB$138</f>
        <v>341607900.13674492</v>
      </c>
      <c r="L137" s="3">
        <v>8.0950000000000006</v>
      </c>
      <c r="M137" s="3">
        <v>172.46</v>
      </c>
      <c r="N137" s="26">
        <v>130501.13957</v>
      </c>
      <c r="O137" s="26">
        <v>38300.574509999999</v>
      </c>
      <c r="P137" s="26">
        <v>16527.873112000001</v>
      </c>
      <c r="Q137" s="26">
        <v>4898.6896573000004</v>
      </c>
      <c r="R137">
        <f>dados!R137/deflacionado!AC137*deflacionado!$AC$138</f>
        <v>7139.0368977252374</v>
      </c>
      <c r="S137">
        <f>dados!S137/deflacionado!AC137*deflacionado!$AC$138</f>
        <v>28165.830372084351</v>
      </c>
      <c r="T137">
        <v>16.332999999999998</v>
      </c>
      <c r="U137" s="26">
        <v>5.6507887763999998</v>
      </c>
      <c r="V137">
        <v>141.63</v>
      </c>
      <c r="W137">
        <v>16.48</v>
      </c>
      <c r="X137">
        <v>0.77200000000000002</v>
      </c>
      <c r="Y137">
        <v>1.304</v>
      </c>
      <c r="Z137">
        <v>1.927</v>
      </c>
      <c r="AA137">
        <v>92.629997000000003</v>
      </c>
      <c r="AB137" s="5">
        <v>5876.05</v>
      </c>
      <c r="AC137">
        <v>273.56700000000001</v>
      </c>
    </row>
    <row r="138" spans="1:29" x14ac:dyDescent="0.3">
      <c r="A138" s="2">
        <v>44440</v>
      </c>
      <c r="B138" s="2" t="str">
        <f t="shared" si="2"/>
        <v>2021M9</v>
      </c>
      <c r="C138" s="4">
        <v>138.05000000000001</v>
      </c>
      <c r="D138">
        <f>dados!D138/deflacionado!AB138*deflacionado!$AB$138</f>
        <v>339173505</v>
      </c>
      <c r="E138">
        <v>627901673</v>
      </c>
      <c r="F138">
        <v>4113915466</v>
      </c>
      <c r="G138">
        <v>8447830940</v>
      </c>
      <c r="H138">
        <v>9028343889</v>
      </c>
      <c r="I138">
        <v>15.57</v>
      </c>
      <c r="J138">
        <v>16.649999999999999</v>
      </c>
      <c r="K138">
        <f>dados!K138/deflacionado!AB138*deflacionado!$AB$138</f>
        <v>330559751</v>
      </c>
      <c r="L138" s="3">
        <v>8.7799999999999994</v>
      </c>
      <c r="M138" s="3">
        <v>204.45</v>
      </c>
      <c r="N138" s="26">
        <v>120531.23181</v>
      </c>
      <c r="O138" s="26">
        <v>36558.367464000003</v>
      </c>
      <c r="P138" s="26">
        <v>15607.426590999999</v>
      </c>
      <c r="Q138" s="26">
        <v>4653.0257189000004</v>
      </c>
      <c r="R138">
        <f>dados!R138/deflacionado!AC138*deflacionado!$AC$138</f>
        <v>7086.42</v>
      </c>
      <c r="S138">
        <f>dados!S138/deflacionado!AC138*deflacionado!$AC$138</f>
        <v>29452.66</v>
      </c>
      <c r="T138">
        <v>16.917000000000002</v>
      </c>
      <c r="U138" s="26">
        <v>5.9075770331999999</v>
      </c>
      <c r="V138">
        <v>141.01</v>
      </c>
      <c r="W138">
        <v>23.14</v>
      </c>
      <c r="X138">
        <v>0.997</v>
      </c>
      <c r="Y138">
        <v>1.5289999999999999</v>
      </c>
      <c r="Z138">
        <v>2.0920000000000001</v>
      </c>
      <c r="AA138">
        <v>94.25</v>
      </c>
      <c r="AB138" s="5">
        <v>5944.21</v>
      </c>
      <c r="AC138">
        <v>274.31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38"/>
  <sheetViews>
    <sheetView workbookViewId="0">
      <selection activeCell="F17" sqref="F17"/>
    </sheetView>
  </sheetViews>
  <sheetFormatPr defaultColWidth="9.109375" defaultRowHeight="14.4" x14ac:dyDescent="0.3"/>
  <cols>
    <col min="1" max="1" width="8.5546875" style="1" bestFit="1" customWidth="1"/>
    <col min="2" max="2" width="8.5546875" style="1" customWidth="1"/>
    <col min="3" max="3" width="7.5546875" style="1" bestFit="1" customWidth="1"/>
    <col min="4" max="8" width="10.44140625" customWidth="1"/>
    <col min="9" max="9" width="6" customWidth="1"/>
    <col min="10" max="10" width="7.5546875" customWidth="1"/>
    <col min="11" max="11" width="11.5546875" customWidth="1"/>
    <col min="12" max="12" width="7.88671875" bestFit="1" customWidth="1"/>
    <col min="13" max="13" width="6.5546875" style="3" customWidth="1"/>
    <col min="22" max="22" width="10.44140625" bestFit="1" customWidth="1"/>
    <col min="23" max="23" width="6" bestFit="1" customWidth="1"/>
    <col min="26" max="26" width="8.6640625" customWidth="1"/>
    <col min="28" max="28" width="10.6640625" bestFit="1" customWidth="1"/>
  </cols>
  <sheetData>
    <row r="1" spans="1:29" x14ac:dyDescent="0.3">
      <c r="A1" s="1" t="s">
        <v>0</v>
      </c>
      <c r="B1" s="1" t="s">
        <v>19</v>
      </c>
      <c r="C1" s="1" t="s">
        <v>1</v>
      </c>
      <c r="D1" s="7" t="s">
        <v>83</v>
      </c>
      <c r="E1" s="7" t="s">
        <v>6</v>
      </c>
      <c r="F1" s="7" t="s">
        <v>7</v>
      </c>
      <c r="G1" s="7" t="s">
        <v>8</v>
      </c>
      <c r="H1" s="7" t="s">
        <v>9</v>
      </c>
      <c r="I1" s="6" t="s">
        <v>2</v>
      </c>
      <c r="J1" s="6" t="s">
        <v>3</v>
      </c>
      <c r="K1" s="6" t="s">
        <v>79</v>
      </c>
      <c r="L1" s="14" t="s">
        <v>12</v>
      </c>
      <c r="M1" s="15" t="s">
        <v>13</v>
      </c>
      <c r="N1" s="27" t="s">
        <v>81</v>
      </c>
      <c r="O1" s="27" t="s">
        <v>284</v>
      </c>
      <c r="P1" s="27" t="s">
        <v>285</v>
      </c>
      <c r="Q1" s="27" t="s">
        <v>286</v>
      </c>
      <c r="R1" s="6" t="s">
        <v>80</v>
      </c>
      <c r="S1" s="6" t="s">
        <v>82</v>
      </c>
      <c r="T1" s="6" t="s">
        <v>78</v>
      </c>
      <c r="U1" s="27" t="s">
        <v>269</v>
      </c>
      <c r="V1" s="16" t="s">
        <v>17</v>
      </c>
      <c r="W1" s="16" t="s">
        <v>18</v>
      </c>
      <c r="X1" s="16" t="s">
        <v>75</v>
      </c>
      <c r="Y1" s="16" t="s">
        <v>76</v>
      </c>
      <c r="Z1" s="16" t="s">
        <v>77</v>
      </c>
      <c r="AA1" s="16" t="s">
        <v>265</v>
      </c>
      <c r="AB1" t="s">
        <v>20</v>
      </c>
      <c r="AC1" t="s">
        <v>264</v>
      </c>
    </row>
    <row r="2" spans="1:29" x14ac:dyDescent="0.3">
      <c r="A2" s="2">
        <v>40299</v>
      </c>
      <c r="B2" s="2" t="str">
        <f>CONCATENATE(YEAR(A2),"M",MONTH(A2))</f>
        <v>2010M5</v>
      </c>
      <c r="C2" s="4">
        <v>136.52000000000001</v>
      </c>
      <c r="D2">
        <v>238171679.08629701</v>
      </c>
      <c r="E2">
        <v>232458562</v>
      </c>
      <c r="F2">
        <v>1182935475</v>
      </c>
      <c r="G2">
        <v>2363486147</v>
      </c>
      <c r="H2">
        <v>2659498428</v>
      </c>
      <c r="I2">
        <v>16.52</v>
      </c>
      <c r="J2">
        <v>17.510000000000002</v>
      </c>
      <c r="K2">
        <v>272561149.72783899</v>
      </c>
      <c r="L2" s="3">
        <v>12.355</v>
      </c>
      <c r="M2" s="3">
        <v>136.29599999999999</v>
      </c>
      <c r="N2">
        <v>132100.53723784501</v>
      </c>
      <c r="O2">
        <v>13521.6666854338</v>
      </c>
      <c r="P2">
        <v>2988.2691268110998</v>
      </c>
      <c r="Q2">
        <v>1445.5769652803999</v>
      </c>
      <c r="R2">
        <v>6432.92404582986</v>
      </c>
      <c r="S2">
        <v>11975.8994320206</v>
      </c>
      <c r="T2">
        <v>17.440000000000001</v>
      </c>
      <c r="U2" s="26">
        <v>3.7702834900000002</v>
      </c>
      <c r="V2">
        <v>73.66</v>
      </c>
      <c r="W2">
        <v>32.07</v>
      </c>
      <c r="X2">
        <v>2.097</v>
      </c>
      <c r="Y2">
        <v>3.3010000000000002</v>
      </c>
      <c r="Z2">
        <v>4.2140000000000004</v>
      </c>
      <c r="AA2">
        <v>86.589995999999999</v>
      </c>
      <c r="AB2" s="5">
        <v>3110.74</v>
      </c>
      <c r="AC2">
        <v>218.178</v>
      </c>
    </row>
    <row r="3" spans="1:29" x14ac:dyDescent="0.3">
      <c r="A3" s="2">
        <v>40330</v>
      </c>
      <c r="B3" s="2" t="str">
        <f t="shared" ref="B3:B66" si="0">CONCATENATE(YEAR(A3),"M",MONTH(A3))</f>
        <v>2010M6</v>
      </c>
      <c r="C3" s="4">
        <v>136.09</v>
      </c>
      <c r="D3">
        <v>239425656.17885199</v>
      </c>
      <c r="E3">
        <v>234236600</v>
      </c>
      <c r="F3">
        <v>1190605537</v>
      </c>
      <c r="G3">
        <v>2371436991</v>
      </c>
      <c r="H3">
        <v>2670103559</v>
      </c>
      <c r="I3">
        <v>16.43</v>
      </c>
      <c r="J3">
        <v>17.36</v>
      </c>
      <c r="K3">
        <v>273567714.96109003</v>
      </c>
      <c r="L3" s="3">
        <v>11.898</v>
      </c>
      <c r="M3" s="3">
        <v>137.16</v>
      </c>
      <c r="N3">
        <v>135510.71736733601</v>
      </c>
      <c r="O3">
        <v>13316.5558125465</v>
      </c>
      <c r="P3">
        <v>2925.28330254101</v>
      </c>
      <c r="Q3">
        <v>1421.4309459368701</v>
      </c>
      <c r="R3">
        <v>6268.53362299948</v>
      </c>
      <c r="S3">
        <v>11735.070856165299</v>
      </c>
      <c r="T3">
        <v>17.28</v>
      </c>
      <c r="U3" s="26">
        <v>3.7387382207000002</v>
      </c>
      <c r="V3">
        <v>73.319999999999993</v>
      </c>
      <c r="W3">
        <v>34.54</v>
      </c>
      <c r="X3">
        <v>1.7949999999999999</v>
      </c>
      <c r="Y3">
        <v>2.9510000000000001</v>
      </c>
      <c r="Z3">
        <v>3.9089999999999998</v>
      </c>
      <c r="AA3">
        <v>86.019997000000004</v>
      </c>
      <c r="AB3" s="5">
        <v>3110.74</v>
      </c>
      <c r="AC3">
        <v>217.965</v>
      </c>
    </row>
    <row r="4" spans="1:29" x14ac:dyDescent="0.3">
      <c r="A4" s="2">
        <v>40360</v>
      </c>
      <c r="B4" s="2" t="str">
        <f t="shared" si="0"/>
        <v>2010M7</v>
      </c>
      <c r="C4" s="4">
        <v>141.63999999999999</v>
      </c>
      <c r="D4">
        <v>241588759.58502799</v>
      </c>
      <c r="E4">
        <v>236503300</v>
      </c>
      <c r="F4">
        <v>1198982228</v>
      </c>
      <c r="G4">
        <v>2402387178</v>
      </c>
      <c r="H4">
        <v>2707324124</v>
      </c>
      <c r="I4">
        <v>16.510000000000002</v>
      </c>
      <c r="J4">
        <v>17.38</v>
      </c>
      <c r="K4">
        <v>274989803.64842999</v>
      </c>
      <c r="L4" s="3">
        <v>11.175000000000001</v>
      </c>
      <c r="M4" s="3">
        <v>117.06</v>
      </c>
      <c r="N4">
        <v>144767.25460584101</v>
      </c>
      <c r="O4">
        <v>14207.340655673899</v>
      </c>
      <c r="P4">
        <v>3078.6885479585599</v>
      </c>
      <c r="Q4">
        <v>1498.7836045787799</v>
      </c>
      <c r="R4">
        <v>6646.0621288790899</v>
      </c>
      <c r="S4">
        <v>12032.600239072401</v>
      </c>
      <c r="T4">
        <v>15.045</v>
      </c>
      <c r="U4" s="26">
        <v>3.6464356905000002</v>
      </c>
      <c r="V4">
        <v>71.83</v>
      </c>
      <c r="W4">
        <v>23.5</v>
      </c>
      <c r="X4">
        <v>1.5980000000000001</v>
      </c>
      <c r="Y4">
        <v>2.907</v>
      </c>
      <c r="Z4">
        <v>3.9769999999999999</v>
      </c>
      <c r="AA4">
        <v>81.540001000000004</v>
      </c>
      <c r="AB4" s="5">
        <v>3111.05</v>
      </c>
      <c r="AC4">
        <v>218.011</v>
      </c>
    </row>
    <row r="5" spans="1:29" x14ac:dyDescent="0.3">
      <c r="A5" s="2">
        <v>40391</v>
      </c>
      <c r="B5" s="2" t="str">
        <f t="shared" si="0"/>
        <v>2010M8</v>
      </c>
      <c r="C5" s="4">
        <v>141.55000000000001</v>
      </c>
      <c r="D5">
        <v>245045509.94863001</v>
      </c>
      <c r="E5">
        <v>239622402</v>
      </c>
      <c r="F5">
        <v>1210649239</v>
      </c>
      <c r="G5">
        <v>2429332137</v>
      </c>
      <c r="H5">
        <v>2741751027</v>
      </c>
      <c r="I5">
        <v>16.89</v>
      </c>
      <c r="J5">
        <v>17.66</v>
      </c>
      <c r="K5">
        <v>281209471.07812399</v>
      </c>
      <c r="L5" s="3">
        <v>11.221</v>
      </c>
      <c r="M5" s="3">
        <v>132</v>
      </c>
      <c r="N5">
        <v>140435.24701965501</v>
      </c>
      <c r="O5">
        <v>14153.445636951101</v>
      </c>
      <c r="P5">
        <v>2941.9189492373898</v>
      </c>
      <c r="Q5">
        <v>1469.3959241628299</v>
      </c>
      <c r="R5">
        <v>6806.5644025232696</v>
      </c>
      <c r="S5">
        <v>11744.333673494901</v>
      </c>
      <c r="T5">
        <v>14.295</v>
      </c>
      <c r="U5" s="26">
        <v>3.6424885171999999</v>
      </c>
      <c r="V5">
        <v>71.489999999999995</v>
      </c>
      <c r="W5">
        <v>26.05</v>
      </c>
      <c r="X5">
        <v>1.3420000000000001</v>
      </c>
      <c r="Y5">
        <v>2.4769999999999999</v>
      </c>
      <c r="Z5">
        <v>3.5329999999999999</v>
      </c>
      <c r="AA5">
        <v>83.199996999999996</v>
      </c>
      <c r="AB5" s="5">
        <v>3112.29</v>
      </c>
      <c r="AC5">
        <v>218.31200000000001</v>
      </c>
    </row>
    <row r="6" spans="1:29" x14ac:dyDescent="0.3">
      <c r="A6" s="2">
        <v>40422</v>
      </c>
      <c r="B6" s="2" t="str">
        <f t="shared" si="0"/>
        <v>2010M9</v>
      </c>
      <c r="C6" s="4">
        <v>139.46</v>
      </c>
      <c r="D6">
        <v>246743066.661847</v>
      </c>
      <c r="E6">
        <v>243919917</v>
      </c>
      <c r="F6">
        <v>1223456599</v>
      </c>
      <c r="G6">
        <v>2470349066</v>
      </c>
      <c r="H6">
        <v>2777583916</v>
      </c>
      <c r="I6">
        <v>16.84</v>
      </c>
      <c r="J6">
        <v>17.489999999999998</v>
      </c>
      <c r="K6">
        <v>283961994.68642098</v>
      </c>
      <c r="L6" s="3">
        <v>11.35</v>
      </c>
      <c r="M6" s="3">
        <v>115.41</v>
      </c>
      <c r="N6">
        <v>141450.18038491899</v>
      </c>
      <c r="O6">
        <v>14916.7171683585</v>
      </c>
      <c r="P6">
        <v>3240.2673944097401</v>
      </c>
      <c r="Q6">
        <v>1572.62390166719</v>
      </c>
      <c r="R6">
        <v>7098.1146044426896</v>
      </c>
      <c r="S6">
        <v>12301.7362174235</v>
      </c>
      <c r="T6">
        <v>13.933</v>
      </c>
      <c r="U6" s="26">
        <v>3.4985526754</v>
      </c>
      <c r="V6">
        <v>69.56</v>
      </c>
      <c r="W6">
        <v>23.7</v>
      </c>
      <c r="X6">
        <v>1.2809999999999999</v>
      </c>
      <c r="Y6">
        <v>2.5169999999999999</v>
      </c>
      <c r="Z6">
        <v>3.6869999999999998</v>
      </c>
      <c r="AA6">
        <v>78.720000999999996</v>
      </c>
      <c r="AB6" s="5">
        <v>3126.29</v>
      </c>
      <c r="AC6">
        <v>218.43899999999999</v>
      </c>
    </row>
    <row r="7" spans="1:29" x14ac:dyDescent="0.3">
      <c r="A7" s="2">
        <v>40452</v>
      </c>
      <c r="B7" s="2" t="str">
        <f t="shared" si="0"/>
        <v>2010M10</v>
      </c>
      <c r="C7" s="4">
        <v>139.33000000000001</v>
      </c>
      <c r="D7">
        <v>248168993.90240699</v>
      </c>
      <c r="E7">
        <v>245762694</v>
      </c>
      <c r="F7">
        <v>1242308881</v>
      </c>
      <c r="G7">
        <v>2519676850</v>
      </c>
      <c r="H7">
        <v>2824549127</v>
      </c>
      <c r="I7">
        <v>17.02</v>
      </c>
      <c r="J7">
        <v>17.399999999999999</v>
      </c>
      <c r="K7">
        <v>287494544.020814</v>
      </c>
      <c r="L7" s="3">
        <v>11.24</v>
      </c>
      <c r="M7" s="3">
        <v>100.15</v>
      </c>
      <c r="N7">
        <v>142903.603746993</v>
      </c>
      <c r="O7">
        <v>15304.938242175</v>
      </c>
      <c r="P7">
        <v>3426.5537049670302</v>
      </c>
      <c r="Q7">
        <v>1623.94941556514</v>
      </c>
      <c r="R7">
        <v>7176.841744374</v>
      </c>
      <c r="S7">
        <v>12094.5205405214</v>
      </c>
      <c r="T7">
        <v>15.843</v>
      </c>
      <c r="U7" s="26">
        <v>3.4872662980000002</v>
      </c>
      <c r="V7">
        <v>67.709999999999994</v>
      </c>
      <c r="W7">
        <v>21.2</v>
      </c>
      <c r="X7">
        <v>1.179</v>
      </c>
      <c r="Y7">
        <v>2.6120000000000001</v>
      </c>
      <c r="Z7">
        <v>4</v>
      </c>
      <c r="AA7">
        <v>77.269997000000004</v>
      </c>
      <c r="AB7" s="5">
        <v>3149.74</v>
      </c>
      <c r="AC7">
        <v>218.71100000000001</v>
      </c>
    </row>
    <row r="8" spans="1:29" x14ac:dyDescent="0.3">
      <c r="A8" s="2">
        <v>40483</v>
      </c>
      <c r="B8" s="2" t="str">
        <f t="shared" si="0"/>
        <v>2010M11</v>
      </c>
      <c r="C8" s="4">
        <v>139.68</v>
      </c>
      <c r="D8">
        <v>249000858.86444801</v>
      </c>
      <c r="E8">
        <v>253042067</v>
      </c>
      <c r="F8">
        <v>1262740780</v>
      </c>
      <c r="G8">
        <v>2567999140</v>
      </c>
      <c r="H8">
        <v>2872131561</v>
      </c>
      <c r="I8">
        <v>17.420000000000002</v>
      </c>
      <c r="J8">
        <v>17.28</v>
      </c>
      <c r="K8">
        <v>286419475.46567702</v>
      </c>
      <c r="L8" s="3">
        <v>11.877000000000001</v>
      </c>
      <c r="M8" s="3">
        <v>114.65</v>
      </c>
      <c r="N8">
        <v>138266.420228993</v>
      </c>
      <c r="O8">
        <v>15208.1906279472</v>
      </c>
      <c r="P8">
        <v>3447.7209842889001</v>
      </c>
      <c r="Q8">
        <v>1629.47964739598</v>
      </c>
      <c r="R8">
        <v>7049.8559200773198</v>
      </c>
      <c r="S8">
        <v>12696.525502708</v>
      </c>
      <c r="T8">
        <v>14.705</v>
      </c>
      <c r="U8" s="26">
        <v>3.4884420135999998</v>
      </c>
      <c r="V8">
        <v>68.37</v>
      </c>
      <c r="W8">
        <v>23.54</v>
      </c>
      <c r="X8">
        <v>1.464</v>
      </c>
      <c r="Y8">
        <v>2.7970000000000002</v>
      </c>
      <c r="Z8">
        <v>4.1020000000000003</v>
      </c>
      <c r="AA8">
        <v>81.199996999999996</v>
      </c>
      <c r="AB8" s="5">
        <v>3175.88</v>
      </c>
      <c r="AC8">
        <v>218.803</v>
      </c>
    </row>
    <row r="9" spans="1:29" x14ac:dyDescent="0.3">
      <c r="A9" s="2">
        <v>40513</v>
      </c>
      <c r="B9" s="2" t="str">
        <f t="shared" si="0"/>
        <v>2010M12</v>
      </c>
      <c r="C9" s="4">
        <v>136.69</v>
      </c>
      <c r="D9">
        <v>250279621.65782899</v>
      </c>
      <c r="E9">
        <v>257797436</v>
      </c>
      <c r="F9">
        <v>1283989099</v>
      </c>
      <c r="G9">
        <v>2620660155</v>
      </c>
      <c r="H9">
        <v>2943842406</v>
      </c>
      <c r="I9">
        <v>16.7</v>
      </c>
      <c r="J9">
        <v>17.04</v>
      </c>
      <c r="K9">
        <v>283479219.71281499</v>
      </c>
      <c r="L9" s="3">
        <v>12.1</v>
      </c>
      <c r="M9" s="3">
        <v>109.53</v>
      </c>
      <c r="N9">
        <v>137249.272234592</v>
      </c>
      <c r="O9">
        <v>15696.1744302973</v>
      </c>
      <c r="P9">
        <v>3601.1154412856199</v>
      </c>
      <c r="Q9">
        <v>1705.0273953219801</v>
      </c>
      <c r="R9">
        <v>7342.6626964059697</v>
      </c>
      <c r="S9">
        <v>12379.2969344946</v>
      </c>
      <c r="T9">
        <v>13.25</v>
      </c>
      <c r="U9" s="26">
        <v>3.3658020884000002</v>
      </c>
      <c r="V9">
        <v>67.27</v>
      </c>
      <c r="W9">
        <v>17.75</v>
      </c>
      <c r="X9">
        <v>2.016</v>
      </c>
      <c r="Y9">
        <v>3.3050000000000002</v>
      </c>
      <c r="Z9">
        <v>4.3620000000000001</v>
      </c>
      <c r="AA9">
        <v>79.029999000000004</v>
      </c>
      <c r="AB9" s="5">
        <v>3195.89</v>
      </c>
      <c r="AC9">
        <v>219.179</v>
      </c>
    </row>
    <row r="10" spans="1:29" x14ac:dyDescent="0.3">
      <c r="A10" s="2">
        <v>40544</v>
      </c>
      <c r="B10" s="2" t="str">
        <f t="shared" si="0"/>
        <v>2011M1</v>
      </c>
      <c r="C10" s="4">
        <v>132.66</v>
      </c>
      <c r="D10">
        <v>251986200.97067201</v>
      </c>
      <c r="E10">
        <v>259156712</v>
      </c>
      <c r="F10">
        <v>1307193112</v>
      </c>
      <c r="G10">
        <v>2643539508</v>
      </c>
      <c r="H10">
        <v>2973395179</v>
      </c>
      <c r="I10">
        <v>16.84</v>
      </c>
      <c r="J10">
        <v>16.88</v>
      </c>
      <c r="K10">
        <v>283358964.165766</v>
      </c>
      <c r="L10" s="3">
        <v>12.45</v>
      </c>
      <c r="M10" s="3">
        <v>118.358</v>
      </c>
      <c r="N10">
        <v>130089.047166059</v>
      </c>
      <c r="O10">
        <v>15879.6256997657</v>
      </c>
      <c r="P10">
        <v>3594.5642384081002</v>
      </c>
      <c r="Q10">
        <v>1714.006251329</v>
      </c>
      <c r="R10">
        <v>7216.83310840183</v>
      </c>
      <c r="S10">
        <v>12534.049053435399</v>
      </c>
      <c r="T10">
        <v>12.693</v>
      </c>
      <c r="U10" s="26">
        <v>3.3525205050000002</v>
      </c>
      <c r="V10">
        <v>66.3</v>
      </c>
      <c r="W10">
        <v>19.53</v>
      </c>
      <c r="X10">
        <v>1.952</v>
      </c>
      <c r="Y10">
        <v>3.3780000000000001</v>
      </c>
      <c r="Z10">
        <v>4.5709999999999997</v>
      </c>
      <c r="AA10">
        <v>77.739998</v>
      </c>
      <c r="AB10" s="5">
        <v>3222.42</v>
      </c>
      <c r="AC10">
        <v>220.22300000000001</v>
      </c>
    </row>
    <row r="11" spans="1:29" x14ac:dyDescent="0.3">
      <c r="A11" s="2">
        <v>40575</v>
      </c>
      <c r="B11" s="2" t="str">
        <f t="shared" si="0"/>
        <v>2011M2</v>
      </c>
      <c r="C11" s="4">
        <v>136.18</v>
      </c>
      <c r="D11">
        <v>249766672.455479</v>
      </c>
      <c r="E11">
        <v>285495051</v>
      </c>
      <c r="F11">
        <v>1344070070</v>
      </c>
      <c r="G11">
        <v>2681421355</v>
      </c>
      <c r="H11">
        <v>2976783487</v>
      </c>
      <c r="I11">
        <v>16.7</v>
      </c>
      <c r="J11">
        <v>16.77</v>
      </c>
      <c r="K11">
        <v>280816125.233998</v>
      </c>
      <c r="L11" s="3">
        <v>12.67</v>
      </c>
      <c r="M11" s="3">
        <v>117.673</v>
      </c>
      <c r="N11">
        <v>133154.18856763799</v>
      </c>
      <c r="O11">
        <v>16061.449991966199</v>
      </c>
      <c r="P11">
        <v>3630.2127827333502</v>
      </c>
      <c r="Q11">
        <v>1733.8393900648</v>
      </c>
      <c r="R11">
        <v>7188.7863431428495</v>
      </c>
      <c r="S11">
        <v>12559.8491238525</v>
      </c>
      <c r="T11">
        <v>11.87</v>
      </c>
      <c r="U11" s="26">
        <v>3.3016654766000002</v>
      </c>
      <c r="V11">
        <v>65.83</v>
      </c>
      <c r="W11">
        <v>18.350000000000001</v>
      </c>
      <c r="X11">
        <v>2.137</v>
      </c>
      <c r="Y11">
        <v>3.4140000000000001</v>
      </c>
      <c r="Z11">
        <v>4.49</v>
      </c>
      <c r="AA11">
        <v>76.889999000000003</v>
      </c>
      <c r="AB11" s="5">
        <v>3248.2</v>
      </c>
      <c r="AC11">
        <v>221.309</v>
      </c>
    </row>
    <row r="12" spans="1:29" x14ac:dyDescent="0.3">
      <c r="A12" s="2">
        <v>40603</v>
      </c>
      <c r="B12" s="2" t="str">
        <f t="shared" si="0"/>
        <v>2011M3</v>
      </c>
      <c r="C12" s="4">
        <v>144.93</v>
      </c>
      <c r="D12">
        <v>250146739.58585</v>
      </c>
      <c r="E12">
        <v>274105675</v>
      </c>
      <c r="F12">
        <v>1364977225</v>
      </c>
      <c r="G12">
        <v>2692091783</v>
      </c>
      <c r="H12">
        <v>2999789901</v>
      </c>
      <c r="I12">
        <v>16.600000000000001</v>
      </c>
      <c r="J12">
        <v>16.809999999999999</v>
      </c>
      <c r="K12">
        <v>278069323.947101</v>
      </c>
      <c r="L12" s="3">
        <v>12.335000000000001</v>
      </c>
      <c r="M12" s="3">
        <v>111.89700000000001</v>
      </c>
      <c r="N12">
        <v>129698.134322941</v>
      </c>
      <c r="O12">
        <v>15953.6764086044</v>
      </c>
      <c r="P12">
        <v>3653.8577521719799</v>
      </c>
      <c r="Q12">
        <v>1731.64346636449</v>
      </c>
      <c r="R12">
        <v>7166.0413924749801</v>
      </c>
      <c r="S12">
        <v>11815.2380535825</v>
      </c>
      <c r="T12">
        <v>11.635</v>
      </c>
      <c r="U12" s="26">
        <v>3.2116987022000001</v>
      </c>
      <c r="V12">
        <v>65.599999999999994</v>
      </c>
      <c r="W12">
        <v>17.739999999999998</v>
      </c>
      <c r="X12">
        <v>2.2250000000000001</v>
      </c>
      <c r="Y12">
        <v>3.4540000000000002</v>
      </c>
      <c r="Z12">
        <v>4.508</v>
      </c>
      <c r="AA12">
        <v>75.860000999999997</v>
      </c>
      <c r="AB12" s="5">
        <v>3273.86</v>
      </c>
      <c r="AC12">
        <v>223.46700000000001</v>
      </c>
    </row>
    <row r="13" spans="1:29" x14ac:dyDescent="0.3">
      <c r="A13" s="2">
        <v>40634</v>
      </c>
      <c r="B13" s="2" t="str">
        <f t="shared" si="0"/>
        <v>2011M4</v>
      </c>
      <c r="C13" s="4">
        <v>139.88999999999999</v>
      </c>
      <c r="D13">
        <v>249600683.40672001</v>
      </c>
      <c r="E13">
        <v>263102101</v>
      </c>
      <c r="F13">
        <v>1391250430</v>
      </c>
      <c r="G13">
        <v>2746372688</v>
      </c>
      <c r="H13">
        <v>3075998853</v>
      </c>
      <c r="I13">
        <v>16.47</v>
      </c>
      <c r="J13">
        <v>16.989999999999998</v>
      </c>
      <c r="K13">
        <v>274687514.66703498</v>
      </c>
      <c r="L13" s="3">
        <v>12.525</v>
      </c>
      <c r="M13" s="3">
        <v>106.822</v>
      </c>
      <c r="N13">
        <v>126124.119377667</v>
      </c>
      <c r="O13">
        <v>16398.895902530301</v>
      </c>
      <c r="P13">
        <v>3719.41539332822</v>
      </c>
      <c r="Q13">
        <v>1752.45288251997</v>
      </c>
      <c r="R13">
        <v>7274.5234109102503</v>
      </c>
      <c r="S13">
        <v>11756.875138981701</v>
      </c>
      <c r="T13">
        <v>12.198</v>
      </c>
      <c r="U13" s="26">
        <v>3.0787468713999999</v>
      </c>
      <c r="V13">
        <v>62.65</v>
      </c>
      <c r="W13">
        <v>14.75</v>
      </c>
      <c r="X13">
        <v>1.9750000000000001</v>
      </c>
      <c r="Y13">
        <v>3.2959999999999998</v>
      </c>
      <c r="Z13">
        <v>4.4059999999999997</v>
      </c>
      <c r="AA13">
        <v>72.930000000000007</v>
      </c>
      <c r="AB13" s="5">
        <v>3299.07</v>
      </c>
      <c r="AC13">
        <v>224.90600000000001</v>
      </c>
    </row>
    <row r="14" spans="1:29" x14ac:dyDescent="0.3">
      <c r="A14" s="2">
        <v>40664</v>
      </c>
      <c r="B14" s="2" t="str">
        <f t="shared" si="0"/>
        <v>2011M5</v>
      </c>
      <c r="C14" s="4">
        <v>143.22999999999999</v>
      </c>
      <c r="D14">
        <v>249346224.07157901</v>
      </c>
      <c r="E14">
        <v>259234847</v>
      </c>
      <c r="F14">
        <v>1418050574</v>
      </c>
      <c r="G14">
        <v>2774165612</v>
      </c>
      <c r="H14">
        <v>3096759658</v>
      </c>
      <c r="I14">
        <v>16.45</v>
      </c>
      <c r="J14">
        <v>16.670000000000002</v>
      </c>
      <c r="K14">
        <v>272645234.60828298</v>
      </c>
      <c r="L14" s="3">
        <v>12.555</v>
      </c>
      <c r="M14" s="3">
        <v>106.105</v>
      </c>
      <c r="N14">
        <v>127144.802809111</v>
      </c>
      <c r="O14">
        <v>16200.494080349499</v>
      </c>
      <c r="P14">
        <v>3636.8558261104999</v>
      </c>
      <c r="Q14">
        <v>1726.5292889939201</v>
      </c>
      <c r="R14">
        <v>7167.2993525260499</v>
      </c>
      <c r="S14">
        <v>11496.0301017326</v>
      </c>
      <c r="T14">
        <v>12.8</v>
      </c>
      <c r="U14" s="26">
        <v>3.0771993969000002</v>
      </c>
      <c r="V14">
        <v>63.72</v>
      </c>
      <c r="W14">
        <v>15.45</v>
      </c>
      <c r="X14">
        <v>1.6879999999999999</v>
      </c>
      <c r="Y14">
        <v>3.05</v>
      </c>
      <c r="Z14">
        <v>4.2160000000000002</v>
      </c>
      <c r="AA14">
        <v>74.639999000000003</v>
      </c>
      <c r="AB14" s="5">
        <v>3314.58</v>
      </c>
      <c r="AC14">
        <v>225.964</v>
      </c>
    </row>
    <row r="15" spans="1:29" x14ac:dyDescent="0.3">
      <c r="A15" s="2">
        <v>40695</v>
      </c>
      <c r="B15" s="2" t="str">
        <f t="shared" si="0"/>
        <v>2011M6</v>
      </c>
      <c r="C15" s="4">
        <v>141.75</v>
      </c>
      <c r="D15">
        <v>250309875.04585001</v>
      </c>
      <c r="E15">
        <v>257909268</v>
      </c>
      <c r="F15">
        <v>1439726093</v>
      </c>
      <c r="G15">
        <v>2802614210</v>
      </c>
      <c r="H15">
        <v>3133705266</v>
      </c>
      <c r="I15">
        <v>16.829999999999998</v>
      </c>
      <c r="J15">
        <v>16.649999999999999</v>
      </c>
      <c r="K15">
        <v>269974530.73004299</v>
      </c>
      <c r="L15" s="3">
        <v>12.715999999999999</v>
      </c>
      <c r="M15" s="3">
        <v>116.137</v>
      </c>
      <c r="N15">
        <v>129727.332653686</v>
      </c>
      <c r="O15">
        <v>16340.7425131736</v>
      </c>
      <c r="P15">
        <v>3710.71107630909</v>
      </c>
      <c r="Q15">
        <v>1757.05714736509</v>
      </c>
      <c r="R15">
        <v>7323.9672296803101</v>
      </c>
      <c r="S15">
        <v>11869.888645344399</v>
      </c>
      <c r="T15">
        <v>12.353</v>
      </c>
      <c r="U15" s="26">
        <v>3.0360282535000001</v>
      </c>
      <c r="V15">
        <v>62.51</v>
      </c>
      <c r="W15">
        <v>16.52</v>
      </c>
      <c r="X15">
        <v>1.754</v>
      </c>
      <c r="Y15">
        <v>3.1579999999999999</v>
      </c>
      <c r="Z15">
        <v>4.3819999999999997</v>
      </c>
      <c r="AA15">
        <v>74.300003000000004</v>
      </c>
      <c r="AB15" s="5">
        <v>3319.55</v>
      </c>
      <c r="AC15">
        <v>225.72200000000001</v>
      </c>
    </row>
    <row r="16" spans="1:29" x14ac:dyDescent="0.3">
      <c r="A16" s="2">
        <v>40725</v>
      </c>
      <c r="B16" s="2" t="str">
        <f t="shared" si="0"/>
        <v>2011M7</v>
      </c>
      <c r="C16" s="4">
        <v>145.19</v>
      </c>
      <c r="D16">
        <v>249934847.998943</v>
      </c>
      <c r="E16">
        <v>256392040</v>
      </c>
      <c r="F16">
        <v>1459290386</v>
      </c>
      <c r="G16">
        <v>2837176945</v>
      </c>
      <c r="H16">
        <v>3166562726</v>
      </c>
      <c r="I16">
        <v>16.77</v>
      </c>
      <c r="J16">
        <v>16.920000000000002</v>
      </c>
      <c r="K16">
        <v>268177034.74112299</v>
      </c>
      <c r="L16" s="3">
        <v>12.635</v>
      </c>
      <c r="M16" s="3">
        <v>113.663</v>
      </c>
      <c r="N16">
        <v>117717.891129118</v>
      </c>
      <c r="O16">
        <v>15926.9811529338</v>
      </c>
      <c r="P16">
        <v>3634.0116403716002</v>
      </c>
      <c r="Q16">
        <v>1698.2305513198401</v>
      </c>
      <c r="R16">
        <v>7089.4860924699196</v>
      </c>
      <c r="S16">
        <v>11988.073293982699</v>
      </c>
      <c r="T16">
        <v>12.858000000000001</v>
      </c>
      <c r="U16" s="26">
        <v>3.0218582394000002</v>
      </c>
      <c r="V16">
        <v>61.56</v>
      </c>
      <c r="W16">
        <v>25.25</v>
      </c>
      <c r="X16">
        <v>1.373</v>
      </c>
      <c r="Y16">
        <v>2.8050000000000002</v>
      </c>
      <c r="Z16">
        <v>4.1319999999999997</v>
      </c>
      <c r="AA16">
        <v>73.900002000000001</v>
      </c>
      <c r="AB16" s="5">
        <v>3324.86</v>
      </c>
      <c r="AC16">
        <v>225.922</v>
      </c>
    </row>
    <row r="17" spans="1:29" x14ac:dyDescent="0.3">
      <c r="A17" s="2">
        <v>40756</v>
      </c>
      <c r="B17" s="2" t="str">
        <f t="shared" si="0"/>
        <v>2011M8</v>
      </c>
      <c r="C17" s="4">
        <v>147.51</v>
      </c>
      <c r="D17">
        <v>250400430.15564999</v>
      </c>
      <c r="E17">
        <v>257942770</v>
      </c>
      <c r="F17">
        <v>1478883133</v>
      </c>
      <c r="G17">
        <v>2859691238</v>
      </c>
      <c r="H17">
        <v>3188121318</v>
      </c>
      <c r="I17">
        <v>16.760000000000002</v>
      </c>
      <c r="J17">
        <v>16.34</v>
      </c>
      <c r="K17">
        <v>266828318.35350701</v>
      </c>
      <c r="L17" s="3">
        <v>11.31</v>
      </c>
      <c r="M17" s="3">
        <v>156.51900000000001</v>
      </c>
      <c r="N17">
        <v>113254.37993773801</v>
      </c>
      <c r="O17">
        <v>15783.8019645122</v>
      </c>
      <c r="P17">
        <v>3451.81950359862</v>
      </c>
      <c r="Q17">
        <v>1641.6577396632999</v>
      </c>
      <c r="R17">
        <v>6751.7430710532999</v>
      </c>
      <c r="S17">
        <v>11481.6079609318</v>
      </c>
      <c r="T17">
        <v>15.077999999999999</v>
      </c>
      <c r="U17" s="26">
        <v>3.0704957599</v>
      </c>
      <c r="V17">
        <v>62.8</v>
      </c>
      <c r="W17">
        <v>31.62</v>
      </c>
      <c r="X17">
        <v>0.95199999999999996</v>
      </c>
      <c r="Y17">
        <v>2.218</v>
      </c>
      <c r="Z17">
        <v>3.5920000000000001</v>
      </c>
      <c r="AA17">
        <v>74.129997000000003</v>
      </c>
      <c r="AB17" s="5">
        <v>3337.16</v>
      </c>
      <c r="AC17">
        <v>226.54499999999999</v>
      </c>
    </row>
    <row r="18" spans="1:29" x14ac:dyDescent="0.3">
      <c r="A18" s="2">
        <v>40787</v>
      </c>
      <c r="B18" s="2" t="str">
        <f t="shared" si="0"/>
        <v>2011M9</v>
      </c>
      <c r="C18" s="4">
        <v>142.30000000000001</v>
      </c>
      <c r="D18">
        <v>251002639.77411401</v>
      </c>
      <c r="E18">
        <v>260111822</v>
      </c>
      <c r="F18">
        <v>1502218106</v>
      </c>
      <c r="G18">
        <v>2917116204</v>
      </c>
      <c r="H18">
        <v>3236156038</v>
      </c>
      <c r="I18">
        <v>17.04</v>
      </c>
      <c r="J18">
        <v>16.18</v>
      </c>
      <c r="K18">
        <v>263706813.181748</v>
      </c>
      <c r="L18" s="3">
        <v>10.454000000000001</v>
      </c>
      <c r="M18" s="3">
        <v>185.28100000000001</v>
      </c>
      <c r="N18">
        <v>99358.226694926605</v>
      </c>
      <c r="O18">
        <v>14542.7159256823</v>
      </c>
      <c r="P18">
        <v>3185.11250738531</v>
      </c>
      <c r="Q18">
        <v>1502.99808517569</v>
      </c>
      <c r="R18">
        <v>6320.2631292733504</v>
      </c>
      <c r="S18">
        <v>10962.5867255553</v>
      </c>
      <c r="T18">
        <v>24.28</v>
      </c>
      <c r="U18" s="26">
        <v>3.5684908147000001</v>
      </c>
      <c r="V18">
        <v>68.38</v>
      </c>
      <c r="W18">
        <v>42.96</v>
      </c>
      <c r="X18">
        <v>0.96499999999999997</v>
      </c>
      <c r="Y18">
        <v>1.9239999999999999</v>
      </c>
      <c r="Z18">
        <v>2.9209999999999998</v>
      </c>
      <c r="AA18">
        <v>78.550003000000004</v>
      </c>
      <c r="AB18" s="5">
        <v>3354.85</v>
      </c>
      <c r="AC18">
        <v>226.88900000000001</v>
      </c>
    </row>
    <row r="19" spans="1:29" x14ac:dyDescent="0.3">
      <c r="A19" s="2">
        <v>40817</v>
      </c>
      <c r="B19" s="2" t="str">
        <f t="shared" si="0"/>
        <v>2011M10</v>
      </c>
      <c r="C19" s="4">
        <v>142.02000000000001</v>
      </c>
      <c r="D19">
        <v>252604830.506419</v>
      </c>
      <c r="E19">
        <v>257132582</v>
      </c>
      <c r="F19">
        <v>1523819837</v>
      </c>
      <c r="G19">
        <v>2973056786</v>
      </c>
      <c r="H19">
        <v>3267212177</v>
      </c>
      <c r="I19">
        <v>16.71</v>
      </c>
      <c r="J19">
        <v>16.079999999999998</v>
      </c>
      <c r="K19">
        <v>263808086.922306</v>
      </c>
      <c r="L19" s="3">
        <v>10.406000000000001</v>
      </c>
      <c r="M19" s="3">
        <v>137.94900000000001</v>
      </c>
      <c r="N19">
        <v>109938.093904949</v>
      </c>
      <c r="O19">
        <v>15886.326627980299</v>
      </c>
      <c r="P19">
        <v>3540.40449408423</v>
      </c>
      <c r="Q19">
        <v>1659.85580123109</v>
      </c>
      <c r="R19">
        <v>6773.1960350036898</v>
      </c>
      <c r="S19">
        <v>11387.342154039799</v>
      </c>
      <c r="T19">
        <v>18.733000000000001</v>
      </c>
      <c r="U19" s="26">
        <v>3.2353313146999998</v>
      </c>
      <c r="V19">
        <v>68.989999999999995</v>
      </c>
      <c r="W19">
        <v>29.96</v>
      </c>
      <c r="X19">
        <v>1.0109999999999999</v>
      </c>
      <c r="Y19">
        <v>2.1749999999999998</v>
      </c>
      <c r="Z19">
        <v>3.1989999999999998</v>
      </c>
      <c r="AA19">
        <v>76.169998000000007</v>
      </c>
      <c r="AB19" s="5">
        <v>3369.28</v>
      </c>
      <c r="AC19">
        <v>226.42099999999999</v>
      </c>
    </row>
    <row r="20" spans="1:29" x14ac:dyDescent="0.3">
      <c r="A20" s="2">
        <v>40848</v>
      </c>
      <c r="B20" s="2" t="str">
        <f t="shared" si="0"/>
        <v>2011M11</v>
      </c>
      <c r="C20" s="4">
        <v>141.87</v>
      </c>
      <c r="D20">
        <v>254027892.689219</v>
      </c>
      <c r="E20">
        <v>260862382</v>
      </c>
      <c r="F20">
        <v>1546186379</v>
      </c>
      <c r="G20">
        <v>3009561825</v>
      </c>
      <c r="H20">
        <v>3300817548</v>
      </c>
      <c r="I20">
        <v>16.3</v>
      </c>
      <c r="J20">
        <v>16.170000000000002</v>
      </c>
      <c r="K20">
        <v>259859528.905074</v>
      </c>
      <c r="L20" s="3">
        <v>9.8000000000000007</v>
      </c>
      <c r="M20" s="3">
        <v>143.96799999999999</v>
      </c>
      <c r="N20">
        <v>108432.729066714</v>
      </c>
      <c r="O20">
        <v>16030.3001157994</v>
      </c>
      <c r="P20">
        <v>3480.4030651405701</v>
      </c>
      <c r="Q20">
        <v>1657.8156325658599</v>
      </c>
      <c r="R20">
        <v>6776.0046782133804</v>
      </c>
      <c r="S20">
        <v>10357.7352111007</v>
      </c>
      <c r="T20">
        <v>19.847999999999999</v>
      </c>
      <c r="U20" s="26">
        <v>3.4519117646000002</v>
      </c>
      <c r="V20">
        <v>69.16</v>
      </c>
      <c r="W20">
        <v>27.8</v>
      </c>
      <c r="X20">
        <v>0.95199999999999996</v>
      </c>
      <c r="Y20">
        <v>2.0680000000000001</v>
      </c>
      <c r="Z20">
        <v>3.0619999999999998</v>
      </c>
      <c r="AA20">
        <v>78.389999000000003</v>
      </c>
      <c r="AB20" s="5">
        <v>3386.8</v>
      </c>
      <c r="AC20">
        <v>226.23</v>
      </c>
    </row>
    <row r="21" spans="1:29" x14ac:dyDescent="0.3">
      <c r="A21" s="2">
        <v>40878</v>
      </c>
      <c r="B21" s="2" t="str">
        <f t="shared" si="0"/>
        <v>2011M12</v>
      </c>
      <c r="C21" s="4">
        <v>139.22999999999999</v>
      </c>
      <c r="D21">
        <v>254413717.035741</v>
      </c>
      <c r="E21">
        <v>263204853</v>
      </c>
      <c r="F21">
        <v>1562915129</v>
      </c>
      <c r="G21">
        <v>3033171871</v>
      </c>
      <c r="H21">
        <v>3332368524</v>
      </c>
      <c r="I21">
        <v>16.14</v>
      </c>
      <c r="J21">
        <v>16.52</v>
      </c>
      <c r="K21">
        <v>253925826.33057001</v>
      </c>
      <c r="L21" s="3">
        <v>9.7799999999999994</v>
      </c>
      <c r="M21" s="3">
        <v>159.41999999999999</v>
      </c>
      <c r="N21">
        <v>106034.42691877901</v>
      </c>
      <c r="O21">
        <v>16054.8466802188</v>
      </c>
      <c r="P21">
        <v>3426.6588585116801</v>
      </c>
      <c r="Q21">
        <v>1651.9759842659601</v>
      </c>
      <c r="R21">
        <v>6742.39943930759</v>
      </c>
      <c r="S21">
        <v>9931.1881009427307</v>
      </c>
      <c r="T21">
        <v>18.704999999999998</v>
      </c>
      <c r="U21" s="26">
        <v>3.5578340428000002</v>
      </c>
      <c r="V21">
        <v>70.55</v>
      </c>
      <c r="W21">
        <v>23.4</v>
      </c>
      <c r="X21">
        <v>0.83</v>
      </c>
      <c r="Y21">
        <v>1.871</v>
      </c>
      <c r="Z21">
        <v>2.8889999999999998</v>
      </c>
      <c r="AA21">
        <v>80.169998000000007</v>
      </c>
      <c r="AB21" s="5">
        <v>3403.73</v>
      </c>
      <c r="AC21">
        <v>225.672</v>
      </c>
    </row>
    <row r="22" spans="1:29" x14ac:dyDescent="0.3">
      <c r="A22" s="2">
        <v>40909</v>
      </c>
      <c r="B22" s="2" t="str">
        <f t="shared" si="0"/>
        <v>2012M1</v>
      </c>
      <c r="C22" s="4">
        <v>133.34</v>
      </c>
      <c r="D22">
        <v>256596358.24681699</v>
      </c>
      <c r="E22">
        <v>262725379</v>
      </c>
      <c r="F22">
        <v>1583166950</v>
      </c>
      <c r="G22">
        <v>3058534253</v>
      </c>
      <c r="H22">
        <v>3344917083</v>
      </c>
      <c r="I22">
        <v>15.81</v>
      </c>
      <c r="J22">
        <v>16.329999999999998</v>
      </c>
      <c r="K22">
        <v>255167921.60630199</v>
      </c>
      <c r="L22" s="3">
        <v>9.61</v>
      </c>
      <c r="M22" s="3">
        <v>150.37299999999999</v>
      </c>
      <c r="N22">
        <v>116679.505803755</v>
      </c>
      <c r="O22">
        <v>16443.0352116416</v>
      </c>
      <c r="P22">
        <v>3651.3962877582999</v>
      </c>
      <c r="Q22">
        <v>1705.71800898115</v>
      </c>
      <c r="R22">
        <v>6809.4272283985601</v>
      </c>
      <c r="S22">
        <v>10495.9672099363</v>
      </c>
      <c r="T22">
        <v>15.798</v>
      </c>
      <c r="U22" s="26">
        <v>3.2801858053999999</v>
      </c>
      <c r="V22">
        <v>68.650000000000006</v>
      </c>
      <c r="W22">
        <v>19.440000000000001</v>
      </c>
      <c r="X22">
        <v>0.71099999999999997</v>
      </c>
      <c r="Y22">
        <v>1.7989999999999999</v>
      </c>
      <c r="Z22">
        <v>2.9340000000000002</v>
      </c>
      <c r="AA22">
        <v>79.279999000000004</v>
      </c>
      <c r="AB22" s="5">
        <v>3422.79</v>
      </c>
      <c r="AC22">
        <v>226.655</v>
      </c>
    </row>
    <row r="23" spans="1:29" x14ac:dyDescent="0.3">
      <c r="A23" s="2">
        <v>40940</v>
      </c>
      <c r="B23" s="2" t="str">
        <f t="shared" si="0"/>
        <v>2012M2</v>
      </c>
      <c r="C23" s="4">
        <v>135.35</v>
      </c>
      <c r="D23">
        <v>260040103.358123</v>
      </c>
      <c r="E23">
        <v>287282888</v>
      </c>
      <c r="F23">
        <v>1603091638</v>
      </c>
      <c r="G23">
        <v>3126468029</v>
      </c>
      <c r="H23">
        <v>3420779729</v>
      </c>
      <c r="I23">
        <v>15.68</v>
      </c>
      <c r="J23">
        <v>16</v>
      </c>
      <c r="K23">
        <v>256184231.71376699</v>
      </c>
      <c r="L23" s="3">
        <v>9.33</v>
      </c>
      <c r="M23" s="3">
        <v>139.97800000000001</v>
      </c>
      <c r="N23">
        <v>123532.67198896001</v>
      </c>
      <c r="O23">
        <v>16535.658157677899</v>
      </c>
      <c r="P23">
        <v>3762.3558154269399</v>
      </c>
      <c r="Q23">
        <v>1739.32025109654</v>
      </c>
      <c r="R23">
        <v>6853.2052510786198</v>
      </c>
      <c r="S23">
        <v>11218.1288643392</v>
      </c>
      <c r="T23">
        <v>13.885</v>
      </c>
      <c r="U23" s="26">
        <v>3.2093481641000001</v>
      </c>
      <c r="V23">
        <v>65.849999999999994</v>
      </c>
      <c r="W23">
        <v>18.43</v>
      </c>
      <c r="X23">
        <v>0.875</v>
      </c>
      <c r="Y23">
        <v>1.9770000000000001</v>
      </c>
      <c r="Z23">
        <v>3.0859999999999999</v>
      </c>
      <c r="AA23">
        <v>78.730002999999996</v>
      </c>
      <c r="AB23" s="5">
        <v>3438.19</v>
      </c>
      <c r="AC23">
        <v>227.66300000000001</v>
      </c>
    </row>
    <row r="24" spans="1:29" x14ac:dyDescent="0.3">
      <c r="A24" s="2">
        <v>40969</v>
      </c>
      <c r="B24" s="2" t="str">
        <f t="shared" si="0"/>
        <v>2012M3</v>
      </c>
      <c r="C24" s="4">
        <v>146.35</v>
      </c>
      <c r="D24">
        <v>259314311.82016799</v>
      </c>
      <c r="E24">
        <v>276139561</v>
      </c>
      <c r="F24">
        <v>1614904999</v>
      </c>
      <c r="G24">
        <v>3183704028</v>
      </c>
      <c r="H24">
        <v>3467874222</v>
      </c>
      <c r="I24">
        <v>15.43</v>
      </c>
      <c r="J24">
        <v>16.07</v>
      </c>
      <c r="K24">
        <v>255296652.744454</v>
      </c>
      <c r="L24" s="3">
        <v>9.0449999999999999</v>
      </c>
      <c r="M24" s="3">
        <v>122.17400000000001</v>
      </c>
      <c r="N24">
        <v>116728.57071189101</v>
      </c>
      <c r="O24">
        <v>16702.357972407</v>
      </c>
      <c r="P24">
        <v>3964.09266401989</v>
      </c>
      <c r="Q24">
        <v>1795.48392973673</v>
      </c>
      <c r="R24">
        <v>6833.49073617464</v>
      </c>
      <c r="S24">
        <v>11907.040009095899</v>
      </c>
      <c r="T24">
        <v>13.37</v>
      </c>
      <c r="U24" s="26">
        <v>3.4141696366000001</v>
      </c>
      <c r="V24">
        <v>69.239999999999995</v>
      </c>
      <c r="W24">
        <v>15.5</v>
      </c>
      <c r="X24">
        <v>1.0429999999999999</v>
      </c>
      <c r="Y24">
        <v>2.2160000000000002</v>
      </c>
      <c r="Z24">
        <v>3.3450000000000002</v>
      </c>
      <c r="AA24">
        <v>78.930000000000007</v>
      </c>
      <c r="AB24" s="5">
        <v>3445.41</v>
      </c>
      <c r="AC24">
        <v>229.392</v>
      </c>
    </row>
    <row r="25" spans="1:29" x14ac:dyDescent="0.3">
      <c r="A25" s="2">
        <v>41000</v>
      </c>
      <c r="B25" s="2" t="str">
        <f t="shared" si="0"/>
        <v>2012M4</v>
      </c>
      <c r="C25" s="4">
        <v>139.85</v>
      </c>
      <c r="D25">
        <v>258379357.89113301</v>
      </c>
      <c r="E25">
        <v>268141408</v>
      </c>
      <c r="F25">
        <v>1627587200</v>
      </c>
      <c r="G25">
        <v>3215823078</v>
      </c>
      <c r="H25">
        <v>3501666521</v>
      </c>
      <c r="I25">
        <v>15.32</v>
      </c>
      <c r="J25">
        <v>16</v>
      </c>
      <c r="K25">
        <v>256601497.77877101</v>
      </c>
      <c r="L25" s="3">
        <v>8.41</v>
      </c>
      <c r="M25" s="3">
        <v>122.798</v>
      </c>
      <c r="N25">
        <v>112046.76674493001</v>
      </c>
      <c r="O25">
        <v>16575.0282826527</v>
      </c>
      <c r="P25">
        <v>3871.7578870100301</v>
      </c>
      <c r="Q25">
        <v>1761.20454772424</v>
      </c>
      <c r="R25">
        <v>6722.6688058899499</v>
      </c>
      <c r="S25">
        <v>11157.822034353499</v>
      </c>
      <c r="T25">
        <v>13.31</v>
      </c>
      <c r="U25" s="26">
        <v>3.5222281291000002</v>
      </c>
      <c r="V25">
        <v>71.17</v>
      </c>
      <c r="W25">
        <v>17.149999999999999</v>
      </c>
      <c r="X25">
        <v>0.81100000000000005</v>
      </c>
      <c r="Y25">
        <v>1.915</v>
      </c>
      <c r="Z25">
        <v>3.109</v>
      </c>
      <c r="AA25">
        <v>78.790001000000004</v>
      </c>
      <c r="AB25" s="5">
        <v>3467.46</v>
      </c>
      <c r="AC25">
        <v>230.08500000000001</v>
      </c>
    </row>
    <row r="26" spans="1:29" x14ac:dyDescent="0.3">
      <c r="A26" s="2">
        <v>41030</v>
      </c>
      <c r="B26" s="2" t="str">
        <f t="shared" si="0"/>
        <v>2012M5</v>
      </c>
      <c r="C26" s="4">
        <v>144.56</v>
      </c>
      <c r="D26">
        <v>262795689.65923801</v>
      </c>
      <c r="E26">
        <v>264973099</v>
      </c>
      <c r="F26">
        <v>1642854511</v>
      </c>
      <c r="G26">
        <v>3280594773</v>
      </c>
      <c r="H26">
        <v>3560241315</v>
      </c>
      <c r="I26">
        <v>15.2</v>
      </c>
      <c r="J26">
        <v>15.94</v>
      </c>
      <c r="K26">
        <v>257022493.23772499</v>
      </c>
      <c r="L26" s="3">
        <v>7.9749999999999996</v>
      </c>
      <c r="M26" s="3">
        <v>157.18799999999999</v>
      </c>
      <c r="N26">
        <v>101769.755443984</v>
      </c>
      <c r="O26">
        <v>15717.725178078799</v>
      </c>
      <c r="P26">
        <v>3587.1282366843202</v>
      </c>
      <c r="Q26">
        <v>1658.7135000104099</v>
      </c>
      <c r="R26">
        <v>6247.2481320283696</v>
      </c>
      <c r="S26">
        <v>9992.4468505207296</v>
      </c>
      <c r="T26">
        <v>16.22</v>
      </c>
      <c r="U26" s="26">
        <v>3.7516921113000001</v>
      </c>
      <c r="V26">
        <v>75.78</v>
      </c>
      <c r="W26">
        <v>24.06</v>
      </c>
      <c r="X26">
        <v>0.67100000000000004</v>
      </c>
      <c r="Y26">
        <v>1.581</v>
      </c>
      <c r="Z26">
        <v>2.6720000000000002</v>
      </c>
      <c r="AA26">
        <v>83.040001000000004</v>
      </c>
      <c r="AB26" s="5">
        <v>3479.94</v>
      </c>
      <c r="AC26">
        <v>229.815</v>
      </c>
    </row>
    <row r="27" spans="1:29" x14ac:dyDescent="0.3">
      <c r="A27" s="2">
        <v>41061</v>
      </c>
      <c r="B27" s="2" t="str">
        <f t="shared" si="0"/>
        <v>2012M6</v>
      </c>
      <c r="C27" s="4">
        <v>142.28</v>
      </c>
      <c r="D27">
        <v>264464647.46177199</v>
      </c>
      <c r="E27">
        <v>265800884</v>
      </c>
      <c r="F27">
        <v>1651041933</v>
      </c>
      <c r="G27">
        <v>3311417702</v>
      </c>
      <c r="H27">
        <v>3572707204</v>
      </c>
      <c r="I27">
        <v>14.5</v>
      </c>
      <c r="J27">
        <v>16</v>
      </c>
      <c r="K27">
        <v>258981875.086142</v>
      </c>
      <c r="L27" s="3">
        <v>7.62</v>
      </c>
      <c r="M27" s="3">
        <v>160.72399999999999</v>
      </c>
      <c r="N27">
        <v>107052.43333855001</v>
      </c>
      <c r="O27">
        <v>16684.128546191099</v>
      </c>
      <c r="P27">
        <v>3850.8847857912201</v>
      </c>
      <c r="Q27">
        <v>1777.96897803925</v>
      </c>
      <c r="R27">
        <v>6758.9832238439803</v>
      </c>
      <c r="S27">
        <v>10724.7264801786</v>
      </c>
      <c r="T27">
        <v>14.785</v>
      </c>
      <c r="U27" s="26">
        <v>3.7468394792000002</v>
      </c>
      <c r="V27">
        <v>78.16</v>
      </c>
      <c r="W27">
        <v>17.079999999999998</v>
      </c>
      <c r="X27">
        <v>0.72899999999999998</v>
      </c>
      <c r="Y27">
        <v>1.659</v>
      </c>
      <c r="Z27">
        <v>2.7629999999999999</v>
      </c>
      <c r="AA27">
        <v>81.650002000000001</v>
      </c>
      <c r="AB27" s="5">
        <v>3482.72</v>
      </c>
      <c r="AC27">
        <v>229.47800000000001</v>
      </c>
    </row>
    <row r="28" spans="1:29" x14ac:dyDescent="0.3">
      <c r="A28" s="2">
        <v>41091</v>
      </c>
      <c r="B28" s="2" t="str">
        <f t="shared" si="0"/>
        <v>2012M7</v>
      </c>
      <c r="C28" s="4">
        <v>147.46</v>
      </c>
      <c r="D28">
        <v>267120182.542649</v>
      </c>
      <c r="E28">
        <v>266543035</v>
      </c>
      <c r="F28">
        <v>1669258607</v>
      </c>
      <c r="G28">
        <v>3358168535</v>
      </c>
      <c r="H28">
        <v>3625970074</v>
      </c>
      <c r="I28">
        <v>14.23</v>
      </c>
      <c r="J28">
        <v>16.43</v>
      </c>
      <c r="K28">
        <v>260266916.712246</v>
      </c>
      <c r="L28" s="3">
        <v>7.44</v>
      </c>
      <c r="M28" s="3">
        <v>135.37200000000001</v>
      </c>
      <c r="N28">
        <v>106119.847261256</v>
      </c>
      <c r="O28">
        <v>16851.194266490202</v>
      </c>
      <c r="P28">
        <v>3817.7407338072599</v>
      </c>
      <c r="Q28">
        <v>1787.13410159503</v>
      </c>
      <c r="R28">
        <v>6756.1426760182703</v>
      </c>
      <c r="S28">
        <v>10458.664294328</v>
      </c>
      <c r="T28">
        <v>13.08</v>
      </c>
      <c r="U28" s="26">
        <v>3.7835852493000002</v>
      </c>
      <c r="V28">
        <v>76.97</v>
      </c>
      <c r="W28">
        <v>18.93</v>
      </c>
      <c r="X28">
        <v>0.59899999999999998</v>
      </c>
      <c r="Y28">
        <v>1.492</v>
      </c>
      <c r="Z28">
        <v>2.577</v>
      </c>
      <c r="AA28">
        <v>82.639999000000003</v>
      </c>
      <c r="AB28" s="5">
        <v>3497.7</v>
      </c>
      <c r="AC28">
        <v>229.10400000000001</v>
      </c>
    </row>
    <row r="29" spans="1:29" x14ac:dyDescent="0.3">
      <c r="A29" s="2">
        <v>41122</v>
      </c>
      <c r="B29" s="2" t="str">
        <f t="shared" si="0"/>
        <v>2012M8</v>
      </c>
      <c r="C29" s="4">
        <v>149.91</v>
      </c>
      <c r="D29">
        <v>267321951.166783</v>
      </c>
      <c r="E29">
        <v>270999075</v>
      </c>
      <c r="F29">
        <v>1684834703</v>
      </c>
      <c r="G29">
        <v>3378112765</v>
      </c>
      <c r="H29">
        <v>3643522442</v>
      </c>
      <c r="I29">
        <v>13.73</v>
      </c>
      <c r="J29">
        <v>16.64</v>
      </c>
      <c r="K29">
        <v>259026178.71686801</v>
      </c>
      <c r="L29" s="3">
        <v>7.61</v>
      </c>
      <c r="M29" s="3">
        <v>132.65600000000001</v>
      </c>
      <c r="N29">
        <v>108098.82272287</v>
      </c>
      <c r="O29">
        <v>17410.8748244532</v>
      </c>
      <c r="P29">
        <v>4021.3712955583801</v>
      </c>
      <c r="Q29">
        <v>1856.4938349071101</v>
      </c>
      <c r="R29">
        <v>7002.7970040030896</v>
      </c>
      <c r="S29">
        <v>11119.540521650501</v>
      </c>
      <c r="T29">
        <v>12.257999999999999</v>
      </c>
      <c r="U29" s="26">
        <v>3.7447906994000002</v>
      </c>
      <c r="V29">
        <v>77.11</v>
      </c>
      <c r="W29">
        <v>17.47</v>
      </c>
      <c r="X29">
        <v>0.59599999999999997</v>
      </c>
      <c r="Y29">
        <v>1.5620000000000001</v>
      </c>
      <c r="Z29">
        <v>2.6840000000000002</v>
      </c>
      <c r="AA29">
        <v>81.25</v>
      </c>
      <c r="AB29" s="5">
        <v>3512.04</v>
      </c>
      <c r="AC29">
        <v>230.37899999999999</v>
      </c>
    </row>
    <row r="30" spans="1:29" x14ac:dyDescent="0.3">
      <c r="A30" s="2">
        <v>41153</v>
      </c>
      <c r="B30" s="2" t="str">
        <f t="shared" si="0"/>
        <v>2012M9</v>
      </c>
      <c r="C30" s="4">
        <v>141.6</v>
      </c>
      <c r="D30">
        <v>270373414.76236498</v>
      </c>
      <c r="E30">
        <v>276842883</v>
      </c>
      <c r="F30">
        <v>1695095920</v>
      </c>
      <c r="G30">
        <v>3428574172</v>
      </c>
      <c r="H30">
        <v>3678241870</v>
      </c>
      <c r="I30">
        <v>13.33</v>
      </c>
      <c r="J30">
        <v>16.38</v>
      </c>
      <c r="K30">
        <v>261127598.63050801</v>
      </c>
      <c r="L30" s="3">
        <v>7.5549999999999997</v>
      </c>
      <c r="M30" s="3">
        <v>118.44499999999999</v>
      </c>
      <c r="N30">
        <v>106906.31928350699</v>
      </c>
      <c r="O30">
        <v>17585.838113965299</v>
      </c>
      <c r="P30">
        <v>4029.3604703860401</v>
      </c>
      <c r="Q30">
        <v>1878.08693323181</v>
      </c>
      <c r="R30">
        <v>6950.2875433172203</v>
      </c>
      <c r="S30">
        <v>10919.368010553701</v>
      </c>
      <c r="T30">
        <v>9.6229999999999993</v>
      </c>
      <c r="U30" s="26">
        <v>3.7115029720999999</v>
      </c>
      <c r="V30">
        <v>76.989999999999995</v>
      </c>
      <c r="W30">
        <v>15.73</v>
      </c>
      <c r="X30">
        <v>0.63</v>
      </c>
      <c r="Y30">
        <v>1.637</v>
      </c>
      <c r="Z30">
        <v>2.8340000000000001</v>
      </c>
      <c r="AA30">
        <v>79.940002000000007</v>
      </c>
      <c r="AB30" s="5">
        <v>3532.06</v>
      </c>
      <c r="AC30">
        <v>231.40700000000001</v>
      </c>
    </row>
    <row r="31" spans="1:29" x14ac:dyDescent="0.3">
      <c r="A31" s="2">
        <v>41183</v>
      </c>
      <c r="B31" s="2" t="str">
        <f t="shared" si="0"/>
        <v>2012M10</v>
      </c>
      <c r="C31" s="4">
        <v>147.71</v>
      </c>
      <c r="D31">
        <v>270185717.22213501</v>
      </c>
      <c r="E31">
        <v>274315205</v>
      </c>
      <c r="F31">
        <v>1706338703</v>
      </c>
      <c r="G31">
        <v>3486156088</v>
      </c>
      <c r="H31">
        <v>3737939097</v>
      </c>
      <c r="I31">
        <v>13.24</v>
      </c>
      <c r="J31">
        <v>16.41</v>
      </c>
      <c r="K31">
        <v>259082979.40625399</v>
      </c>
      <c r="L31" s="3">
        <v>7.24</v>
      </c>
      <c r="M31" s="3">
        <v>106.589</v>
      </c>
      <c r="N31">
        <v>101710.10191527</v>
      </c>
      <c r="O31">
        <v>17036.5615442298</v>
      </c>
      <c r="P31">
        <v>3835.7779400979598</v>
      </c>
      <c r="Q31">
        <v>1829.1508927382399</v>
      </c>
      <c r="R31">
        <v>6911.3589341913603</v>
      </c>
      <c r="S31">
        <v>10999.525803067099</v>
      </c>
      <c r="T31">
        <v>9.0329999999999995</v>
      </c>
      <c r="U31" s="26">
        <v>3.691005482</v>
      </c>
      <c r="V31">
        <v>76.56</v>
      </c>
      <c r="W31">
        <v>18.600000000000001</v>
      </c>
      <c r="X31">
        <v>0.71499999999999997</v>
      </c>
      <c r="Y31">
        <v>1.6859999999999999</v>
      </c>
      <c r="Z31">
        <v>2.851</v>
      </c>
      <c r="AA31">
        <v>79.919998000000007</v>
      </c>
      <c r="AB31" s="5">
        <v>3552.9</v>
      </c>
      <c r="AC31">
        <v>231.31700000000001</v>
      </c>
    </row>
    <row r="32" spans="1:29" x14ac:dyDescent="0.3">
      <c r="A32" s="2">
        <v>41214</v>
      </c>
      <c r="B32" s="2" t="str">
        <f t="shared" si="0"/>
        <v>2012M11</v>
      </c>
      <c r="C32" s="4">
        <v>144.15</v>
      </c>
      <c r="D32">
        <v>268827066.36548901</v>
      </c>
      <c r="E32">
        <v>283327559</v>
      </c>
      <c r="F32">
        <v>1720484052</v>
      </c>
      <c r="G32">
        <v>3509444353</v>
      </c>
      <c r="H32">
        <v>3757564160</v>
      </c>
      <c r="I32">
        <v>13.19</v>
      </c>
      <c r="J32">
        <v>16.32</v>
      </c>
      <c r="K32">
        <v>261560515.55278</v>
      </c>
      <c r="L32" s="3">
        <v>7.2350000000000003</v>
      </c>
      <c r="M32" s="3">
        <v>103.35299999999999</v>
      </c>
      <c r="N32">
        <v>103228.93321377</v>
      </c>
      <c r="O32">
        <v>16883.519026891801</v>
      </c>
      <c r="P32">
        <v>3897.3459286148</v>
      </c>
      <c r="Q32">
        <v>1834.98586391298</v>
      </c>
      <c r="R32">
        <v>7060.0767492035002</v>
      </c>
      <c r="S32">
        <v>11281.6322533157</v>
      </c>
      <c r="T32">
        <v>11.5</v>
      </c>
      <c r="U32" s="26">
        <v>3.8064455142</v>
      </c>
      <c r="V32">
        <v>77.08</v>
      </c>
      <c r="W32">
        <v>15.87</v>
      </c>
      <c r="X32">
        <v>0.61399999999999999</v>
      </c>
      <c r="Y32">
        <v>1.6060000000000001</v>
      </c>
      <c r="Z32">
        <v>2.794</v>
      </c>
      <c r="AA32">
        <v>80.150002000000001</v>
      </c>
      <c r="AB32" s="5">
        <v>3574.22</v>
      </c>
      <c r="AC32">
        <v>230.221</v>
      </c>
    </row>
    <row r="33" spans="1:29" x14ac:dyDescent="0.3">
      <c r="A33" s="2">
        <v>41244</v>
      </c>
      <c r="B33" s="2" t="str">
        <f t="shared" si="0"/>
        <v>2012M12</v>
      </c>
      <c r="C33" s="4">
        <v>139.52000000000001</v>
      </c>
      <c r="D33">
        <v>271088788.55679101</v>
      </c>
      <c r="E33">
        <v>284544283</v>
      </c>
      <c r="F33">
        <v>1731384903</v>
      </c>
      <c r="G33">
        <v>3560256027</v>
      </c>
      <c r="H33">
        <v>3806703466</v>
      </c>
      <c r="I33">
        <v>13.13</v>
      </c>
      <c r="J33">
        <v>16.399999999999999</v>
      </c>
      <c r="K33">
        <v>266649189.712282</v>
      </c>
      <c r="L33" s="3">
        <v>7.15</v>
      </c>
      <c r="M33" s="3">
        <v>107.75</v>
      </c>
      <c r="N33">
        <v>108550.148455991</v>
      </c>
      <c r="O33">
        <v>16861.081145218999</v>
      </c>
      <c r="P33">
        <v>3891.8255606708199</v>
      </c>
      <c r="Q33">
        <v>1835.3476899509401</v>
      </c>
      <c r="R33">
        <v>7025.9309963878204</v>
      </c>
      <c r="S33">
        <v>11971.305673806301</v>
      </c>
      <c r="T33">
        <v>9.8000000000000007</v>
      </c>
      <c r="U33" s="26">
        <v>3.6620969615000001</v>
      </c>
      <c r="V33">
        <v>76.709999999999994</v>
      </c>
      <c r="W33">
        <v>18.02</v>
      </c>
      <c r="X33">
        <v>0.72499999999999998</v>
      </c>
      <c r="Y33">
        <v>1.756</v>
      </c>
      <c r="Z33">
        <v>2.952</v>
      </c>
      <c r="AA33">
        <v>79.769997000000004</v>
      </c>
      <c r="AB33" s="5">
        <v>3602.46</v>
      </c>
      <c r="AC33">
        <v>229.601</v>
      </c>
    </row>
    <row r="34" spans="1:29" x14ac:dyDescent="0.3">
      <c r="A34" s="2">
        <v>41275</v>
      </c>
      <c r="B34" s="2" t="str">
        <f t="shared" si="0"/>
        <v>2013M1</v>
      </c>
      <c r="C34" s="4">
        <v>139.32</v>
      </c>
      <c r="D34">
        <v>271245241.568178</v>
      </c>
      <c r="E34">
        <v>286918403</v>
      </c>
      <c r="F34">
        <v>1736234601</v>
      </c>
      <c r="G34">
        <v>3595180344</v>
      </c>
      <c r="H34">
        <v>3833305417</v>
      </c>
      <c r="I34">
        <v>12.96</v>
      </c>
      <c r="J34">
        <v>16.43</v>
      </c>
      <c r="K34">
        <v>268060973.25106701</v>
      </c>
      <c r="L34" s="3">
        <v>7.24</v>
      </c>
      <c r="M34" s="3">
        <v>112.69799999999999</v>
      </c>
      <c r="N34">
        <v>104735.542075234</v>
      </c>
      <c r="O34">
        <v>17867.224734627602</v>
      </c>
      <c r="P34">
        <v>4038.1558821593599</v>
      </c>
      <c r="Q34">
        <v>1929.37002342138</v>
      </c>
      <c r="R34">
        <v>7429.51585651391</v>
      </c>
      <c r="S34">
        <v>13136.2415797127</v>
      </c>
      <c r="T34">
        <v>9.1379999999999999</v>
      </c>
      <c r="U34" s="26">
        <v>3.5327926288999998</v>
      </c>
      <c r="V34">
        <v>74.58</v>
      </c>
      <c r="W34">
        <v>14.28</v>
      </c>
      <c r="X34">
        <v>0.88100000000000001</v>
      </c>
      <c r="Y34">
        <v>1.9850000000000001</v>
      </c>
      <c r="Z34">
        <v>3.17</v>
      </c>
      <c r="AA34">
        <v>79.209998999999996</v>
      </c>
      <c r="AB34" s="5">
        <v>3633.44</v>
      </c>
      <c r="AC34">
        <v>230.28</v>
      </c>
    </row>
    <row r="35" spans="1:29" x14ac:dyDescent="0.3">
      <c r="A35" s="2">
        <v>41306</v>
      </c>
      <c r="B35" s="2" t="str">
        <f t="shared" si="0"/>
        <v>2013M2</v>
      </c>
      <c r="C35" s="4">
        <v>136.13999999999999</v>
      </c>
      <c r="D35">
        <v>272741914.33486998</v>
      </c>
      <c r="E35">
        <v>321521526</v>
      </c>
      <c r="F35">
        <v>1744730666</v>
      </c>
      <c r="G35">
        <v>3609680508</v>
      </c>
      <c r="H35">
        <v>3860098790</v>
      </c>
      <c r="I35">
        <v>12.74</v>
      </c>
      <c r="J35">
        <v>16.59</v>
      </c>
      <c r="K35">
        <v>268891370.49974</v>
      </c>
      <c r="L35" s="3">
        <v>7.75</v>
      </c>
      <c r="M35" s="3">
        <v>130.839</v>
      </c>
      <c r="N35">
        <v>102212.829979131</v>
      </c>
      <c r="O35">
        <v>17597.824026317401</v>
      </c>
      <c r="P35">
        <v>3931.7331073038599</v>
      </c>
      <c r="Q35">
        <v>1895.13792501178</v>
      </c>
      <c r="R35">
        <v>7304.4333101922402</v>
      </c>
      <c r="S35">
        <v>13194.096308385801</v>
      </c>
      <c r="T35">
        <v>9.5299999999999994</v>
      </c>
      <c r="U35" s="26">
        <v>3.4889383897999999</v>
      </c>
      <c r="V35">
        <v>72.56</v>
      </c>
      <c r="W35">
        <v>15.51</v>
      </c>
      <c r="X35">
        <v>0.76900000000000002</v>
      </c>
      <c r="Y35">
        <v>1.8879999999999999</v>
      </c>
      <c r="Z35">
        <v>3.0939999999999999</v>
      </c>
      <c r="AA35">
        <v>81.980002999999996</v>
      </c>
      <c r="AB35" s="5">
        <v>3655.24</v>
      </c>
      <c r="AC35">
        <v>232.166</v>
      </c>
    </row>
    <row r="36" spans="1:29" x14ac:dyDescent="0.3">
      <c r="A36" s="2">
        <v>41334</v>
      </c>
      <c r="B36" s="2" t="str">
        <f t="shared" si="0"/>
        <v>2013M3</v>
      </c>
      <c r="C36" s="4">
        <v>148.01</v>
      </c>
      <c r="D36">
        <v>272978081.921911</v>
      </c>
      <c r="E36">
        <v>308933642</v>
      </c>
      <c r="F36">
        <v>1739777917</v>
      </c>
      <c r="G36">
        <v>3641468977</v>
      </c>
      <c r="H36">
        <v>3876730386</v>
      </c>
      <c r="I36">
        <v>12.69</v>
      </c>
      <c r="J36">
        <v>16.510000000000002</v>
      </c>
      <c r="K36">
        <v>269866480.540667</v>
      </c>
      <c r="L36" s="3">
        <v>8.0500000000000007</v>
      </c>
      <c r="M36" s="3">
        <v>137.66499999999999</v>
      </c>
      <c r="N36">
        <v>96449.2961549623</v>
      </c>
      <c r="O36">
        <v>18246.3166342285</v>
      </c>
      <c r="P36">
        <v>4147.6016183798001</v>
      </c>
      <c r="Q36">
        <v>1981.0956495303501</v>
      </c>
      <c r="R36">
        <v>7508.6227182953198</v>
      </c>
      <c r="S36">
        <v>14453.7537241877</v>
      </c>
      <c r="T36">
        <v>9.3049999999999997</v>
      </c>
      <c r="U36" s="26">
        <v>3.5401216418999999</v>
      </c>
      <c r="V36">
        <v>72.849999999999994</v>
      </c>
      <c r="W36">
        <v>12.7</v>
      </c>
      <c r="X36">
        <v>0.76900000000000002</v>
      </c>
      <c r="Y36">
        <v>1.8520000000000001</v>
      </c>
      <c r="Z36">
        <v>3.1040000000000001</v>
      </c>
      <c r="AA36">
        <v>82.989998</v>
      </c>
      <c r="AB36" s="5">
        <v>3672.42</v>
      </c>
      <c r="AC36">
        <v>232.773</v>
      </c>
    </row>
    <row r="37" spans="1:29" x14ac:dyDescent="0.3">
      <c r="A37" s="2">
        <v>41365</v>
      </c>
      <c r="B37" s="2" t="str">
        <f t="shared" si="0"/>
        <v>2013M4</v>
      </c>
      <c r="C37" s="4">
        <v>149.79</v>
      </c>
      <c r="D37">
        <v>270212332.98468399</v>
      </c>
      <c r="E37">
        <v>298958073</v>
      </c>
      <c r="F37">
        <v>1743971439</v>
      </c>
      <c r="G37">
        <v>3656344131</v>
      </c>
      <c r="H37">
        <v>3905533529</v>
      </c>
      <c r="I37">
        <v>13.54</v>
      </c>
      <c r="J37">
        <v>17.02</v>
      </c>
      <c r="K37">
        <v>271328903.84398001</v>
      </c>
      <c r="L37" s="3">
        <v>8.08</v>
      </c>
      <c r="M37" s="3">
        <v>116.622</v>
      </c>
      <c r="N37">
        <v>94695.424102161705</v>
      </c>
      <c r="O37">
        <v>18512.8003388053</v>
      </c>
      <c r="P37">
        <v>4220.7568855684804</v>
      </c>
      <c r="Q37">
        <v>2002.5851493599801</v>
      </c>
      <c r="R37">
        <v>7471.7828409087497</v>
      </c>
      <c r="S37">
        <v>16174.571003691701</v>
      </c>
      <c r="T37">
        <v>9.5549999999999997</v>
      </c>
      <c r="U37" s="26">
        <v>3.4996028603</v>
      </c>
      <c r="V37">
        <v>73.03</v>
      </c>
      <c r="W37">
        <v>13.52</v>
      </c>
      <c r="X37">
        <v>0.67800000000000005</v>
      </c>
      <c r="Y37">
        <v>1.675</v>
      </c>
      <c r="Z37">
        <v>2.8839999999999999</v>
      </c>
      <c r="AA37">
        <v>81.730002999999996</v>
      </c>
      <c r="AB37" s="5">
        <v>3692.62</v>
      </c>
      <c r="AC37">
        <v>232.53100000000001</v>
      </c>
    </row>
    <row r="38" spans="1:29" x14ac:dyDescent="0.3">
      <c r="A38" s="2">
        <v>41395</v>
      </c>
      <c r="B38" s="2" t="str">
        <f t="shared" si="0"/>
        <v>2013M5</v>
      </c>
      <c r="C38" s="4">
        <v>147.03</v>
      </c>
      <c r="D38">
        <v>275048707.26323599</v>
      </c>
      <c r="E38">
        <v>299263560</v>
      </c>
      <c r="F38">
        <v>1778506303</v>
      </c>
      <c r="G38">
        <v>3690666043</v>
      </c>
      <c r="H38">
        <v>3937286921</v>
      </c>
      <c r="I38">
        <v>13.37</v>
      </c>
      <c r="J38">
        <v>17.62</v>
      </c>
      <c r="K38">
        <v>270445208.751665</v>
      </c>
      <c r="L38" s="3">
        <v>8.76</v>
      </c>
      <c r="M38" s="3">
        <v>140.084</v>
      </c>
      <c r="N38">
        <v>94068.8910012462</v>
      </c>
      <c r="O38">
        <v>18964.644332153501</v>
      </c>
      <c r="P38">
        <v>4353.5107003962203</v>
      </c>
      <c r="Q38">
        <v>2045.0823936054301</v>
      </c>
      <c r="R38">
        <v>7616.4492888641598</v>
      </c>
      <c r="S38">
        <v>15938.4842884479</v>
      </c>
      <c r="T38">
        <v>13.185</v>
      </c>
      <c r="U38" s="26">
        <v>3.7134935853000002</v>
      </c>
      <c r="V38">
        <v>74.12</v>
      </c>
      <c r="W38">
        <v>16.3</v>
      </c>
      <c r="X38">
        <v>1.0529999999999999</v>
      </c>
      <c r="Y38">
        <v>2.1640000000000001</v>
      </c>
      <c r="Z38">
        <v>3.3079999999999998</v>
      </c>
      <c r="AA38">
        <v>83.379997000000003</v>
      </c>
      <c r="AB38" s="5">
        <v>3706.28</v>
      </c>
      <c r="AC38">
        <v>232.94499999999999</v>
      </c>
    </row>
    <row r="39" spans="1:29" x14ac:dyDescent="0.3">
      <c r="A39" s="2">
        <v>41426</v>
      </c>
      <c r="B39" s="2" t="str">
        <f t="shared" si="0"/>
        <v>2013M6</v>
      </c>
      <c r="C39" s="4">
        <v>144.87</v>
      </c>
      <c r="D39">
        <v>275238358.03210598</v>
      </c>
      <c r="E39">
        <v>299465983</v>
      </c>
      <c r="F39">
        <v>1786117917</v>
      </c>
      <c r="G39">
        <v>3718643709</v>
      </c>
      <c r="H39">
        <v>3977938892</v>
      </c>
      <c r="I39">
        <v>13.35</v>
      </c>
      <c r="J39">
        <v>17.21</v>
      </c>
      <c r="K39">
        <v>276501103.66027099</v>
      </c>
      <c r="L39" s="3">
        <v>9.5150000000000006</v>
      </c>
      <c r="M39" s="3">
        <v>180.601</v>
      </c>
      <c r="N39">
        <v>87022.944866750404</v>
      </c>
      <c r="O39">
        <v>19007.479202660201</v>
      </c>
      <c r="P39">
        <v>4382.6313190114397</v>
      </c>
      <c r="Q39">
        <v>2056.4885783534501</v>
      </c>
      <c r="R39">
        <v>7413.4194099984297</v>
      </c>
      <c r="S39">
        <v>16047.0737386206</v>
      </c>
      <c r="T39">
        <v>14.55</v>
      </c>
      <c r="U39" s="26">
        <v>3.8492800039000001</v>
      </c>
      <c r="V39">
        <v>79.09</v>
      </c>
      <c r="W39">
        <v>16.86</v>
      </c>
      <c r="X39">
        <v>1.385</v>
      </c>
      <c r="Y39">
        <v>2.4780000000000002</v>
      </c>
      <c r="Z39">
        <v>3.4980000000000002</v>
      </c>
      <c r="AA39">
        <v>83.169998000000007</v>
      </c>
      <c r="AB39" s="5">
        <v>3715.92</v>
      </c>
      <c r="AC39">
        <v>233.50399999999999</v>
      </c>
    </row>
    <row r="40" spans="1:29" x14ac:dyDescent="0.3">
      <c r="A40" s="2">
        <v>41456</v>
      </c>
      <c r="B40" s="2" t="str">
        <f t="shared" si="0"/>
        <v>2013M7</v>
      </c>
      <c r="C40" s="4">
        <v>152.13</v>
      </c>
      <c r="D40">
        <v>277323628.61574697</v>
      </c>
      <c r="E40">
        <v>299874457</v>
      </c>
      <c r="F40">
        <v>1806643304</v>
      </c>
      <c r="G40">
        <v>3763267815</v>
      </c>
      <c r="H40">
        <v>4039567474</v>
      </c>
      <c r="I40">
        <v>13.28</v>
      </c>
      <c r="J40">
        <v>16.87</v>
      </c>
      <c r="K40">
        <v>276367547.91772097</v>
      </c>
      <c r="L40" s="3">
        <v>9.34</v>
      </c>
      <c r="M40" s="3">
        <v>187.494</v>
      </c>
      <c r="N40">
        <v>84851.610476946706</v>
      </c>
      <c r="O40">
        <v>19714.373988865798</v>
      </c>
      <c r="P40">
        <v>4612.4875827263704</v>
      </c>
      <c r="Q40">
        <v>2140.61285757734</v>
      </c>
      <c r="R40">
        <v>7765.3371025522301</v>
      </c>
      <c r="S40">
        <v>16151.2504936524</v>
      </c>
      <c r="T40">
        <v>13.653</v>
      </c>
      <c r="U40" s="26">
        <v>3.9778669342000001</v>
      </c>
      <c r="V40">
        <v>81.99</v>
      </c>
      <c r="W40">
        <v>13.45</v>
      </c>
      <c r="X40">
        <v>1.391</v>
      </c>
      <c r="Y40">
        <v>2.593</v>
      </c>
      <c r="Z40">
        <v>3.6459999999999999</v>
      </c>
      <c r="AA40">
        <v>81.449996999999996</v>
      </c>
      <c r="AB40" s="5">
        <v>3717.03</v>
      </c>
      <c r="AC40">
        <v>233.596</v>
      </c>
    </row>
    <row r="41" spans="1:29" x14ac:dyDescent="0.3">
      <c r="A41" s="2">
        <v>41487</v>
      </c>
      <c r="B41" s="2" t="str">
        <f t="shared" si="0"/>
        <v>2013M8</v>
      </c>
      <c r="C41" s="4">
        <v>151.81</v>
      </c>
      <c r="D41">
        <v>278657010.79352498</v>
      </c>
      <c r="E41">
        <v>306171339</v>
      </c>
      <c r="F41">
        <v>1839384341</v>
      </c>
      <c r="G41">
        <v>3781611175</v>
      </c>
      <c r="H41">
        <v>4076016558</v>
      </c>
      <c r="I41">
        <v>13.51</v>
      </c>
      <c r="J41">
        <v>17.3</v>
      </c>
      <c r="K41">
        <v>274100848.792193</v>
      </c>
      <c r="L41" s="3">
        <v>10.185</v>
      </c>
      <c r="M41" s="3">
        <v>201.125</v>
      </c>
      <c r="N41">
        <v>88590.869253951401</v>
      </c>
      <c r="O41">
        <v>19243.070164506898</v>
      </c>
      <c r="P41">
        <v>4596.0594229111603</v>
      </c>
      <c r="Q41">
        <v>2106.2123761502899</v>
      </c>
      <c r="R41">
        <v>7686.7805866974104</v>
      </c>
      <c r="S41">
        <v>16499.139717625101</v>
      </c>
      <c r="T41">
        <v>15.81</v>
      </c>
      <c r="U41" s="26">
        <v>4.1107686909999996</v>
      </c>
      <c r="V41">
        <v>85.16</v>
      </c>
      <c r="W41">
        <v>17.010000000000002</v>
      </c>
      <c r="X41">
        <v>1.601</v>
      </c>
      <c r="Y41">
        <v>2.7490000000000001</v>
      </c>
      <c r="Z41">
        <v>3.6760000000000002</v>
      </c>
      <c r="AA41">
        <v>82.089995999999999</v>
      </c>
      <c r="AB41" s="5">
        <v>3725.95</v>
      </c>
      <c r="AC41">
        <v>233.87700000000001</v>
      </c>
    </row>
    <row r="42" spans="1:29" x14ac:dyDescent="0.3">
      <c r="A42" s="2">
        <v>41518</v>
      </c>
      <c r="B42" s="2" t="str">
        <f t="shared" si="0"/>
        <v>2013M9</v>
      </c>
      <c r="C42" s="4">
        <v>147.27000000000001</v>
      </c>
      <c r="D42">
        <v>279970475.06605703</v>
      </c>
      <c r="E42">
        <v>310869063</v>
      </c>
      <c r="F42">
        <v>1848067451</v>
      </c>
      <c r="G42">
        <v>3814726306</v>
      </c>
      <c r="H42">
        <v>4092715829</v>
      </c>
      <c r="I42">
        <v>13.36</v>
      </c>
      <c r="J42">
        <v>16.98</v>
      </c>
      <c r="K42">
        <v>272527661.09926802</v>
      </c>
      <c r="L42" s="3">
        <v>9.9600000000000009</v>
      </c>
      <c r="M42" s="3">
        <v>175.88800000000001</v>
      </c>
      <c r="N42">
        <v>89751.0946349734</v>
      </c>
      <c r="O42">
        <v>19572.121036038301</v>
      </c>
      <c r="P42">
        <v>4805.3295335851199</v>
      </c>
      <c r="Q42">
        <v>2163.1311467310002</v>
      </c>
      <c r="R42">
        <v>7721.4541095825198</v>
      </c>
      <c r="S42">
        <v>17513.510733527</v>
      </c>
      <c r="T42">
        <v>14.202999999999999</v>
      </c>
      <c r="U42" s="26">
        <v>3.8503863067999999</v>
      </c>
      <c r="V42">
        <v>82.36</v>
      </c>
      <c r="W42">
        <v>16.600000000000001</v>
      </c>
      <c r="X42">
        <v>1.3879999999999999</v>
      </c>
      <c r="Y42">
        <v>2.6150000000000002</v>
      </c>
      <c r="Z42">
        <v>3.6859999999999999</v>
      </c>
      <c r="AA42">
        <v>80.220000999999996</v>
      </c>
      <c r="AB42" s="5">
        <v>3738.99</v>
      </c>
      <c r="AC42">
        <v>234.149</v>
      </c>
    </row>
    <row r="43" spans="1:29" x14ac:dyDescent="0.3">
      <c r="A43" s="2">
        <v>41548</v>
      </c>
      <c r="B43" s="2" t="str">
        <f t="shared" si="0"/>
        <v>2013M10</v>
      </c>
      <c r="C43" s="4">
        <v>151.9</v>
      </c>
      <c r="D43">
        <v>279162676.95000601</v>
      </c>
      <c r="E43">
        <v>307668388</v>
      </c>
      <c r="F43">
        <v>1863086224</v>
      </c>
      <c r="G43">
        <v>3834189886</v>
      </c>
      <c r="H43">
        <v>4126641494</v>
      </c>
      <c r="I43">
        <v>13.35</v>
      </c>
      <c r="J43">
        <v>17.059999999999999</v>
      </c>
      <c r="K43">
        <v>268944750.42734897</v>
      </c>
      <c r="L43" s="3">
        <v>10.555</v>
      </c>
      <c r="M43" s="3">
        <v>157.26</v>
      </c>
      <c r="N43">
        <v>91092.550935911102</v>
      </c>
      <c r="O43">
        <v>20052.095924537502</v>
      </c>
      <c r="P43">
        <v>4999.2911531376203</v>
      </c>
      <c r="Q43">
        <v>2255.4565524172399</v>
      </c>
      <c r="R43">
        <v>7963.8960011552599</v>
      </c>
      <c r="S43">
        <v>17350.596382793599</v>
      </c>
      <c r="T43">
        <v>12.225</v>
      </c>
      <c r="U43" s="26">
        <v>3.7815219410999998</v>
      </c>
      <c r="V43">
        <v>78.739999999999995</v>
      </c>
      <c r="W43">
        <v>13.75</v>
      </c>
      <c r="X43">
        <v>1.3149999999999999</v>
      </c>
      <c r="Y43">
        <v>2.5419999999999998</v>
      </c>
      <c r="Z43">
        <v>3.6309999999999998</v>
      </c>
      <c r="AA43">
        <v>80.199996999999996</v>
      </c>
      <c r="AB43" s="5">
        <v>3760.3</v>
      </c>
      <c r="AC43">
        <v>233.54599999999999</v>
      </c>
    </row>
    <row r="44" spans="1:29" x14ac:dyDescent="0.3">
      <c r="A44" s="2">
        <v>41579</v>
      </c>
      <c r="B44" s="2" t="str">
        <f t="shared" si="0"/>
        <v>2013M11</v>
      </c>
      <c r="C44" s="4">
        <v>147.79</v>
      </c>
      <c r="D44">
        <v>281959613.66151202</v>
      </c>
      <c r="E44">
        <v>313981031</v>
      </c>
      <c r="F44">
        <v>1877793692</v>
      </c>
      <c r="G44">
        <v>3856984371</v>
      </c>
      <c r="H44">
        <v>4161521066</v>
      </c>
      <c r="I44">
        <v>13.39</v>
      </c>
      <c r="J44">
        <v>16.760000000000002</v>
      </c>
      <c r="K44">
        <v>270603393.263322</v>
      </c>
      <c r="L44" s="3">
        <v>10.615</v>
      </c>
      <c r="M44" s="3">
        <v>202.96</v>
      </c>
      <c r="N44">
        <v>88781.389519160206</v>
      </c>
      <c r="O44">
        <v>20426.5069101234</v>
      </c>
      <c r="P44">
        <v>5153.3190615714002</v>
      </c>
      <c r="Q44">
        <v>2294.4723233363302</v>
      </c>
      <c r="R44">
        <v>7881.5495526597797</v>
      </c>
      <c r="S44">
        <v>18243.803085690201</v>
      </c>
      <c r="T44">
        <v>13.808</v>
      </c>
      <c r="U44" s="26">
        <v>3.9700537383999999</v>
      </c>
      <c r="V44">
        <v>82.02</v>
      </c>
      <c r="W44">
        <v>13.7</v>
      </c>
      <c r="X44">
        <v>1.367</v>
      </c>
      <c r="Y44">
        <v>2.7410000000000001</v>
      </c>
      <c r="Z44">
        <v>3.8079999999999998</v>
      </c>
      <c r="AA44">
        <v>80.680000000000007</v>
      </c>
      <c r="AB44" s="5">
        <v>3780.61</v>
      </c>
      <c r="AC44">
        <v>233.06899999999999</v>
      </c>
    </row>
    <row r="45" spans="1:29" x14ac:dyDescent="0.3">
      <c r="A45" s="2">
        <v>41609</v>
      </c>
      <c r="B45" s="2" t="str">
        <f t="shared" si="0"/>
        <v>2013M12</v>
      </c>
      <c r="C45" s="4">
        <v>145.77000000000001</v>
      </c>
      <c r="D45">
        <v>282242097.28144598</v>
      </c>
      <c r="E45">
        <v>313096998</v>
      </c>
      <c r="F45">
        <v>1893453631</v>
      </c>
      <c r="G45">
        <v>3885993526</v>
      </c>
      <c r="H45">
        <v>4201617658</v>
      </c>
      <c r="I45">
        <v>13.05</v>
      </c>
      <c r="J45">
        <v>16.59</v>
      </c>
      <c r="K45">
        <v>267743706.60735601</v>
      </c>
      <c r="L45" s="3">
        <v>10.68</v>
      </c>
      <c r="M45" s="3">
        <v>191.87</v>
      </c>
      <c r="N45">
        <v>87548.653479219996</v>
      </c>
      <c r="O45">
        <v>20912.432572548099</v>
      </c>
      <c r="P45">
        <v>5293.9284976853496</v>
      </c>
      <c r="Q45">
        <v>2337.3631484931898</v>
      </c>
      <c r="R45">
        <v>7934.61622004337</v>
      </c>
      <c r="S45">
        <v>18457.406166570501</v>
      </c>
      <c r="T45">
        <v>13.465</v>
      </c>
      <c r="U45" s="26">
        <v>3.9638116130999999</v>
      </c>
      <c r="V45">
        <v>83</v>
      </c>
      <c r="W45">
        <v>13.72</v>
      </c>
      <c r="X45">
        <v>1.748</v>
      </c>
      <c r="Y45">
        <v>3.0259999999999998</v>
      </c>
      <c r="Z45">
        <v>3.964</v>
      </c>
      <c r="AA45">
        <v>80.040001000000004</v>
      </c>
      <c r="AB45" s="5">
        <v>3815.39</v>
      </c>
      <c r="AC45">
        <v>233.04900000000001</v>
      </c>
    </row>
    <row r="46" spans="1:29" x14ac:dyDescent="0.3">
      <c r="A46" s="2">
        <v>41640</v>
      </c>
      <c r="B46" s="2" t="str">
        <f t="shared" si="0"/>
        <v>2014M1</v>
      </c>
      <c r="C46" s="4">
        <v>142.72</v>
      </c>
      <c r="D46">
        <v>282993499.74678099</v>
      </c>
      <c r="E46">
        <v>316979581</v>
      </c>
      <c r="F46">
        <v>1916745374</v>
      </c>
      <c r="G46">
        <v>3897745977</v>
      </c>
      <c r="H46">
        <v>4234749839</v>
      </c>
      <c r="I46">
        <v>13.03</v>
      </c>
      <c r="J46">
        <v>16.12</v>
      </c>
      <c r="K46">
        <v>266863980.23343599</v>
      </c>
      <c r="L46" s="3">
        <v>11.72</v>
      </c>
      <c r="M46" s="3">
        <v>203.32</v>
      </c>
      <c r="N46">
        <v>79467.4348768903</v>
      </c>
      <c r="O46">
        <v>20030.509452162201</v>
      </c>
      <c r="P46">
        <v>5225.9482265548704</v>
      </c>
      <c r="Q46">
        <v>2273.9012084221499</v>
      </c>
      <c r="R46">
        <v>7612.5403796631699</v>
      </c>
      <c r="S46">
        <v>17349.1075338507</v>
      </c>
      <c r="T46">
        <v>14.05</v>
      </c>
      <c r="U46" s="26">
        <v>4.0829803630999999</v>
      </c>
      <c r="V46">
        <v>84.08</v>
      </c>
      <c r="W46">
        <v>18.41</v>
      </c>
      <c r="X46">
        <v>1.51</v>
      </c>
      <c r="Y46">
        <v>2.6680000000000001</v>
      </c>
      <c r="Z46">
        <v>3.6219999999999999</v>
      </c>
      <c r="AA46">
        <v>81.269997000000004</v>
      </c>
      <c r="AB46" s="5">
        <v>3836.37</v>
      </c>
      <c r="AC46">
        <v>233.916</v>
      </c>
    </row>
    <row r="47" spans="1:29" x14ac:dyDescent="0.3">
      <c r="A47" s="2">
        <v>41671</v>
      </c>
      <c r="B47" s="2" t="str">
        <f t="shared" si="0"/>
        <v>2014M2</v>
      </c>
      <c r="C47" s="4">
        <v>143.53</v>
      </c>
      <c r="D47">
        <v>282903004.91157699</v>
      </c>
      <c r="E47">
        <v>349124704</v>
      </c>
      <c r="F47">
        <v>1936390394</v>
      </c>
      <c r="G47">
        <v>3947967099</v>
      </c>
      <c r="H47">
        <v>4267350449</v>
      </c>
      <c r="I47">
        <v>13.26</v>
      </c>
      <c r="J47">
        <v>14.96</v>
      </c>
      <c r="K47">
        <v>265149364.66565499</v>
      </c>
      <c r="L47" s="3">
        <v>11.17</v>
      </c>
      <c r="M47" s="3">
        <v>169.3</v>
      </c>
      <c r="N47">
        <v>79446.646675032098</v>
      </c>
      <c r="O47">
        <v>20206.0630998134</v>
      </c>
      <c r="P47">
        <v>5319.4188823230597</v>
      </c>
      <c r="Q47">
        <v>2306.9449679836698</v>
      </c>
      <c r="R47">
        <v>7778.0188180298801</v>
      </c>
      <c r="S47">
        <v>16936.8863269957</v>
      </c>
      <c r="T47">
        <v>12.518000000000001</v>
      </c>
      <c r="U47" s="26">
        <v>3.8997399327000002</v>
      </c>
      <c r="V47">
        <v>83.92</v>
      </c>
      <c r="W47">
        <v>14</v>
      </c>
      <c r="X47">
        <v>1.5109999999999999</v>
      </c>
      <c r="Y47">
        <v>2.6579999999999999</v>
      </c>
      <c r="Z47">
        <v>3.5920000000000001</v>
      </c>
      <c r="AA47">
        <v>79.779999000000004</v>
      </c>
      <c r="AB47" s="5">
        <v>3862.84</v>
      </c>
      <c r="AC47">
        <v>234.78100000000001</v>
      </c>
    </row>
    <row r="48" spans="1:29" x14ac:dyDescent="0.3">
      <c r="A48" s="2">
        <v>41699</v>
      </c>
      <c r="B48" s="2" t="str">
        <f t="shared" si="0"/>
        <v>2014M3</v>
      </c>
      <c r="C48" s="4">
        <v>149.03</v>
      </c>
      <c r="D48">
        <v>283930380.20729899</v>
      </c>
      <c r="E48">
        <v>333355173</v>
      </c>
      <c r="F48">
        <v>1961590332</v>
      </c>
      <c r="G48">
        <v>3956852345</v>
      </c>
      <c r="H48">
        <v>4302958043</v>
      </c>
      <c r="I48">
        <v>13.34</v>
      </c>
      <c r="J48">
        <v>15.19</v>
      </c>
      <c r="K48">
        <v>265322139.29547301</v>
      </c>
      <c r="L48" s="3">
        <v>11.49</v>
      </c>
      <c r="M48" s="3">
        <v>155.34</v>
      </c>
      <c r="N48">
        <v>82057.907047350905</v>
      </c>
      <c r="O48">
        <v>20305.022972582599</v>
      </c>
      <c r="P48">
        <v>5245.0114508177903</v>
      </c>
      <c r="Q48">
        <v>2327.8460311608701</v>
      </c>
      <c r="R48">
        <v>7633.1496705687396</v>
      </c>
      <c r="S48">
        <v>17095.454374798101</v>
      </c>
      <c r="T48">
        <v>12.632999999999999</v>
      </c>
      <c r="U48" s="26">
        <v>3.7476045994999998</v>
      </c>
      <c r="V48">
        <v>81.69</v>
      </c>
      <c r="W48">
        <v>13.88</v>
      </c>
      <c r="X48">
        <v>1.732</v>
      </c>
      <c r="Y48">
        <v>2.7229999999999999</v>
      </c>
      <c r="Z48">
        <v>3.5609999999999999</v>
      </c>
      <c r="AA48">
        <v>80.099997999999999</v>
      </c>
      <c r="AB48" s="5">
        <v>3898.38</v>
      </c>
      <c r="AC48">
        <v>236.29300000000001</v>
      </c>
    </row>
    <row r="49" spans="1:29" x14ac:dyDescent="0.3">
      <c r="A49" s="2">
        <v>41730</v>
      </c>
      <c r="B49" s="2" t="str">
        <f t="shared" si="0"/>
        <v>2014M4</v>
      </c>
      <c r="C49" s="4">
        <v>147.69</v>
      </c>
      <c r="D49">
        <v>284295955.51248598</v>
      </c>
      <c r="E49">
        <v>322002925</v>
      </c>
      <c r="F49">
        <v>1984883223</v>
      </c>
      <c r="G49">
        <v>3973241537</v>
      </c>
      <c r="H49">
        <v>4308697091</v>
      </c>
      <c r="I49">
        <v>12.51</v>
      </c>
      <c r="J49">
        <v>15.42</v>
      </c>
      <c r="K49">
        <v>266860990.445963</v>
      </c>
      <c r="L49" s="3">
        <v>11.33</v>
      </c>
      <c r="M49" s="3">
        <v>143.36000000000001</v>
      </c>
      <c r="N49">
        <v>81832.057323001194</v>
      </c>
      <c r="O49">
        <v>20405.7807409831</v>
      </c>
      <c r="P49">
        <v>5154.7561266759203</v>
      </c>
      <c r="Q49">
        <v>2330.42836855734</v>
      </c>
      <c r="R49">
        <v>7757.1379348806604</v>
      </c>
      <c r="S49">
        <v>16509.2073769899</v>
      </c>
      <c r="T49">
        <v>12.548</v>
      </c>
      <c r="U49" s="26">
        <v>3.6782474311</v>
      </c>
      <c r="V49">
        <v>78.180000000000007</v>
      </c>
      <c r="W49">
        <v>13.41</v>
      </c>
      <c r="X49">
        <v>1.681</v>
      </c>
      <c r="Y49">
        <v>2.6480000000000001</v>
      </c>
      <c r="Z49">
        <v>3.4580000000000002</v>
      </c>
      <c r="AA49">
        <v>79.489998</v>
      </c>
      <c r="AB49" s="5">
        <v>3924.5</v>
      </c>
      <c r="AC49">
        <v>237.072</v>
      </c>
    </row>
    <row r="50" spans="1:29" x14ac:dyDescent="0.3">
      <c r="A50" s="2">
        <v>41760</v>
      </c>
      <c r="B50" s="2" t="str">
        <f t="shared" si="0"/>
        <v>2014M5</v>
      </c>
      <c r="C50" s="4">
        <v>147.13999999999999</v>
      </c>
      <c r="D50">
        <v>283074199.51728201</v>
      </c>
      <c r="E50">
        <v>321470023</v>
      </c>
      <c r="F50">
        <v>1998734509</v>
      </c>
      <c r="G50">
        <v>3987162587</v>
      </c>
      <c r="H50">
        <v>4323341813</v>
      </c>
      <c r="I50">
        <v>12.68</v>
      </c>
      <c r="J50">
        <v>15.45</v>
      </c>
      <c r="K50">
        <v>259798196.69344199</v>
      </c>
      <c r="L50" s="3">
        <v>11.07</v>
      </c>
      <c r="M50" s="3">
        <v>147.75</v>
      </c>
      <c r="N50">
        <v>84921.514363590904</v>
      </c>
      <c r="O50">
        <v>20614.542856765202</v>
      </c>
      <c r="P50">
        <v>5253.0270022500999</v>
      </c>
      <c r="Q50">
        <v>2371.4101674332201</v>
      </c>
      <c r="R50">
        <v>7737.85005401533</v>
      </c>
      <c r="S50">
        <v>16607.747669793302</v>
      </c>
      <c r="T50">
        <v>11.83</v>
      </c>
      <c r="U50" s="26">
        <v>3.6663174111000001</v>
      </c>
      <c r="V50">
        <v>77.650000000000006</v>
      </c>
      <c r="W50">
        <v>11.4</v>
      </c>
      <c r="X50">
        <v>1.528</v>
      </c>
      <c r="Y50">
        <v>2.4569999999999999</v>
      </c>
      <c r="Z50">
        <v>3.3140000000000001</v>
      </c>
      <c r="AA50">
        <v>80.370002999999997</v>
      </c>
      <c r="AB50" s="5">
        <v>3942.55</v>
      </c>
      <c r="AC50">
        <v>237.9</v>
      </c>
    </row>
    <row r="51" spans="1:29" x14ac:dyDescent="0.3">
      <c r="A51" s="2">
        <v>41791</v>
      </c>
      <c r="B51" s="2" t="str">
        <f t="shared" si="0"/>
        <v>2014M6</v>
      </c>
      <c r="C51" s="4">
        <v>140.88</v>
      </c>
      <c r="D51">
        <v>286378351.446468</v>
      </c>
      <c r="E51">
        <v>323439802</v>
      </c>
      <c r="F51">
        <v>2022328514</v>
      </c>
      <c r="G51">
        <v>4024128054</v>
      </c>
      <c r="H51">
        <v>4353875595</v>
      </c>
      <c r="I51">
        <v>12.66</v>
      </c>
      <c r="J51">
        <v>15.36</v>
      </c>
      <c r="K51">
        <v>256751250.48624301</v>
      </c>
      <c r="L51" s="3">
        <v>11.01</v>
      </c>
      <c r="M51" s="3">
        <v>138.97</v>
      </c>
      <c r="N51">
        <v>91137.071412128702</v>
      </c>
      <c r="O51">
        <v>21054.7389900421</v>
      </c>
      <c r="P51">
        <v>5560.0714081198603</v>
      </c>
      <c r="Q51">
        <v>2455.6831008999902</v>
      </c>
      <c r="R51">
        <v>7881.5922075547096</v>
      </c>
      <c r="S51">
        <v>17467.462802124301</v>
      </c>
      <c r="T51">
        <v>11.465</v>
      </c>
      <c r="U51" s="26">
        <v>3.5921806783000001</v>
      </c>
      <c r="V51">
        <v>78</v>
      </c>
      <c r="W51">
        <v>11.57</v>
      </c>
      <c r="X51">
        <v>1.625</v>
      </c>
      <c r="Y51">
        <v>2.516</v>
      </c>
      <c r="Z51">
        <v>3.3380000000000001</v>
      </c>
      <c r="AA51">
        <v>79.779999000000004</v>
      </c>
      <c r="AB51" s="5">
        <v>3958.32</v>
      </c>
      <c r="AC51">
        <v>238.34299999999999</v>
      </c>
    </row>
    <row r="52" spans="1:29" x14ac:dyDescent="0.3">
      <c r="A52" s="2">
        <v>41821</v>
      </c>
      <c r="B52" s="2" t="str">
        <f t="shared" si="0"/>
        <v>2014M7</v>
      </c>
      <c r="C52" s="4">
        <v>149.85</v>
      </c>
      <c r="D52">
        <v>285243540.08322698</v>
      </c>
      <c r="E52">
        <v>317257781</v>
      </c>
      <c r="F52">
        <v>2035215299</v>
      </c>
      <c r="G52">
        <v>4071238100</v>
      </c>
      <c r="H52">
        <v>4391423444</v>
      </c>
      <c r="I52">
        <v>12.84</v>
      </c>
      <c r="J52">
        <v>15.48</v>
      </c>
      <c r="K52">
        <v>253717433.590354</v>
      </c>
      <c r="L52" s="3">
        <v>11.04</v>
      </c>
      <c r="M52" s="3">
        <v>143.44999999999999</v>
      </c>
      <c r="N52">
        <v>91522.095003618</v>
      </c>
      <c r="O52">
        <v>20637.9557667341</v>
      </c>
      <c r="P52">
        <v>5423.3199764091996</v>
      </c>
      <c r="Q52">
        <v>2395.59468110425</v>
      </c>
      <c r="R52">
        <v>7710.0587807293005</v>
      </c>
      <c r="S52">
        <v>18121.6079903641</v>
      </c>
      <c r="T52">
        <v>13.074999999999999</v>
      </c>
      <c r="U52" s="26">
        <v>3.6976599540000001</v>
      </c>
      <c r="V52">
        <v>77.55</v>
      </c>
      <c r="W52">
        <v>16.95</v>
      </c>
      <c r="X52">
        <v>1.7629999999999999</v>
      </c>
      <c r="Y52">
        <v>2.556</v>
      </c>
      <c r="Z52">
        <v>3.3109999999999999</v>
      </c>
      <c r="AA52">
        <v>81.459998999999996</v>
      </c>
      <c r="AB52" s="5">
        <v>3958.72</v>
      </c>
      <c r="AC52">
        <v>238.25</v>
      </c>
    </row>
    <row r="53" spans="1:29" x14ac:dyDescent="0.3">
      <c r="A53" s="2">
        <v>41852</v>
      </c>
      <c r="B53" s="2" t="str">
        <f t="shared" si="0"/>
        <v>2014M8</v>
      </c>
      <c r="C53" s="4">
        <v>148.27000000000001</v>
      </c>
      <c r="D53">
        <v>286491697.54967099</v>
      </c>
      <c r="E53">
        <v>318759951</v>
      </c>
      <c r="F53">
        <v>2052384750</v>
      </c>
      <c r="G53">
        <v>4101325335</v>
      </c>
      <c r="H53">
        <v>4428178547</v>
      </c>
      <c r="I53">
        <v>12.7</v>
      </c>
      <c r="J53">
        <v>15.81</v>
      </c>
      <c r="K53">
        <v>252504937.47324601</v>
      </c>
      <c r="L53" s="3">
        <v>11.135</v>
      </c>
      <c r="M53" s="3">
        <v>131</v>
      </c>
      <c r="N53">
        <v>101153.15308257</v>
      </c>
      <c r="O53">
        <v>21724.434881036999</v>
      </c>
      <c r="P53">
        <v>5733.8364023145596</v>
      </c>
      <c r="Q53">
        <v>2527.0324759322598</v>
      </c>
      <c r="R53">
        <v>7989.32503008191</v>
      </c>
      <c r="S53">
        <v>18650.325449424501</v>
      </c>
      <c r="T53">
        <v>11.41</v>
      </c>
      <c r="U53" s="26">
        <v>3.6432158670999999</v>
      </c>
      <c r="V53">
        <v>78.739999999999995</v>
      </c>
      <c r="W53">
        <v>11.98</v>
      </c>
      <c r="X53">
        <v>1.6279999999999999</v>
      </c>
      <c r="Y53">
        <v>2.343</v>
      </c>
      <c r="Z53">
        <v>3.08</v>
      </c>
      <c r="AA53">
        <v>82.75</v>
      </c>
      <c r="AB53" s="5">
        <v>3968.62</v>
      </c>
      <c r="AC53">
        <v>237.852</v>
      </c>
    </row>
    <row r="54" spans="1:29" x14ac:dyDescent="0.3">
      <c r="A54" s="2">
        <v>41883</v>
      </c>
      <c r="B54" s="2" t="str">
        <f t="shared" si="0"/>
        <v>2014M9</v>
      </c>
      <c r="C54" s="4">
        <v>148.12</v>
      </c>
      <c r="D54">
        <v>285311869.94067198</v>
      </c>
      <c r="E54">
        <v>320326008</v>
      </c>
      <c r="F54">
        <v>2064104564</v>
      </c>
      <c r="G54">
        <v>4169700240</v>
      </c>
      <c r="H54">
        <v>4489161835</v>
      </c>
      <c r="I54">
        <v>12.81</v>
      </c>
      <c r="J54">
        <v>16.59</v>
      </c>
      <c r="K54">
        <v>255300986.555338</v>
      </c>
      <c r="L54" s="3">
        <v>11.875</v>
      </c>
      <c r="M54" s="3">
        <v>144.97999999999999</v>
      </c>
      <c r="N54">
        <v>87318.168052856796</v>
      </c>
      <c r="O54">
        <v>21703.867106136699</v>
      </c>
      <c r="P54">
        <v>5623.0549429708899</v>
      </c>
      <c r="Q54">
        <v>2493.1002865686301</v>
      </c>
      <c r="R54">
        <v>7771.0070228587801</v>
      </c>
      <c r="S54">
        <v>19230.310695113501</v>
      </c>
      <c r="T54">
        <v>15.478</v>
      </c>
      <c r="U54" s="26">
        <v>3.9645080780000002</v>
      </c>
      <c r="V54">
        <v>80.59</v>
      </c>
      <c r="W54">
        <v>16.309999999999999</v>
      </c>
      <c r="X54">
        <v>1.78</v>
      </c>
      <c r="Y54">
        <v>2.508</v>
      </c>
      <c r="Z54">
        <v>3.2120000000000002</v>
      </c>
      <c r="AA54">
        <v>85.940002000000007</v>
      </c>
      <c r="AB54" s="5">
        <v>3991.24</v>
      </c>
      <c r="AC54">
        <v>238.03100000000001</v>
      </c>
    </row>
    <row r="55" spans="1:29" x14ac:dyDescent="0.3">
      <c r="A55" s="2">
        <v>41913</v>
      </c>
      <c r="B55" s="2" t="str">
        <f t="shared" si="0"/>
        <v>2014M10</v>
      </c>
      <c r="C55" s="4">
        <v>149.69999999999999</v>
      </c>
      <c r="D55">
        <v>287156401.47949302</v>
      </c>
      <c r="E55">
        <v>317922963</v>
      </c>
      <c r="F55">
        <v>2076323940</v>
      </c>
      <c r="G55">
        <v>4271481439</v>
      </c>
      <c r="H55">
        <v>4570292750</v>
      </c>
      <c r="I55">
        <v>12.93</v>
      </c>
      <c r="J55">
        <v>16.5</v>
      </c>
      <c r="K55">
        <v>253962966.77852201</v>
      </c>
      <c r="L55" s="3">
        <v>12.225</v>
      </c>
      <c r="M55" s="3">
        <v>154.05799999999999</v>
      </c>
      <c r="N55">
        <v>85716.997357409506</v>
      </c>
      <c r="O55">
        <v>22063.163069414099</v>
      </c>
      <c r="P55">
        <v>5798.8374508604802</v>
      </c>
      <c r="Q55">
        <v>2548.5991661066901</v>
      </c>
      <c r="R55">
        <v>7592.6652055418499</v>
      </c>
      <c r="S55">
        <v>19338.1626434014</v>
      </c>
      <c r="T55">
        <v>14.375</v>
      </c>
      <c r="U55" s="26">
        <v>3.936973745</v>
      </c>
      <c r="V55">
        <v>84.01</v>
      </c>
      <c r="W55">
        <v>14.03</v>
      </c>
      <c r="X55">
        <v>1.613</v>
      </c>
      <c r="Y55">
        <v>2.335</v>
      </c>
      <c r="Z55">
        <v>3.06</v>
      </c>
      <c r="AA55">
        <v>86.879997000000003</v>
      </c>
      <c r="AB55" s="5">
        <v>4008</v>
      </c>
      <c r="AC55">
        <v>237.43299999999999</v>
      </c>
    </row>
    <row r="56" spans="1:29" x14ac:dyDescent="0.3">
      <c r="A56" s="2">
        <v>41944</v>
      </c>
      <c r="B56" s="2" t="str">
        <f t="shared" si="0"/>
        <v>2014M11</v>
      </c>
      <c r="C56" s="4">
        <v>144.91999999999999</v>
      </c>
      <c r="D56">
        <v>288704071.87264597</v>
      </c>
      <c r="E56">
        <v>327925378</v>
      </c>
      <c r="F56">
        <v>2098666870</v>
      </c>
      <c r="G56">
        <v>4306043943</v>
      </c>
      <c r="H56">
        <v>4641249955</v>
      </c>
      <c r="I56">
        <v>12.58</v>
      </c>
      <c r="J56">
        <v>16.7</v>
      </c>
      <c r="K56">
        <v>252170601.446879</v>
      </c>
      <c r="L56" s="3">
        <v>12.54</v>
      </c>
      <c r="M56" s="3">
        <v>151.58000000000001</v>
      </c>
      <c r="N56">
        <v>86855.870985152505</v>
      </c>
      <c r="O56">
        <v>22129.290224762699</v>
      </c>
      <c r="P56">
        <v>5970.4330722267896</v>
      </c>
      <c r="Q56">
        <v>2573.9466833249598</v>
      </c>
      <c r="R56">
        <v>7852.8459407259197</v>
      </c>
      <c r="S56">
        <v>19783.2242583972</v>
      </c>
      <c r="T56">
        <v>13.34</v>
      </c>
      <c r="U56" s="26">
        <v>4.1027347089999999</v>
      </c>
      <c r="V56">
        <v>86.53</v>
      </c>
      <c r="W56">
        <v>13.33</v>
      </c>
      <c r="X56">
        <v>1.5109999999999999</v>
      </c>
      <c r="Y56">
        <v>2.194</v>
      </c>
      <c r="Z56">
        <v>2.91</v>
      </c>
      <c r="AA56">
        <v>88.360000999999997</v>
      </c>
      <c r="AB56" s="5">
        <v>4028.44</v>
      </c>
      <c r="AC56">
        <v>236.15100000000001</v>
      </c>
    </row>
    <row r="57" spans="1:29" x14ac:dyDescent="0.3">
      <c r="A57" s="2">
        <v>41974</v>
      </c>
      <c r="B57" s="2" t="str">
        <f t="shared" si="0"/>
        <v>2014M12</v>
      </c>
      <c r="C57" s="4">
        <v>145.47999999999999</v>
      </c>
      <c r="D57">
        <v>288998837.90484601</v>
      </c>
      <c r="E57">
        <v>329034213</v>
      </c>
      <c r="F57">
        <v>2112917590</v>
      </c>
      <c r="G57">
        <v>4349931096</v>
      </c>
      <c r="H57">
        <v>4677624437</v>
      </c>
      <c r="I57">
        <v>13.07</v>
      </c>
      <c r="J57">
        <v>16.579999999999998</v>
      </c>
      <c r="K57">
        <v>248943342.600198</v>
      </c>
      <c r="L57" s="3">
        <v>13.04</v>
      </c>
      <c r="M57" s="3">
        <v>196.63</v>
      </c>
      <c r="N57">
        <v>80705.7233428131</v>
      </c>
      <c r="O57">
        <v>22171.200112945698</v>
      </c>
      <c r="P57">
        <v>5952.4833767037198</v>
      </c>
      <c r="Q57">
        <v>2573.7627639512498</v>
      </c>
      <c r="R57">
        <v>7639.4507989620897</v>
      </c>
      <c r="S57">
        <v>19537.7956392415</v>
      </c>
      <c r="T57">
        <v>14.507999999999999</v>
      </c>
      <c r="U57" s="26">
        <v>4.2237958992999998</v>
      </c>
      <c r="V57">
        <v>88.49</v>
      </c>
      <c r="W57">
        <v>19.2</v>
      </c>
      <c r="X57">
        <v>1.653</v>
      </c>
      <c r="Y57">
        <v>2.17</v>
      </c>
      <c r="Z57">
        <v>2.7490000000000001</v>
      </c>
      <c r="AA57">
        <v>90.269997000000004</v>
      </c>
      <c r="AB57" s="5">
        <v>4059.86</v>
      </c>
      <c r="AC57">
        <v>234.81200000000001</v>
      </c>
    </row>
    <row r="58" spans="1:29" x14ac:dyDescent="0.3">
      <c r="A58" s="2">
        <v>42005</v>
      </c>
      <c r="B58" s="2" t="str">
        <f t="shared" si="0"/>
        <v>2015M1</v>
      </c>
      <c r="C58" s="4">
        <v>138.94999999999999</v>
      </c>
      <c r="D58">
        <v>287622969.30849499</v>
      </c>
      <c r="E58">
        <v>331258675</v>
      </c>
      <c r="F58">
        <v>2123518428</v>
      </c>
      <c r="G58">
        <v>4390074190</v>
      </c>
      <c r="H58">
        <v>4718034618</v>
      </c>
      <c r="I58">
        <v>13.23</v>
      </c>
      <c r="J58">
        <v>16.670000000000002</v>
      </c>
      <c r="K58">
        <v>244662139.262463</v>
      </c>
      <c r="L58" s="3">
        <v>12.82</v>
      </c>
      <c r="M58" s="3">
        <v>198.57</v>
      </c>
      <c r="N58">
        <v>73122.382009949404</v>
      </c>
      <c r="O58">
        <v>22018.039871224599</v>
      </c>
      <c r="P58">
        <v>5924.8873448705999</v>
      </c>
      <c r="Q58">
        <v>2561.4752977519101</v>
      </c>
      <c r="R58">
        <v>7933.1787315828597</v>
      </c>
      <c r="S58">
        <v>20582.3086380288</v>
      </c>
      <c r="T58">
        <v>14.313000000000001</v>
      </c>
      <c r="U58" s="26">
        <v>4.1816435238</v>
      </c>
      <c r="V58">
        <v>86.79</v>
      </c>
      <c r="W58">
        <v>20.97</v>
      </c>
      <c r="X58">
        <v>1.1870000000000001</v>
      </c>
      <c r="Y58">
        <v>1.675</v>
      </c>
      <c r="Z58">
        <v>2.2509999999999999</v>
      </c>
      <c r="AA58">
        <v>94.800003000000004</v>
      </c>
      <c r="AB58" s="5">
        <v>4110.2</v>
      </c>
      <c r="AC58">
        <v>233.70699999999999</v>
      </c>
    </row>
    <row r="59" spans="1:29" x14ac:dyDescent="0.3">
      <c r="A59" s="2">
        <v>42036</v>
      </c>
      <c r="B59" s="2" t="str">
        <f t="shared" si="0"/>
        <v>2015M2</v>
      </c>
      <c r="C59" s="4">
        <v>136.66</v>
      </c>
      <c r="D59">
        <v>286284583.30404401</v>
      </c>
      <c r="E59">
        <v>362152876</v>
      </c>
      <c r="F59">
        <v>2136286866</v>
      </c>
      <c r="G59">
        <v>4438289475</v>
      </c>
      <c r="H59">
        <v>4774925265</v>
      </c>
      <c r="I59">
        <v>13.79</v>
      </c>
      <c r="J59">
        <v>15.98</v>
      </c>
      <c r="K59">
        <v>244176655.700544</v>
      </c>
      <c r="L59" s="3">
        <v>13.1</v>
      </c>
      <c r="M59" s="3">
        <v>230.58500000000001</v>
      </c>
      <c r="N59">
        <v>80524.257226391201</v>
      </c>
      <c r="O59">
        <v>22434.0858580696</v>
      </c>
      <c r="P59">
        <v>6149.0256923238603</v>
      </c>
      <c r="Q59">
        <v>2617.4203322096901</v>
      </c>
      <c r="R59">
        <v>8010.79345764764</v>
      </c>
      <c r="S59">
        <v>21694.684364852499</v>
      </c>
      <c r="T59">
        <v>16.062999999999999</v>
      </c>
      <c r="U59" s="26">
        <v>4.4662666812999996</v>
      </c>
      <c r="V59">
        <v>92.12</v>
      </c>
      <c r="W59">
        <v>13.34</v>
      </c>
      <c r="X59">
        <v>1.5049999999999999</v>
      </c>
      <c r="Y59">
        <v>2.0019999999999998</v>
      </c>
      <c r="Z59">
        <v>2.6</v>
      </c>
      <c r="AA59">
        <v>95.25</v>
      </c>
      <c r="AB59" s="5">
        <v>4160.34</v>
      </c>
      <c r="AC59">
        <v>234.72200000000001</v>
      </c>
    </row>
    <row r="60" spans="1:29" x14ac:dyDescent="0.3">
      <c r="A60" s="2">
        <v>42064</v>
      </c>
      <c r="B60" s="2" t="str">
        <f t="shared" si="0"/>
        <v>2015M3</v>
      </c>
      <c r="C60" s="4">
        <v>149.61000000000001</v>
      </c>
      <c r="D60">
        <v>284628365.508681</v>
      </c>
      <c r="E60">
        <v>343797138</v>
      </c>
      <c r="F60">
        <v>2151284820</v>
      </c>
      <c r="G60">
        <v>4446980401</v>
      </c>
      <c r="H60">
        <v>4777616433</v>
      </c>
      <c r="I60">
        <v>13.89</v>
      </c>
      <c r="J60">
        <v>15.63</v>
      </c>
      <c r="K60">
        <v>234045452.38117701</v>
      </c>
      <c r="L60" s="3">
        <v>13.49</v>
      </c>
      <c r="M60" s="3">
        <v>280.20999999999998</v>
      </c>
      <c r="N60">
        <v>77197.484138672706</v>
      </c>
      <c r="O60">
        <v>22047.8775394765</v>
      </c>
      <c r="P60">
        <v>6147.5104446881396</v>
      </c>
      <c r="Q60">
        <v>2582.3052031135699</v>
      </c>
      <c r="R60">
        <v>7868.7598174980003</v>
      </c>
      <c r="S60">
        <v>22335.719507096299</v>
      </c>
      <c r="T60">
        <v>19.315000000000001</v>
      </c>
      <c r="U60" s="26">
        <v>4.9131820995000002</v>
      </c>
      <c r="V60">
        <v>101.87</v>
      </c>
      <c r="W60">
        <v>15.29</v>
      </c>
      <c r="X60">
        <v>1.375</v>
      </c>
      <c r="Y60">
        <v>1.9339999999999999</v>
      </c>
      <c r="Z60">
        <v>2.544</v>
      </c>
      <c r="AA60">
        <v>98.360000999999997</v>
      </c>
      <c r="AB60" s="5">
        <v>4215.26</v>
      </c>
      <c r="AC60">
        <v>236.119</v>
      </c>
    </row>
    <row r="61" spans="1:29" x14ac:dyDescent="0.3">
      <c r="A61" s="2">
        <v>42095</v>
      </c>
      <c r="B61" s="2" t="str">
        <f t="shared" si="0"/>
        <v>2015M4</v>
      </c>
      <c r="C61" s="4">
        <v>142.52000000000001</v>
      </c>
      <c r="D61">
        <v>283307078.47459197</v>
      </c>
      <c r="E61">
        <v>334090852</v>
      </c>
      <c r="F61">
        <v>2160226929</v>
      </c>
      <c r="G61">
        <v>4446708674</v>
      </c>
      <c r="H61">
        <v>4793695676</v>
      </c>
      <c r="I61">
        <v>13.68</v>
      </c>
      <c r="J61">
        <v>15.53</v>
      </c>
      <c r="K61">
        <v>227224695.824673</v>
      </c>
      <c r="L61" s="3">
        <v>13.744999999999999</v>
      </c>
      <c r="M61" s="3">
        <v>227.11</v>
      </c>
      <c r="N61">
        <v>82018.243157245801</v>
      </c>
      <c r="O61">
        <v>22160.375864727401</v>
      </c>
      <c r="P61">
        <v>6258.8335241363702</v>
      </c>
      <c r="Q61">
        <v>2604.47457407096</v>
      </c>
      <c r="R61">
        <v>8022.6965749954998</v>
      </c>
      <c r="S61">
        <v>22760.8682367683</v>
      </c>
      <c r="T61">
        <v>17.420000000000002</v>
      </c>
      <c r="U61" s="26">
        <v>4.5524970738999997</v>
      </c>
      <c r="V61">
        <v>98.41</v>
      </c>
      <c r="W61">
        <v>14.55</v>
      </c>
      <c r="X61">
        <v>1.4419999999999999</v>
      </c>
      <c r="Y61">
        <v>2.0459999999999998</v>
      </c>
      <c r="Z61">
        <v>2.7530000000000001</v>
      </c>
      <c r="AA61">
        <v>94.599997999999999</v>
      </c>
      <c r="AB61" s="5">
        <v>4245.1899999999996</v>
      </c>
      <c r="AC61">
        <v>236.59899999999999</v>
      </c>
    </row>
    <row r="62" spans="1:29" x14ac:dyDescent="0.3">
      <c r="A62" s="2">
        <v>42125</v>
      </c>
      <c r="B62" s="2" t="str">
        <f t="shared" si="0"/>
        <v>2015M5</v>
      </c>
      <c r="C62" s="4">
        <v>139.94</v>
      </c>
      <c r="D62">
        <v>281101174.38333601</v>
      </c>
      <c r="E62">
        <v>328802402</v>
      </c>
      <c r="F62">
        <v>2175663575</v>
      </c>
      <c r="G62">
        <v>4475838274</v>
      </c>
      <c r="H62">
        <v>4836693747</v>
      </c>
      <c r="I62">
        <v>13.83</v>
      </c>
      <c r="J62">
        <v>15.81</v>
      </c>
      <c r="K62">
        <v>222111479.29389301</v>
      </c>
      <c r="L62" s="3">
        <v>13.875</v>
      </c>
      <c r="M62" s="3">
        <v>227.59</v>
      </c>
      <c r="N62">
        <v>81478.388109370906</v>
      </c>
      <c r="O62">
        <v>22357.387511438901</v>
      </c>
      <c r="P62">
        <v>6293.0572911935596</v>
      </c>
      <c r="Q62">
        <v>2610.3385783375702</v>
      </c>
      <c r="R62">
        <v>7900.4311164349201</v>
      </c>
      <c r="S62">
        <v>23460.410377960801</v>
      </c>
      <c r="T62">
        <v>17.309999999999999</v>
      </c>
      <c r="U62" s="26">
        <v>4.7986288764999996</v>
      </c>
      <c r="V62">
        <v>98.51</v>
      </c>
      <c r="W62">
        <v>13.84</v>
      </c>
      <c r="X62">
        <v>1.4670000000000001</v>
      </c>
      <c r="Y62">
        <v>2.0950000000000002</v>
      </c>
      <c r="Z62">
        <v>2.847</v>
      </c>
      <c r="AA62">
        <v>96.910004000000001</v>
      </c>
      <c r="AB62" s="5">
        <v>4276.6000000000004</v>
      </c>
      <c r="AC62">
        <v>237.80500000000001</v>
      </c>
    </row>
    <row r="63" spans="1:29" x14ac:dyDescent="0.3">
      <c r="A63" s="2">
        <v>42156</v>
      </c>
      <c r="B63" s="2" t="str">
        <f t="shared" si="0"/>
        <v>2015M6</v>
      </c>
      <c r="C63" s="4">
        <v>138.63999999999999</v>
      </c>
      <c r="D63">
        <v>278942166.36446297</v>
      </c>
      <c r="E63">
        <v>323912405</v>
      </c>
      <c r="F63">
        <v>2176674849</v>
      </c>
      <c r="G63">
        <v>4493113529</v>
      </c>
      <c r="H63">
        <v>4850532086</v>
      </c>
      <c r="I63">
        <v>14.75</v>
      </c>
      <c r="J63">
        <v>15.97</v>
      </c>
      <c r="K63">
        <v>216694447.114187</v>
      </c>
      <c r="L63" s="3">
        <v>14.345000000000001</v>
      </c>
      <c r="M63" s="3">
        <v>265.95999999999998</v>
      </c>
      <c r="N63">
        <v>83402.189665994098</v>
      </c>
      <c r="O63">
        <v>22087.4151601876</v>
      </c>
      <c r="P63">
        <v>6279.6595073082999</v>
      </c>
      <c r="Q63">
        <v>2580.8675545312699</v>
      </c>
      <c r="R63">
        <v>7585.8627024381303</v>
      </c>
      <c r="S63">
        <v>23364.734716398001</v>
      </c>
      <c r="T63">
        <v>15.89</v>
      </c>
      <c r="U63" s="26">
        <v>4.6468890319999998</v>
      </c>
      <c r="V63">
        <v>99.8</v>
      </c>
      <c r="W63">
        <v>18.23</v>
      </c>
      <c r="X63">
        <v>1.6279999999999999</v>
      </c>
      <c r="Y63">
        <v>2.335</v>
      </c>
      <c r="Z63">
        <v>3.1040000000000001</v>
      </c>
      <c r="AA63">
        <v>95.489998</v>
      </c>
      <c r="AB63" s="5">
        <v>4310.3900000000003</v>
      </c>
      <c r="AC63">
        <v>238.63800000000001</v>
      </c>
    </row>
    <row r="64" spans="1:29" x14ac:dyDescent="0.3">
      <c r="A64" s="2">
        <v>42186</v>
      </c>
      <c r="B64" s="2" t="str">
        <f t="shared" si="0"/>
        <v>2015M7</v>
      </c>
      <c r="C64" s="4">
        <v>143.4</v>
      </c>
      <c r="D64">
        <v>276612963.47742802</v>
      </c>
      <c r="E64">
        <v>318914527</v>
      </c>
      <c r="F64">
        <v>2186043618</v>
      </c>
      <c r="G64">
        <v>4554350444</v>
      </c>
      <c r="H64">
        <v>4908824344</v>
      </c>
      <c r="I64">
        <v>14.9</v>
      </c>
      <c r="J64">
        <v>16.329999999999998</v>
      </c>
      <c r="K64">
        <v>213089304.038901</v>
      </c>
      <c r="L64" s="3">
        <v>14.185</v>
      </c>
      <c r="M64" s="3">
        <v>282.26</v>
      </c>
      <c r="N64">
        <v>75559.351080830806</v>
      </c>
      <c r="O64">
        <v>21985.213337217199</v>
      </c>
      <c r="P64">
        <v>6328.40300536836</v>
      </c>
      <c r="Q64">
        <v>2598.49643953945</v>
      </c>
      <c r="R64">
        <v>7636.5234630867899</v>
      </c>
      <c r="S64">
        <v>23851.102366818799</v>
      </c>
      <c r="T64">
        <v>17.04</v>
      </c>
      <c r="U64" s="26">
        <v>5.0520081041999996</v>
      </c>
      <c r="V64">
        <v>102.73</v>
      </c>
      <c r="W64">
        <v>12.12</v>
      </c>
      <c r="X64">
        <v>1.548</v>
      </c>
      <c r="Y64">
        <v>2.2050000000000001</v>
      </c>
      <c r="Z64">
        <v>2.927</v>
      </c>
      <c r="AA64">
        <v>97.370002999999997</v>
      </c>
      <c r="AB64" s="5">
        <v>4337.1099999999997</v>
      </c>
      <c r="AC64">
        <v>238.654</v>
      </c>
    </row>
    <row r="65" spans="1:29" x14ac:dyDescent="0.3">
      <c r="A65" s="2">
        <v>42217</v>
      </c>
      <c r="B65" s="2" t="str">
        <f t="shared" si="0"/>
        <v>2015M8</v>
      </c>
      <c r="C65" s="4">
        <v>140.94999999999999</v>
      </c>
      <c r="D65">
        <v>275080718.51404202</v>
      </c>
      <c r="E65">
        <v>316917201</v>
      </c>
      <c r="F65">
        <v>2191993009</v>
      </c>
      <c r="G65">
        <v>4563586143</v>
      </c>
      <c r="H65">
        <v>4951069509</v>
      </c>
      <c r="I65">
        <v>14.91</v>
      </c>
      <c r="J65">
        <v>16.13</v>
      </c>
      <c r="K65">
        <v>209374829.058314</v>
      </c>
      <c r="L65" s="3">
        <v>14.4</v>
      </c>
      <c r="M65" s="3">
        <v>327.16000000000003</v>
      </c>
      <c r="N65">
        <v>70072.652119825798</v>
      </c>
      <c r="O65">
        <v>20804.694828275002</v>
      </c>
      <c r="P65">
        <v>5902.5048743412599</v>
      </c>
      <c r="Q65">
        <v>2458.7771992021098</v>
      </c>
      <c r="R65">
        <v>7253.9354829984104</v>
      </c>
      <c r="S65">
        <v>22655.495312606101</v>
      </c>
      <c r="T65">
        <v>19.245000000000001</v>
      </c>
      <c r="U65" s="26">
        <v>5.4162392394000003</v>
      </c>
      <c r="V65">
        <v>111.61</v>
      </c>
      <c r="W65">
        <v>28.43</v>
      </c>
      <c r="X65">
        <v>1.5409999999999999</v>
      </c>
      <c r="Y65">
        <v>2.2000000000000002</v>
      </c>
      <c r="Z65">
        <v>2.931</v>
      </c>
      <c r="AA65">
        <v>95.949996999999996</v>
      </c>
      <c r="AB65" s="5">
        <v>4346.6499999999996</v>
      </c>
      <c r="AC65">
        <v>238.316</v>
      </c>
    </row>
    <row r="66" spans="1:29" x14ac:dyDescent="0.3">
      <c r="A66" s="2">
        <v>42248</v>
      </c>
      <c r="B66" s="2" t="str">
        <f t="shared" si="0"/>
        <v>2015M9</v>
      </c>
      <c r="C66" s="4">
        <v>138.16999999999999</v>
      </c>
      <c r="D66">
        <v>267695506.224087</v>
      </c>
      <c r="E66">
        <v>318268214</v>
      </c>
      <c r="F66">
        <v>2200486606</v>
      </c>
      <c r="G66">
        <v>4597352502</v>
      </c>
      <c r="H66">
        <v>4989008758</v>
      </c>
      <c r="I66">
        <v>15.72</v>
      </c>
      <c r="J66">
        <v>15.88</v>
      </c>
      <c r="K66">
        <v>203928138.85655501</v>
      </c>
      <c r="L66" s="3">
        <v>15.58</v>
      </c>
      <c r="M66" s="3">
        <v>521.29999999999995</v>
      </c>
      <c r="N66">
        <v>66878.673360272805</v>
      </c>
      <c r="O66">
        <v>20698.540676189699</v>
      </c>
      <c r="P66">
        <v>5774.9178140485601</v>
      </c>
      <c r="Q66">
        <v>2421.59718710884</v>
      </c>
      <c r="R66">
        <v>7071.1226105841897</v>
      </c>
      <c r="S66">
        <v>20630.7366516289</v>
      </c>
      <c r="T66">
        <v>24.25</v>
      </c>
      <c r="U66" s="26">
        <v>5.8690330477000003</v>
      </c>
      <c r="V66">
        <v>123.05</v>
      </c>
      <c r="W66">
        <v>24.5</v>
      </c>
      <c r="X66">
        <v>1.375</v>
      </c>
      <c r="Y66">
        <v>2.06</v>
      </c>
      <c r="Z66">
        <v>2.88</v>
      </c>
      <c r="AA66">
        <v>96.349997999999999</v>
      </c>
      <c r="AB66" s="5">
        <v>4370.12</v>
      </c>
      <c r="AC66">
        <v>237.94499999999999</v>
      </c>
    </row>
    <row r="67" spans="1:29" x14ac:dyDescent="0.3">
      <c r="A67" s="2">
        <v>42278</v>
      </c>
      <c r="B67" s="2" t="str">
        <f t="shared" ref="B67:B130" si="1">CONCATENATE(YEAR(A67),"M",MONTH(A67))</f>
        <v>2015M10</v>
      </c>
      <c r="C67" s="4">
        <v>140.30000000000001</v>
      </c>
      <c r="D67">
        <v>274993004.52475297</v>
      </c>
      <c r="E67">
        <v>312390576</v>
      </c>
      <c r="F67">
        <v>2216922293</v>
      </c>
      <c r="G67">
        <v>4591457079</v>
      </c>
      <c r="H67">
        <v>5022943900</v>
      </c>
      <c r="I67">
        <v>15.87</v>
      </c>
      <c r="J67">
        <v>15.47</v>
      </c>
      <c r="K67">
        <v>200318739.47039801</v>
      </c>
      <c r="L67" s="3">
        <v>15.34</v>
      </c>
      <c r="M67" s="3">
        <v>435.87</v>
      </c>
      <c r="N67">
        <v>65293.780467253098</v>
      </c>
      <c r="O67">
        <v>22346.3205201456</v>
      </c>
      <c r="P67">
        <v>6321.2177559361198</v>
      </c>
      <c r="Q67">
        <v>2623.4360588474201</v>
      </c>
      <c r="R67">
        <v>7358.7666479890804</v>
      </c>
      <c r="S67">
        <v>22228.552484392301</v>
      </c>
      <c r="T67">
        <v>20.239999999999998</v>
      </c>
      <c r="U67" s="26">
        <v>5.6542597106999999</v>
      </c>
      <c r="V67">
        <v>121.12</v>
      </c>
      <c r="W67">
        <v>15.07</v>
      </c>
      <c r="X67">
        <v>1.528</v>
      </c>
      <c r="Y67">
        <v>2.1509999999999998</v>
      </c>
      <c r="Z67">
        <v>2.9329999999999998</v>
      </c>
      <c r="AA67">
        <v>96.949996999999996</v>
      </c>
      <c r="AB67" s="5">
        <v>4405.95</v>
      </c>
      <c r="AC67">
        <v>237.83799999999999</v>
      </c>
    </row>
    <row r="68" spans="1:29" x14ac:dyDescent="0.3">
      <c r="A68" s="2">
        <v>42309</v>
      </c>
      <c r="B68" s="2" t="str">
        <f t="shared" si="1"/>
        <v>2015M11</v>
      </c>
      <c r="C68" s="4">
        <v>136.04</v>
      </c>
      <c r="D68">
        <v>271195644.616947</v>
      </c>
      <c r="E68">
        <v>310836657</v>
      </c>
      <c r="F68">
        <v>2225301684</v>
      </c>
      <c r="G68">
        <v>4636253676</v>
      </c>
      <c r="H68">
        <v>5087639840</v>
      </c>
      <c r="I68">
        <v>15.85</v>
      </c>
      <c r="J68">
        <v>15.7</v>
      </c>
      <c r="K68">
        <v>197811057.19643101</v>
      </c>
      <c r="L68" s="3">
        <v>15.515000000000001</v>
      </c>
      <c r="M68" s="3">
        <v>415.31</v>
      </c>
      <c r="N68">
        <v>64846.847788353698</v>
      </c>
      <c r="O68">
        <v>21779.052634504598</v>
      </c>
      <c r="P68">
        <v>6329.1483412300404</v>
      </c>
      <c r="Q68">
        <v>2570.0081535892</v>
      </c>
      <c r="R68">
        <v>7410.3651385302401</v>
      </c>
      <c r="S68">
        <v>22023.6352933282</v>
      </c>
      <c r="T68">
        <v>19.815000000000001</v>
      </c>
      <c r="U68" s="26">
        <v>5.5856827266</v>
      </c>
      <c r="V68">
        <v>116.78</v>
      </c>
      <c r="W68">
        <v>16.13</v>
      </c>
      <c r="X68">
        <v>1.6539999999999999</v>
      </c>
      <c r="Y68">
        <v>2.218</v>
      </c>
      <c r="Z68">
        <v>2.99</v>
      </c>
      <c r="AA68">
        <v>100.16999800000001</v>
      </c>
      <c r="AB68" s="5">
        <v>4450.45</v>
      </c>
      <c r="AC68">
        <v>237.33600000000001</v>
      </c>
    </row>
    <row r="69" spans="1:29" x14ac:dyDescent="0.3">
      <c r="A69" s="2">
        <v>42339</v>
      </c>
      <c r="B69" s="2" t="str">
        <f t="shared" si="1"/>
        <v>2015M12</v>
      </c>
      <c r="C69" s="4">
        <v>136.38999999999999</v>
      </c>
      <c r="D69">
        <v>269599417.14992899</v>
      </c>
      <c r="E69">
        <v>315384658</v>
      </c>
      <c r="F69">
        <v>2265438363</v>
      </c>
      <c r="G69">
        <v>4677523145</v>
      </c>
      <c r="H69">
        <v>5114530928</v>
      </c>
      <c r="I69">
        <v>15.37</v>
      </c>
      <c r="J69">
        <v>15.83</v>
      </c>
      <c r="K69">
        <v>196022198.16795599</v>
      </c>
      <c r="L69" s="3">
        <v>15.802</v>
      </c>
      <c r="M69" s="3">
        <v>487.34</v>
      </c>
      <c r="N69">
        <v>63699.820932836701</v>
      </c>
      <c r="O69">
        <v>21398.069330604601</v>
      </c>
      <c r="P69">
        <v>6260.3199631887101</v>
      </c>
      <c r="Q69">
        <v>2532.0508611032801</v>
      </c>
      <c r="R69">
        <v>7179.9584188271901</v>
      </c>
      <c r="S69">
        <v>21141.567380167999</v>
      </c>
      <c r="T69">
        <v>21.882999999999999</v>
      </c>
      <c r="U69" s="26">
        <v>5.6104450075000001</v>
      </c>
      <c r="V69">
        <v>118.15</v>
      </c>
      <c r="W69">
        <v>18.21</v>
      </c>
      <c r="X69">
        <v>1.758</v>
      </c>
      <c r="Y69">
        <v>2.2690000000000001</v>
      </c>
      <c r="Z69">
        <v>3.0150000000000001</v>
      </c>
      <c r="AA69">
        <v>98.629997000000003</v>
      </c>
      <c r="AB69" s="5">
        <v>4493.17</v>
      </c>
      <c r="AC69">
        <v>236.52500000000001</v>
      </c>
    </row>
    <row r="70" spans="1:29" x14ac:dyDescent="0.3">
      <c r="A70" s="2">
        <v>42370</v>
      </c>
      <c r="B70" s="2" t="str">
        <f t="shared" si="1"/>
        <v>2016M1</v>
      </c>
      <c r="C70" s="4">
        <v>128.49</v>
      </c>
      <c r="D70">
        <v>269017846.88524002</v>
      </c>
      <c r="E70">
        <v>315102771</v>
      </c>
      <c r="F70">
        <v>2266537605</v>
      </c>
      <c r="G70">
        <v>4716993314</v>
      </c>
      <c r="H70">
        <v>5163315756</v>
      </c>
      <c r="I70">
        <v>15.36</v>
      </c>
      <c r="J70">
        <v>16.329999999999998</v>
      </c>
      <c r="K70">
        <v>196140001.65053001</v>
      </c>
      <c r="L70" s="3">
        <v>14.34</v>
      </c>
      <c r="M70" s="3">
        <v>459.67</v>
      </c>
      <c r="N70">
        <v>56492.225475277497</v>
      </c>
      <c r="O70">
        <v>20861.595068520299</v>
      </c>
      <c r="P70">
        <v>5822.9549236952298</v>
      </c>
      <c r="Q70">
        <v>2463.9307132802801</v>
      </c>
      <c r="R70">
        <v>7075.1279914029501</v>
      </c>
      <c r="S70">
        <v>20090.738373327302</v>
      </c>
      <c r="T70">
        <v>19.649999999999999</v>
      </c>
      <c r="U70" s="26">
        <v>5.7358787482000002</v>
      </c>
      <c r="V70">
        <v>122</v>
      </c>
      <c r="W70">
        <v>20.2</v>
      </c>
      <c r="X70">
        <v>1.335</v>
      </c>
      <c r="Y70">
        <v>1.931</v>
      </c>
      <c r="Z70">
        <v>2.758</v>
      </c>
      <c r="AA70">
        <v>99.610000999999997</v>
      </c>
      <c r="AB70" s="5">
        <v>4550.2299999999996</v>
      </c>
      <c r="AC70">
        <v>236.916</v>
      </c>
    </row>
    <row r="71" spans="1:29" x14ac:dyDescent="0.3">
      <c r="A71" s="2">
        <v>42401</v>
      </c>
      <c r="B71" s="2" t="str">
        <f t="shared" si="1"/>
        <v>2016M2</v>
      </c>
      <c r="C71" s="4">
        <v>130.9</v>
      </c>
      <c r="D71">
        <v>268471012.98470998</v>
      </c>
      <c r="E71">
        <v>345150416</v>
      </c>
      <c r="F71">
        <v>2282950769</v>
      </c>
      <c r="G71">
        <v>4854978073</v>
      </c>
      <c r="H71">
        <v>5312283123</v>
      </c>
      <c r="I71">
        <v>14.85</v>
      </c>
      <c r="J71">
        <v>15.3</v>
      </c>
      <c r="K71">
        <v>196979395.40704399</v>
      </c>
      <c r="L71" s="3">
        <v>14.164</v>
      </c>
      <c r="M71" s="3">
        <v>436.22</v>
      </c>
      <c r="N71">
        <v>59832.3723544487</v>
      </c>
      <c r="O71">
        <v>20212.663146552899</v>
      </c>
      <c r="P71">
        <v>5616.9225318792696</v>
      </c>
      <c r="Q71">
        <v>2384.4381232139999</v>
      </c>
      <c r="R71">
        <v>7028.9754254010204</v>
      </c>
      <c r="S71">
        <v>18412.333299357899</v>
      </c>
      <c r="T71">
        <v>19.43</v>
      </c>
      <c r="U71" s="26">
        <v>5.5958486692999996</v>
      </c>
      <c r="V71">
        <v>118.66</v>
      </c>
      <c r="W71">
        <v>20.55</v>
      </c>
      <c r="X71">
        <v>1.22</v>
      </c>
      <c r="Y71">
        <v>1.74</v>
      </c>
      <c r="Z71">
        <v>2.6150000000000002</v>
      </c>
      <c r="AA71">
        <v>98.209998999999996</v>
      </c>
      <c r="AB71" s="5">
        <v>4591.18</v>
      </c>
      <c r="AC71">
        <v>237.11099999999999</v>
      </c>
    </row>
    <row r="72" spans="1:29" x14ac:dyDescent="0.3">
      <c r="A72" s="2">
        <v>42430</v>
      </c>
      <c r="B72" s="2" t="str">
        <f t="shared" si="1"/>
        <v>2016M3</v>
      </c>
      <c r="C72" s="4">
        <v>140.38999999999999</v>
      </c>
      <c r="D72">
        <v>268424838.198838</v>
      </c>
      <c r="E72">
        <v>331050008</v>
      </c>
      <c r="F72">
        <v>2309328548</v>
      </c>
      <c r="G72">
        <v>4829018658</v>
      </c>
      <c r="H72">
        <v>5291768650</v>
      </c>
      <c r="I72">
        <v>14.24</v>
      </c>
      <c r="J72">
        <v>15.58</v>
      </c>
      <c r="K72">
        <v>192163306.17201301</v>
      </c>
      <c r="L72" s="3">
        <v>13.689</v>
      </c>
      <c r="M72" s="3">
        <v>345.98</v>
      </c>
      <c r="N72">
        <v>69188.450758123101</v>
      </c>
      <c r="O72">
        <v>21884.891383234499</v>
      </c>
      <c r="P72">
        <v>6075.6521153084605</v>
      </c>
      <c r="Q72">
        <v>2560.8312227780102</v>
      </c>
      <c r="R72">
        <v>7129.1495513093096</v>
      </c>
      <c r="S72">
        <v>19479.112000430501</v>
      </c>
      <c r="T72">
        <v>20.7</v>
      </c>
      <c r="U72" s="26">
        <v>4.9828620207999998</v>
      </c>
      <c r="V72">
        <v>110.79</v>
      </c>
      <c r="W72">
        <v>13.95</v>
      </c>
      <c r="X72">
        <v>1.224</v>
      </c>
      <c r="Y72">
        <v>1.786</v>
      </c>
      <c r="Z72">
        <v>2.62</v>
      </c>
      <c r="AA72">
        <v>94.589995999999999</v>
      </c>
      <c r="AB72" s="5">
        <v>4610.92</v>
      </c>
      <c r="AC72">
        <v>238.13200000000001</v>
      </c>
    </row>
    <row r="73" spans="1:29" x14ac:dyDescent="0.3">
      <c r="A73" s="2">
        <v>42461</v>
      </c>
      <c r="B73" s="2" t="str">
        <f t="shared" si="1"/>
        <v>2016M4</v>
      </c>
      <c r="C73" s="4">
        <v>136.11000000000001</v>
      </c>
      <c r="D73">
        <v>266739997.041033</v>
      </c>
      <c r="E73">
        <v>323084058</v>
      </c>
      <c r="F73">
        <v>2313417922</v>
      </c>
      <c r="G73">
        <v>4884235641</v>
      </c>
      <c r="H73">
        <v>5331795004</v>
      </c>
      <c r="I73">
        <v>14.35</v>
      </c>
      <c r="J73">
        <v>16.25</v>
      </c>
      <c r="K73">
        <v>190857286.304445</v>
      </c>
      <c r="L73" s="3">
        <v>13.324999999999999</v>
      </c>
      <c r="M73" s="3">
        <v>325.63</v>
      </c>
      <c r="N73">
        <v>72032.323287932202</v>
      </c>
      <c r="O73">
        <v>21953.010124511798</v>
      </c>
      <c r="P73">
        <v>5995.3638206415399</v>
      </c>
      <c r="Q73">
        <v>2560.7640853400499</v>
      </c>
      <c r="R73">
        <v>7138.5952712513899</v>
      </c>
      <c r="S73">
        <v>19305.318596492001</v>
      </c>
      <c r="T73">
        <v>18.45</v>
      </c>
      <c r="U73" s="26">
        <v>4.8022162900999996</v>
      </c>
      <c r="V73">
        <v>106.51</v>
      </c>
      <c r="W73">
        <v>15.7</v>
      </c>
      <c r="X73">
        <v>1.2789999999999999</v>
      </c>
      <c r="Y73">
        <v>1.819</v>
      </c>
      <c r="Z73">
        <v>2.6659999999999999</v>
      </c>
      <c r="AA73">
        <v>93.080001999999993</v>
      </c>
      <c r="AB73" s="5">
        <v>4639.05</v>
      </c>
      <c r="AC73">
        <v>239.261</v>
      </c>
    </row>
    <row r="74" spans="1:29" x14ac:dyDescent="0.3">
      <c r="A74" s="2">
        <v>42491</v>
      </c>
      <c r="B74" s="2" t="str">
        <f t="shared" si="1"/>
        <v>2016M5</v>
      </c>
      <c r="C74" s="4">
        <v>133.66</v>
      </c>
      <c r="D74">
        <v>266253535.267333</v>
      </c>
      <c r="E74">
        <v>318046218</v>
      </c>
      <c r="F74">
        <v>2293504150</v>
      </c>
      <c r="G74">
        <v>4953973835</v>
      </c>
      <c r="H74">
        <v>5389752466</v>
      </c>
      <c r="I74">
        <v>14.11</v>
      </c>
      <c r="J74">
        <v>16.190000000000001</v>
      </c>
      <c r="K74">
        <v>190969123.263708</v>
      </c>
      <c r="L74" s="3">
        <v>13.44</v>
      </c>
      <c r="M74" s="3">
        <v>341.56</v>
      </c>
      <c r="N74">
        <v>68965.011439358495</v>
      </c>
      <c r="O74">
        <v>21980.775172527199</v>
      </c>
      <c r="P74">
        <v>6082.01364828028</v>
      </c>
      <c r="Q74">
        <v>2580.3815672729402</v>
      </c>
      <c r="R74">
        <v>6983.3153828781997</v>
      </c>
      <c r="S74">
        <v>19620.238398325699</v>
      </c>
      <c r="T74">
        <v>18.649999999999999</v>
      </c>
      <c r="U74" s="26">
        <v>4.9643060544999997</v>
      </c>
      <c r="V74">
        <v>105.4</v>
      </c>
      <c r="W74">
        <v>14.19</v>
      </c>
      <c r="X74">
        <v>1.359</v>
      </c>
      <c r="Y74">
        <v>1.8340000000000001</v>
      </c>
      <c r="Z74">
        <v>2.629</v>
      </c>
      <c r="AA74">
        <v>95.889999000000003</v>
      </c>
      <c r="AB74" s="5">
        <v>4675.2299999999996</v>
      </c>
      <c r="AC74">
        <v>240.23599999999999</v>
      </c>
    </row>
    <row r="75" spans="1:29" x14ac:dyDescent="0.3">
      <c r="A75" s="2">
        <v>42522</v>
      </c>
      <c r="B75" s="2" t="str">
        <f t="shared" si="1"/>
        <v>2016M6</v>
      </c>
      <c r="C75" s="4">
        <v>135.37</v>
      </c>
      <c r="D75">
        <v>263717677.94089001</v>
      </c>
      <c r="E75">
        <v>317669550</v>
      </c>
      <c r="F75">
        <v>2317041510</v>
      </c>
      <c r="G75">
        <v>4975614007</v>
      </c>
      <c r="H75">
        <v>5419606850</v>
      </c>
      <c r="I75">
        <v>13.06</v>
      </c>
      <c r="J75">
        <v>16.29</v>
      </c>
      <c r="K75">
        <v>186809008.323605</v>
      </c>
      <c r="L75" s="3">
        <v>13.43</v>
      </c>
      <c r="M75" s="3">
        <v>317.81</v>
      </c>
      <c r="N75">
        <v>74294.912709555603</v>
      </c>
      <c r="O75">
        <v>22309.120530696899</v>
      </c>
      <c r="P75">
        <v>6022.7713904103402</v>
      </c>
      <c r="Q75">
        <v>2598.41977740935</v>
      </c>
      <c r="R75">
        <v>7462.4894890988598</v>
      </c>
      <c r="S75">
        <v>17854.433555806099</v>
      </c>
      <c r="T75">
        <v>17.745000000000001</v>
      </c>
      <c r="U75" s="26">
        <v>4.4168044239000004</v>
      </c>
      <c r="V75">
        <v>101.9</v>
      </c>
      <c r="W75">
        <v>15.63</v>
      </c>
      <c r="X75">
        <v>1.0109999999999999</v>
      </c>
      <c r="Y75">
        <v>1.488</v>
      </c>
      <c r="Z75">
        <v>2.3069999999999999</v>
      </c>
      <c r="AA75">
        <v>96.139999000000003</v>
      </c>
      <c r="AB75" s="5">
        <v>4691.59</v>
      </c>
      <c r="AC75">
        <v>241.03800000000001</v>
      </c>
    </row>
    <row r="76" spans="1:29" x14ac:dyDescent="0.3">
      <c r="A76" s="2">
        <v>42552</v>
      </c>
      <c r="B76" s="2" t="str">
        <f t="shared" si="1"/>
        <v>2016M7</v>
      </c>
      <c r="C76" s="4">
        <v>136.79</v>
      </c>
      <c r="D76">
        <v>262949159.96322399</v>
      </c>
      <c r="E76">
        <v>317328438</v>
      </c>
      <c r="F76">
        <v>2322679121</v>
      </c>
      <c r="G76">
        <v>5008017964</v>
      </c>
      <c r="H76">
        <v>5453699716</v>
      </c>
      <c r="I76">
        <v>12.67</v>
      </c>
      <c r="J76">
        <v>16.53</v>
      </c>
      <c r="K76">
        <v>187179288.87131599</v>
      </c>
      <c r="L76" s="3">
        <v>13.365</v>
      </c>
      <c r="M76" s="3">
        <v>285.27999999999997</v>
      </c>
      <c r="N76">
        <v>78439.223391219697</v>
      </c>
      <c r="O76">
        <v>22694.9258687697</v>
      </c>
      <c r="P76">
        <v>6284.9650071521901</v>
      </c>
      <c r="Q76">
        <v>2653.5287553213402</v>
      </c>
      <c r="R76">
        <v>7576.2031885749502</v>
      </c>
      <c r="S76">
        <v>19018.101876594901</v>
      </c>
      <c r="T76">
        <v>16.739999999999998</v>
      </c>
      <c r="U76" s="26">
        <v>4.4339282857000004</v>
      </c>
      <c r="V76">
        <v>96.81</v>
      </c>
      <c r="W76">
        <v>11.87</v>
      </c>
      <c r="X76">
        <v>1.0329999999999999</v>
      </c>
      <c r="Y76">
        <v>1.458</v>
      </c>
      <c r="Z76">
        <v>2.1819999999999999</v>
      </c>
      <c r="AA76">
        <v>95.529999000000004</v>
      </c>
      <c r="AB76" s="5">
        <v>4715.99</v>
      </c>
      <c r="AC76">
        <v>240.64699999999999</v>
      </c>
    </row>
    <row r="77" spans="1:29" x14ac:dyDescent="0.3">
      <c r="A77" s="2">
        <v>42583</v>
      </c>
      <c r="B77" s="2" t="str">
        <f t="shared" si="1"/>
        <v>2016M8</v>
      </c>
      <c r="C77" s="4">
        <v>138.26</v>
      </c>
      <c r="D77">
        <v>261865578.51927099</v>
      </c>
      <c r="E77">
        <v>313685875</v>
      </c>
      <c r="F77">
        <v>2317816655</v>
      </c>
      <c r="G77">
        <v>5042395159</v>
      </c>
      <c r="H77">
        <v>5492324102</v>
      </c>
      <c r="I77">
        <v>12.72</v>
      </c>
      <c r="J77">
        <v>16.27</v>
      </c>
      <c r="K77">
        <v>187974694.87129501</v>
      </c>
      <c r="L77" s="3">
        <v>13.355</v>
      </c>
      <c r="M77" s="3">
        <v>253.29</v>
      </c>
      <c r="N77">
        <v>80159.361483155706</v>
      </c>
      <c r="O77">
        <v>22848.571087668301</v>
      </c>
      <c r="P77">
        <v>6342.3856335884502</v>
      </c>
      <c r="Q77">
        <v>2666.1407318132501</v>
      </c>
      <c r="R77">
        <v>7785.8338389800001</v>
      </c>
      <c r="S77">
        <v>19991.266541671401</v>
      </c>
      <c r="T77">
        <v>16.68</v>
      </c>
      <c r="U77" s="26">
        <v>4.4162762635000004</v>
      </c>
      <c r="V77">
        <v>94.53</v>
      </c>
      <c r="W77">
        <v>13.42</v>
      </c>
      <c r="X77">
        <v>1.18</v>
      </c>
      <c r="Y77">
        <v>1.5680000000000001</v>
      </c>
      <c r="Z77">
        <v>2.2309999999999999</v>
      </c>
      <c r="AA77">
        <v>96.019997000000004</v>
      </c>
      <c r="AB77" s="5">
        <v>4736.74</v>
      </c>
      <c r="AC77">
        <v>240.85300000000001</v>
      </c>
    </row>
    <row r="78" spans="1:29" x14ac:dyDescent="0.3">
      <c r="A78" s="2">
        <v>42614</v>
      </c>
      <c r="B78" s="2" t="str">
        <f t="shared" si="1"/>
        <v>2016M9</v>
      </c>
      <c r="C78" s="4">
        <v>133.94</v>
      </c>
      <c r="D78">
        <v>262994193.220844</v>
      </c>
      <c r="E78">
        <v>318298994</v>
      </c>
      <c r="F78">
        <v>2345445450</v>
      </c>
      <c r="G78">
        <v>5093742194</v>
      </c>
      <c r="H78">
        <v>5548744457</v>
      </c>
      <c r="I78">
        <v>11.61</v>
      </c>
      <c r="J78">
        <v>16.59</v>
      </c>
      <c r="K78">
        <v>187965300.09385401</v>
      </c>
      <c r="L78" s="3">
        <v>12.94</v>
      </c>
      <c r="M78" s="3">
        <v>269.70999999999998</v>
      </c>
      <c r="N78">
        <v>80331.249969895202</v>
      </c>
      <c r="O78">
        <v>22869.742976356301</v>
      </c>
      <c r="P78">
        <v>6554.6334580254197</v>
      </c>
      <c r="Q78">
        <v>2689.6935832105</v>
      </c>
      <c r="R78">
        <v>7891.3677459829396</v>
      </c>
      <c r="S78">
        <v>19232.4688464092</v>
      </c>
      <c r="T78">
        <v>17.292999999999999</v>
      </c>
      <c r="U78" s="26">
        <v>4.4207808786999996</v>
      </c>
      <c r="V78">
        <v>96.05</v>
      </c>
      <c r="W78">
        <v>13.29</v>
      </c>
      <c r="X78">
        <v>1.1559999999999999</v>
      </c>
      <c r="Y78">
        <v>1.6080000000000001</v>
      </c>
      <c r="Z78">
        <v>2.3359999999999999</v>
      </c>
      <c r="AA78">
        <v>95.459998999999996</v>
      </c>
      <c r="AB78" s="5">
        <v>4740.53</v>
      </c>
      <c r="AC78">
        <v>241.428</v>
      </c>
    </row>
    <row r="79" spans="1:29" x14ac:dyDescent="0.3">
      <c r="A79" s="2">
        <v>42644</v>
      </c>
      <c r="B79" s="2" t="str">
        <f t="shared" si="1"/>
        <v>2016M10</v>
      </c>
      <c r="C79" s="4">
        <v>132.84</v>
      </c>
      <c r="D79">
        <v>263207345.76278701</v>
      </c>
      <c r="E79">
        <v>316244712</v>
      </c>
      <c r="F79">
        <v>2351139685</v>
      </c>
      <c r="G79">
        <v>5158943154</v>
      </c>
      <c r="H79">
        <v>5607068135</v>
      </c>
      <c r="I79">
        <v>11.35</v>
      </c>
      <c r="J79">
        <v>16.739999999999998</v>
      </c>
      <c r="K79">
        <v>191611938.52069601</v>
      </c>
      <c r="L79" s="3">
        <v>12.555</v>
      </c>
      <c r="M79" s="3">
        <v>268.98</v>
      </c>
      <c r="N79">
        <v>85760.344140975096</v>
      </c>
      <c r="O79">
        <v>22526.7146631082</v>
      </c>
      <c r="P79">
        <v>6386.6516509528001</v>
      </c>
      <c r="Q79">
        <v>2636.43004337919</v>
      </c>
      <c r="R79">
        <v>7913.6588131804101</v>
      </c>
      <c r="S79">
        <v>19741.742935605798</v>
      </c>
      <c r="T79">
        <v>16.32</v>
      </c>
      <c r="U79" s="26">
        <v>4.3208912627</v>
      </c>
      <c r="V79">
        <v>93.89</v>
      </c>
      <c r="W79">
        <v>17.059999999999999</v>
      </c>
      <c r="X79">
        <v>1.3129999999999999</v>
      </c>
      <c r="Y79">
        <v>1.8340000000000001</v>
      </c>
      <c r="Z79">
        <v>2.589</v>
      </c>
      <c r="AA79">
        <v>98.449996999999996</v>
      </c>
      <c r="AB79" s="5">
        <v>4752.8599999999997</v>
      </c>
      <c r="AC79">
        <v>241.72900000000001</v>
      </c>
    </row>
    <row r="80" spans="1:29" x14ac:dyDescent="0.3">
      <c r="A80" s="2">
        <v>42675</v>
      </c>
      <c r="B80" s="2" t="str">
        <f t="shared" si="1"/>
        <v>2016M11</v>
      </c>
      <c r="C80" s="4">
        <v>132.47</v>
      </c>
      <c r="D80">
        <v>261860639.38359001</v>
      </c>
      <c r="E80">
        <v>323191097</v>
      </c>
      <c r="F80">
        <v>2344567812</v>
      </c>
      <c r="G80">
        <v>5205671446</v>
      </c>
      <c r="H80">
        <v>5652149886</v>
      </c>
      <c r="I80">
        <v>11.35</v>
      </c>
      <c r="J80">
        <v>16.89</v>
      </c>
      <c r="K80">
        <v>190870609.68451199</v>
      </c>
      <c r="L80" s="3">
        <v>12.38</v>
      </c>
      <c r="M80" s="3">
        <v>290.76</v>
      </c>
      <c r="N80">
        <v>83250.462949494904</v>
      </c>
      <c r="O80">
        <v>22998.349012104201</v>
      </c>
      <c r="P80">
        <v>6492.5632524274497</v>
      </c>
      <c r="Q80">
        <v>2662.7259390595</v>
      </c>
      <c r="R80">
        <v>7788.6713297010501</v>
      </c>
      <c r="S80">
        <v>19951.676291233001</v>
      </c>
      <c r="T80">
        <v>16.422999999999998</v>
      </c>
      <c r="U80" s="26">
        <v>4.6054511417999997</v>
      </c>
      <c r="V80">
        <v>98.08</v>
      </c>
      <c r="W80">
        <v>13.33</v>
      </c>
      <c r="X80">
        <v>1.8340000000000001</v>
      </c>
      <c r="Y80">
        <v>2.3679999999999999</v>
      </c>
      <c r="Z80">
        <v>3.0169999999999999</v>
      </c>
      <c r="AA80">
        <v>101.5</v>
      </c>
      <c r="AB80" s="5">
        <v>4761.42</v>
      </c>
      <c r="AC80">
        <v>241.35300000000001</v>
      </c>
    </row>
    <row r="81" spans="1:29" x14ac:dyDescent="0.3">
      <c r="A81" s="2">
        <v>42705</v>
      </c>
      <c r="B81" s="2" t="str">
        <f t="shared" si="1"/>
        <v>2016M12</v>
      </c>
      <c r="C81" s="4">
        <v>133.41999999999999</v>
      </c>
      <c r="D81">
        <v>261782323.56100401</v>
      </c>
      <c r="E81">
        <v>325910505</v>
      </c>
      <c r="F81">
        <v>2371328277</v>
      </c>
      <c r="G81">
        <v>5228485955</v>
      </c>
      <c r="H81">
        <v>5681511504</v>
      </c>
      <c r="I81">
        <v>11.27</v>
      </c>
      <c r="J81">
        <v>17.079999999999998</v>
      </c>
      <c r="K81">
        <v>189841089.936304</v>
      </c>
      <c r="L81" s="3">
        <v>11.895</v>
      </c>
      <c r="M81" s="3">
        <v>273.05</v>
      </c>
      <c r="N81">
        <v>83265.695680475706</v>
      </c>
      <c r="O81">
        <v>23605.2064925827</v>
      </c>
      <c r="P81">
        <v>6603.2835907851304</v>
      </c>
      <c r="Q81">
        <v>2713.06731394494</v>
      </c>
      <c r="R81">
        <v>7978.2087791063796</v>
      </c>
      <c r="S81">
        <v>20735.1202919715</v>
      </c>
      <c r="T81">
        <v>16.324999999999999</v>
      </c>
      <c r="U81" s="26">
        <v>4.4056677427000004</v>
      </c>
      <c r="V81">
        <v>98.17</v>
      </c>
      <c r="W81">
        <v>14.04</v>
      </c>
      <c r="X81">
        <v>1.9339999999999999</v>
      </c>
      <c r="Y81">
        <v>2.4460000000000002</v>
      </c>
      <c r="Z81">
        <v>3.0630000000000002</v>
      </c>
      <c r="AA81">
        <v>102.389999</v>
      </c>
      <c r="AB81" s="5">
        <v>4775.7</v>
      </c>
      <c r="AC81">
        <v>241.43199999999999</v>
      </c>
    </row>
    <row r="82" spans="1:29" x14ac:dyDescent="0.3">
      <c r="A82" s="2">
        <v>42736</v>
      </c>
      <c r="B82" s="2" t="str">
        <f t="shared" si="1"/>
        <v>2017M1</v>
      </c>
      <c r="C82" s="4">
        <v>128.56</v>
      </c>
      <c r="D82">
        <v>262768050.953861</v>
      </c>
      <c r="E82">
        <v>325517068</v>
      </c>
      <c r="F82">
        <v>2385912086</v>
      </c>
      <c r="G82">
        <v>5264955221</v>
      </c>
      <c r="H82">
        <v>5743868110</v>
      </c>
      <c r="I82">
        <v>11.57</v>
      </c>
      <c r="J82">
        <v>17.149999999999999</v>
      </c>
      <c r="K82">
        <v>190360166.521925</v>
      </c>
      <c r="L82" s="3">
        <v>10.875</v>
      </c>
      <c r="M82" s="3">
        <v>239.83</v>
      </c>
      <c r="N82">
        <v>84343.622454933007</v>
      </c>
      <c r="O82">
        <v>24534.452696516699</v>
      </c>
      <c r="P82">
        <v>6878.1217029268</v>
      </c>
      <c r="Q82">
        <v>2823.5785850819402</v>
      </c>
      <c r="R82">
        <v>8067.1216303658002</v>
      </c>
      <c r="S82">
        <v>21249.2958284421</v>
      </c>
      <c r="T82">
        <v>15.303000000000001</v>
      </c>
      <c r="U82" s="26">
        <v>4.2110921491999997</v>
      </c>
      <c r="V82">
        <v>93.8</v>
      </c>
      <c r="W82">
        <v>11.99</v>
      </c>
      <c r="X82">
        <v>1.9079999999999999</v>
      </c>
      <c r="Y82">
        <v>2.4510000000000001</v>
      </c>
      <c r="Z82">
        <v>3.0510000000000002</v>
      </c>
      <c r="AA82">
        <v>99.510002</v>
      </c>
      <c r="AB82" s="5">
        <v>4793.8500000000004</v>
      </c>
      <c r="AC82">
        <v>242.839</v>
      </c>
    </row>
    <row r="83" spans="1:29" x14ac:dyDescent="0.3">
      <c r="A83" s="2">
        <v>42767</v>
      </c>
      <c r="B83" s="2" t="str">
        <f t="shared" si="1"/>
        <v>2017M2</v>
      </c>
      <c r="C83" s="4">
        <v>129.55000000000001</v>
      </c>
      <c r="D83">
        <v>264463405.486031</v>
      </c>
      <c r="E83">
        <v>356106672</v>
      </c>
      <c r="F83">
        <v>2395179622</v>
      </c>
      <c r="G83">
        <v>5370570893</v>
      </c>
      <c r="H83">
        <v>5831877727</v>
      </c>
      <c r="I83">
        <v>11.52</v>
      </c>
      <c r="J83">
        <v>16.559999999999999</v>
      </c>
      <c r="K83">
        <v>190395788.57323301</v>
      </c>
      <c r="L83" s="3">
        <v>10.324999999999999</v>
      </c>
      <c r="M83" s="3">
        <v>218.36</v>
      </c>
      <c r="N83">
        <v>87851.827854735398</v>
      </c>
      <c r="O83">
        <v>24860.1324246603</v>
      </c>
      <c r="P83">
        <v>7030.3776444672803</v>
      </c>
      <c r="Q83">
        <v>2849.25295715017</v>
      </c>
      <c r="R83">
        <v>8229.1100038704808</v>
      </c>
      <c r="S83">
        <v>21460.528786544401</v>
      </c>
      <c r="T83">
        <v>14.125</v>
      </c>
      <c r="U83" s="26">
        <v>4.1600607025</v>
      </c>
      <c r="V83">
        <v>91.06</v>
      </c>
      <c r="W83">
        <v>12.92</v>
      </c>
      <c r="X83">
        <v>1.88</v>
      </c>
      <c r="Y83">
        <v>2.3580000000000001</v>
      </c>
      <c r="Z83">
        <v>2.968</v>
      </c>
      <c r="AA83">
        <v>101.120003</v>
      </c>
      <c r="AB83" s="5">
        <v>4809.67</v>
      </c>
      <c r="AC83">
        <v>243.60300000000001</v>
      </c>
    </row>
    <row r="84" spans="1:29" x14ac:dyDescent="0.3">
      <c r="A84" s="2">
        <v>42795</v>
      </c>
      <c r="B84" s="2" t="str">
        <f t="shared" si="1"/>
        <v>2017M3</v>
      </c>
      <c r="C84" s="4">
        <v>141.94</v>
      </c>
      <c r="D84">
        <v>265114503.63117501</v>
      </c>
      <c r="E84">
        <v>339559886</v>
      </c>
      <c r="F84">
        <v>2397077630</v>
      </c>
      <c r="G84">
        <v>5403067549</v>
      </c>
      <c r="H84">
        <v>5842419766</v>
      </c>
      <c r="I84">
        <v>11.6</v>
      </c>
      <c r="J84">
        <v>16.559999999999999</v>
      </c>
      <c r="K84">
        <v>189600876.77117801</v>
      </c>
      <c r="L84" s="3">
        <v>9.6999999999999993</v>
      </c>
      <c r="M84" s="3">
        <v>222.65</v>
      </c>
      <c r="N84">
        <v>85776.222197822906</v>
      </c>
      <c r="O84">
        <v>25115.1878586399</v>
      </c>
      <c r="P84">
        <v>7235.0234226132998</v>
      </c>
      <c r="Q84">
        <v>2882.5540384720198</v>
      </c>
      <c r="R84">
        <v>8272.0314891799208</v>
      </c>
      <c r="S84">
        <v>21635.341110953701</v>
      </c>
      <c r="T84">
        <v>13.44</v>
      </c>
      <c r="U84" s="26">
        <v>4.2422052279000004</v>
      </c>
      <c r="V84">
        <v>91.61</v>
      </c>
      <c r="W84">
        <v>12.37</v>
      </c>
      <c r="X84">
        <v>1.929</v>
      </c>
      <c r="Y84">
        <v>2.3959999999999999</v>
      </c>
      <c r="Z84">
        <v>3.0179999999999998</v>
      </c>
      <c r="AA84">
        <v>100.349998</v>
      </c>
      <c r="AB84" s="5">
        <v>4821.6899999999996</v>
      </c>
      <c r="AC84">
        <v>243.80099999999999</v>
      </c>
    </row>
    <row r="85" spans="1:29" x14ac:dyDescent="0.3">
      <c r="A85" s="2">
        <v>42826</v>
      </c>
      <c r="B85" s="2" t="str">
        <f t="shared" si="1"/>
        <v>2017M4</v>
      </c>
      <c r="C85" s="4">
        <v>133.76</v>
      </c>
      <c r="D85">
        <v>268520361.24698699</v>
      </c>
      <c r="E85">
        <v>330765419</v>
      </c>
      <c r="F85">
        <v>2414802737</v>
      </c>
      <c r="G85">
        <v>5428196722</v>
      </c>
      <c r="H85">
        <v>5861693498</v>
      </c>
      <c r="I85">
        <v>11.71</v>
      </c>
      <c r="J85">
        <v>16.73</v>
      </c>
      <c r="K85">
        <v>190587867.753351</v>
      </c>
      <c r="L85" s="3">
        <v>9.32</v>
      </c>
      <c r="M85" s="3">
        <v>213.47</v>
      </c>
      <c r="N85">
        <v>84586.847875333595</v>
      </c>
      <c r="O85">
        <v>25492.2116841977</v>
      </c>
      <c r="P85">
        <v>7445.5532259349102</v>
      </c>
      <c r="Q85">
        <v>2905.02581058738</v>
      </c>
      <c r="R85">
        <v>8105.1537091789696</v>
      </c>
      <c r="S85">
        <v>21821.462011725402</v>
      </c>
      <c r="T85">
        <v>13.945</v>
      </c>
      <c r="U85" s="26">
        <v>4.2763856140999996</v>
      </c>
      <c r="V85">
        <v>92</v>
      </c>
      <c r="W85">
        <v>10.82</v>
      </c>
      <c r="X85">
        <v>1.8160000000000001</v>
      </c>
      <c r="Y85">
        <v>2.282</v>
      </c>
      <c r="Z85">
        <v>2.952</v>
      </c>
      <c r="AA85">
        <v>99.050003000000004</v>
      </c>
      <c r="AB85" s="5">
        <v>4828.4399999999996</v>
      </c>
      <c r="AC85">
        <v>244.524</v>
      </c>
    </row>
    <row r="86" spans="1:29" x14ac:dyDescent="0.3">
      <c r="A86" s="2">
        <v>42856</v>
      </c>
      <c r="B86" s="2" t="str">
        <f t="shared" si="1"/>
        <v>2017M5</v>
      </c>
      <c r="C86" s="4">
        <v>135.94999999999999</v>
      </c>
      <c r="D86">
        <v>268134608.17280301</v>
      </c>
      <c r="E86">
        <v>327536761</v>
      </c>
      <c r="F86">
        <v>2407192124</v>
      </c>
      <c r="G86">
        <v>5507791836</v>
      </c>
      <c r="H86">
        <v>5936525988</v>
      </c>
      <c r="I86">
        <v>11.75</v>
      </c>
      <c r="J86">
        <v>16.88</v>
      </c>
      <c r="K86">
        <v>190824661.688416</v>
      </c>
      <c r="L86" s="3">
        <v>9.2449999999999992</v>
      </c>
      <c r="M86" s="3">
        <v>232.69</v>
      </c>
      <c r="N86">
        <v>87236.161819371395</v>
      </c>
      <c r="O86">
        <v>25625.503536329601</v>
      </c>
      <c r="P86">
        <v>7489.6096465232804</v>
      </c>
      <c r="Q86">
        <v>2923.5767499398198</v>
      </c>
      <c r="R86">
        <v>8302.5253009462795</v>
      </c>
      <c r="S86">
        <v>22118.886229204199</v>
      </c>
      <c r="T86">
        <v>14.568</v>
      </c>
      <c r="U86" s="26">
        <v>4.3235504752000002</v>
      </c>
      <c r="V86">
        <v>93.92</v>
      </c>
      <c r="W86">
        <v>10.41</v>
      </c>
      <c r="X86">
        <v>1.748</v>
      </c>
      <c r="Y86">
        <v>2.1960000000000002</v>
      </c>
      <c r="Z86">
        <v>2.8570000000000002</v>
      </c>
      <c r="AA86">
        <v>96.919998000000007</v>
      </c>
      <c r="AB86" s="5">
        <v>4843.41</v>
      </c>
      <c r="AC86">
        <v>244.733</v>
      </c>
    </row>
    <row r="87" spans="1:29" x14ac:dyDescent="0.3">
      <c r="A87" s="2">
        <v>42887</v>
      </c>
      <c r="B87" s="2" t="str">
        <f t="shared" si="1"/>
        <v>2017M6</v>
      </c>
      <c r="C87" s="4">
        <v>134.91999999999999</v>
      </c>
      <c r="D87">
        <v>269239751.72547299</v>
      </c>
      <c r="E87">
        <v>330907717</v>
      </c>
      <c r="F87">
        <v>2448371108</v>
      </c>
      <c r="G87">
        <v>5474967657</v>
      </c>
      <c r="H87">
        <v>5925396119</v>
      </c>
      <c r="I87">
        <v>12.11</v>
      </c>
      <c r="J87">
        <v>16.96</v>
      </c>
      <c r="K87">
        <v>192821709.880927</v>
      </c>
      <c r="L87" s="3">
        <v>8.7799999999999994</v>
      </c>
      <c r="M87" s="3">
        <v>238.79</v>
      </c>
      <c r="N87">
        <v>87929.332181691803</v>
      </c>
      <c r="O87">
        <v>26205.119657731801</v>
      </c>
      <c r="P87">
        <v>7495.4691525859698</v>
      </c>
      <c r="Q87">
        <v>2953.5496115856299</v>
      </c>
      <c r="R87">
        <v>8208.0940022363102</v>
      </c>
      <c r="S87">
        <v>22646.026837540699</v>
      </c>
      <c r="T87">
        <v>13.233000000000001</v>
      </c>
      <c r="U87" s="26">
        <v>4.4196882606000001</v>
      </c>
      <c r="V87">
        <v>96.75</v>
      </c>
      <c r="W87">
        <v>11.18</v>
      </c>
      <c r="X87">
        <v>1.885</v>
      </c>
      <c r="Y87">
        <v>2.302</v>
      </c>
      <c r="Z87">
        <v>2.84</v>
      </c>
      <c r="AA87">
        <v>95.660004000000001</v>
      </c>
      <c r="AB87" s="5">
        <v>4832.2700000000004</v>
      </c>
      <c r="AC87">
        <v>244.95500000000001</v>
      </c>
    </row>
    <row r="88" spans="1:29" x14ac:dyDescent="0.3">
      <c r="A88" s="2">
        <v>42917</v>
      </c>
      <c r="B88" s="2" t="str">
        <f t="shared" si="1"/>
        <v>2017M7</v>
      </c>
      <c r="C88" s="4">
        <v>138.36000000000001</v>
      </c>
      <c r="D88">
        <v>270199615.66637599</v>
      </c>
      <c r="E88">
        <v>329640852</v>
      </c>
      <c r="F88">
        <v>2475831867</v>
      </c>
      <c r="G88">
        <v>5495565318</v>
      </c>
      <c r="H88">
        <v>5947255664</v>
      </c>
      <c r="I88">
        <v>12.52</v>
      </c>
      <c r="J88">
        <v>17.350000000000001</v>
      </c>
      <c r="K88">
        <v>192509085.63446099</v>
      </c>
      <c r="L88" s="3">
        <v>7.9749999999999996</v>
      </c>
      <c r="M88" s="3">
        <v>209.75</v>
      </c>
      <c r="N88">
        <v>88410.467957957706</v>
      </c>
      <c r="O88">
        <v>26488.733502002899</v>
      </c>
      <c r="P88">
        <v>7576.3893349890104</v>
      </c>
      <c r="Q88">
        <v>2958.4820326157101</v>
      </c>
      <c r="R88">
        <v>8154.9358619485502</v>
      </c>
      <c r="S88">
        <v>22571.062449665998</v>
      </c>
      <c r="T88">
        <v>13.113</v>
      </c>
      <c r="U88" s="26">
        <v>4.1725377613000001</v>
      </c>
      <c r="V88">
        <v>93.85</v>
      </c>
      <c r="W88">
        <v>10.26</v>
      </c>
      <c r="X88">
        <v>1.8320000000000001</v>
      </c>
      <c r="Y88">
        <v>2.2919999999999998</v>
      </c>
      <c r="Z88">
        <v>2.8980000000000001</v>
      </c>
      <c r="AA88">
        <v>92.860000999999997</v>
      </c>
      <c r="AB88" s="5">
        <v>4843.87</v>
      </c>
      <c r="AC88">
        <v>244.786</v>
      </c>
    </row>
    <row r="89" spans="1:29" x14ac:dyDescent="0.3">
      <c r="A89" s="2">
        <v>42948</v>
      </c>
      <c r="B89" s="2" t="str">
        <f t="shared" si="1"/>
        <v>2017M8</v>
      </c>
      <c r="C89" s="4">
        <v>140.11000000000001</v>
      </c>
      <c r="D89">
        <v>268520649.72015399</v>
      </c>
      <c r="E89">
        <v>332318715</v>
      </c>
      <c r="F89">
        <v>2496174335</v>
      </c>
      <c r="G89">
        <v>5518949598</v>
      </c>
      <c r="H89">
        <v>5978559446</v>
      </c>
      <c r="I89">
        <v>12.46</v>
      </c>
      <c r="J89">
        <v>17.68</v>
      </c>
      <c r="K89">
        <v>190444736.308492</v>
      </c>
      <c r="L89" s="3">
        <v>7.5549999999999997</v>
      </c>
      <c r="M89" s="3">
        <v>194.41</v>
      </c>
      <c r="N89">
        <v>96044.845870455305</v>
      </c>
      <c r="O89">
        <v>26556.808735393599</v>
      </c>
      <c r="P89">
        <v>7592.8417480690196</v>
      </c>
      <c r="Q89">
        <v>2953.0130686577299</v>
      </c>
      <c r="R89">
        <v>8353.3662794016709</v>
      </c>
      <c r="S89">
        <v>22643.613947349098</v>
      </c>
      <c r="T89">
        <v>12.09</v>
      </c>
      <c r="U89" s="26">
        <v>4.1864411333999998</v>
      </c>
      <c r="V89">
        <v>92.34</v>
      </c>
      <c r="W89">
        <v>10.59</v>
      </c>
      <c r="X89">
        <v>1.7070000000000001</v>
      </c>
      <c r="Y89">
        <v>2.121</v>
      </c>
      <c r="Z89">
        <v>2.7250000000000001</v>
      </c>
      <c r="AA89">
        <v>92.669998000000007</v>
      </c>
      <c r="AB89" s="5">
        <v>4853.07</v>
      </c>
      <c r="AC89">
        <v>245.51900000000001</v>
      </c>
    </row>
    <row r="90" spans="1:29" x14ac:dyDescent="0.3">
      <c r="A90" s="2">
        <v>42979</v>
      </c>
      <c r="B90" s="2" t="str">
        <f t="shared" si="1"/>
        <v>2017M9</v>
      </c>
      <c r="C90" s="4">
        <v>134.79</v>
      </c>
      <c r="D90">
        <v>267222107.75568199</v>
      </c>
      <c r="E90">
        <v>337005494</v>
      </c>
      <c r="F90">
        <v>2497099203</v>
      </c>
      <c r="G90">
        <v>5543482574</v>
      </c>
      <c r="H90">
        <v>5978280665</v>
      </c>
      <c r="I90">
        <v>12.55</v>
      </c>
      <c r="J90">
        <v>17.850000000000001</v>
      </c>
      <c r="K90">
        <v>190021047.35775599</v>
      </c>
      <c r="L90" s="3">
        <v>7.0750000000000002</v>
      </c>
      <c r="M90" s="3">
        <v>195.21</v>
      </c>
      <c r="N90">
        <v>100414.69095803901</v>
      </c>
      <c r="O90">
        <v>27210.6941148554</v>
      </c>
      <c r="P90">
        <v>7844.1123443656898</v>
      </c>
      <c r="Q90">
        <v>3045.3559431931799</v>
      </c>
      <c r="R90">
        <v>8207.9780213420399</v>
      </c>
      <c r="S90">
        <v>23270.362602433601</v>
      </c>
      <c r="T90">
        <v>11.965</v>
      </c>
      <c r="U90" s="26">
        <v>4.2075114156</v>
      </c>
      <c r="V90">
        <v>92.17</v>
      </c>
      <c r="W90">
        <v>9.51</v>
      </c>
      <c r="X90">
        <v>1.9279999999999999</v>
      </c>
      <c r="Y90">
        <v>2.3260000000000001</v>
      </c>
      <c r="Z90">
        <v>2.8570000000000002</v>
      </c>
      <c r="AA90">
        <v>93.080001999999993</v>
      </c>
      <c r="AB90" s="5">
        <v>4860.83</v>
      </c>
      <c r="AC90">
        <v>246.81899999999999</v>
      </c>
    </row>
    <row r="91" spans="1:29" x14ac:dyDescent="0.3">
      <c r="A91" s="2">
        <v>43009</v>
      </c>
      <c r="B91" s="2" t="str">
        <f t="shared" si="1"/>
        <v>2017M10</v>
      </c>
      <c r="C91" s="4">
        <v>136.01</v>
      </c>
      <c r="D91">
        <v>266461003.61560401</v>
      </c>
      <c r="E91">
        <v>332246885</v>
      </c>
      <c r="F91">
        <v>2510729581</v>
      </c>
      <c r="G91">
        <v>5626754248</v>
      </c>
      <c r="H91">
        <v>6054119494</v>
      </c>
      <c r="I91">
        <v>12.78</v>
      </c>
      <c r="J91">
        <v>17.96</v>
      </c>
      <c r="K91">
        <v>191073407.62892801</v>
      </c>
      <c r="L91" s="3">
        <v>7.0650000000000004</v>
      </c>
      <c r="M91" s="3">
        <v>171.12</v>
      </c>
      <c r="N91">
        <v>95877.878223879306</v>
      </c>
      <c r="O91">
        <v>28452.0171849295</v>
      </c>
      <c r="P91">
        <v>8155.6669722750103</v>
      </c>
      <c r="Q91">
        <v>3134.4344392401699</v>
      </c>
      <c r="R91">
        <v>8383.2638235605009</v>
      </c>
      <c r="S91">
        <v>24279.742698624799</v>
      </c>
      <c r="T91">
        <v>12.628</v>
      </c>
      <c r="U91" s="26">
        <v>4.3339420641000004</v>
      </c>
      <c r="V91">
        <v>93.37</v>
      </c>
      <c r="W91">
        <v>10.18</v>
      </c>
      <c r="X91">
        <v>2.0099999999999998</v>
      </c>
      <c r="Y91">
        <v>2.3759999999999999</v>
      </c>
      <c r="Z91">
        <v>2.875</v>
      </c>
      <c r="AA91">
        <v>94.550003000000004</v>
      </c>
      <c r="AB91" s="5">
        <v>4881.25</v>
      </c>
      <c r="AC91">
        <v>246.66300000000001</v>
      </c>
    </row>
    <row r="92" spans="1:29" x14ac:dyDescent="0.3">
      <c r="A92" s="2">
        <v>43040</v>
      </c>
      <c r="B92" s="2" t="str">
        <f t="shared" si="1"/>
        <v>2017M11</v>
      </c>
      <c r="C92" s="4">
        <v>135.11000000000001</v>
      </c>
      <c r="D92">
        <v>268549134.06734103</v>
      </c>
      <c r="E92">
        <v>337527755</v>
      </c>
      <c r="F92">
        <v>2524496443</v>
      </c>
      <c r="G92">
        <v>5677639428</v>
      </c>
      <c r="H92">
        <v>6092331523</v>
      </c>
      <c r="I92">
        <v>12.99</v>
      </c>
      <c r="J92">
        <v>17.850000000000001</v>
      </c>
      <c r="K92">
        <v>192562583.20706201</v>
      </c>
      <c r="L92" s="3">
        <v>6.88</v>
      </c>
      <c r="M92" s="3">
        <v>169.29</v>
      </c>
      <c r="N92">
        <v>93715.866218675801</v>
      </c>
      <c r="O92">
        <v>28501.313635573399</v>
      </c>
      <c r="P92">
        <v>8223.9332391530206</v>
      </c>
      <c r="Q92">
        <v>3133.7001335718601</v>
      </c>
      <c r="R92">
        <v>8238.2150745427807</v>
      </c>
      <c r="S92">
        <v>24215.382268420999</v>
      </c>
      <c r="T92">
        <v>13.18</v>
      </c>
      <c r="U92" s="26">
        <v>4.3016620323000003</v>
      </c>
      <c r="V92">
        <v>95.19</v>
      </c>
      <c r="W92">
        <v>11.28</v>
      </c>
      <c r="X92">
        <v>2.1440000000000001</v>
      </c>
      <c r="Y92">
        <v>2.4169999999999998</v>
      </c>
      <c r="Z92">
        <v>2.8319999999999999</v>
      </c>
      <c r="AA92">
        <v>93.010002</v>
      </c>
      <c r="AB92" s="5">
        <v>4894.92</v>
      </c>
      <c r="AC92">
        <v>246.66900000000001</v>
      </c>
    </row>
    <row r="93" spans="1:29" x14ac:dyDescent="0.3">
      <c r="A93" s="2">
        <v>43070</v>
      </c>
      <c r="B93" s="2" t="str">
        <f t="shared" si="1"/>
        <v>2017M12</v>
      </c>
      <c r="C93" s="4">
        <v>135.78</v>
      </c>
      <c r="D93">
        <v>270863313.13564301</v>
      </c>
      <c r="E93">
        <v>337219206</v>
      </c>
      <c r="F93">
        <v>2528135376</v>
      </c>
      <c r="G93">
        <v>5711202165</v>
      </c>
      <c r="H93">
        <v>6146692564</v>
      </c>
      <c r="I93">
        <v>13.9</v>
      </c>
      <c r="J93">
        <v>17.93</v>
      </c>
      <c r="K93">
        <v>195999870.20359001</v>
      </c>
      <c r="L93" s="3">
        <v>6.74</v>
      </c>
      <c r="M93" s="3">
        <v>162.43</v>
      </c>
      <c r="N93">
        <v>101677.548935869</v>
      </c>
      <c r="O93">
        <v>28751.713364984302</v>
      </c>
      <c r="P93">
        <v>8296.4936060201198</v>
      </c>
      <c r="Q93">
        <v>3172.0666226303501</v>
      </c>
      <c r="R93">
        <v>8346.2277625532897</v>
      </c>
      <c r="S93">
        <v>24141.865536671801</v>
      </c>
      <c r="T93">
        <v>13.438000000000001</v>
      </c>
      <c r="U93" s="26">
        <v>4.3437456249000004</v>
      </c>
      <c r="V93">
        <v>95.65</v>
      </c>
      <c r="W93">
        <v>11.04</v>
      </c>
      <c r="X93">
        <v>2.206</v>
      </c>
      <c r="Y93">
        <v>2.4049999999999998</v>
      </c>
      <c r="Z93">
        <v>2.7389999999999999</v>
      </c>
      <c r="AA93">
        <v>92.120002999999997</v>
      </c>
      <c r="AB93" s="5">
        <v>4916.46</v>
      </c>
      <c r="AC93">
        <v>246.524</v>
      </c>
    </row>
    <row r="94" spans="1:29" x14ac:dyDescent="0.3">
      <c r="A94" s="2">
        <v>43101</v>
      </c>
      <c r="B94" s="2" t="str">
        <f t="shared" si="1"/>
        <v>2018M1</v>
      </c>
      <c r="C94" s="4">
        <v>132.09</v>
      </c>
      <c r="D94">
        <v>273413733.26288599</v>
      </c>
      <c r="E94">
        <v>340389865</v>
      </c>
      <c r="F94">
        <v>2537445641</v>
      </c>
      <c r="G94">
        <v>5713739945</v>
      </c>
      <c r="H94">
        <v>6167287138</v>
      </c>
      <c r="I94">
        <v>13.94</v>
      </c>
      <c r="J94">
        <v>18.149999999999999</v>
      </c>
      <c r="K94">
        <v>196695921.50180301</v>
      </c>
      <c r="L94" s="3">
        <v>6.8049999999999997</v>
      </c>
      <c r="M94" s="3">
        <v>144.97999999999999</v>
      </c>
      <c r="N94">
        <v>105631.29938264401</v>
      </c>
      <c r="O94">
        <v>31558.1828688569</v>
      </c>
      <c r="P94">
        <v>8833.6811238656701</v>
      </c>
      <c r="Q94">
        <v>3418.6376028960399</v>
      </c>
      <c r="R94">
        <v>8383.7461047682209</v>
      </c>
      <c r="S94">
        <v>25161.1950722086</v>
      </c>
      <c r="T94">
        <v>12.358000000000001</v>
      </c>
      <c r="U94" s="26">
        <v>4.1405501940000002</v>
      </c>
      <c r="V94">
        <v>93.61</v>
      </c>
      <c r="W94">
        <v>13.54</v>
      </c>
      <c r="X94">
        <v>2.524</v>
      </c>
      <c r="Y94">
        <v>2.72</v>
      </c>
      <c r="Z94">
        <v>2.9420000000000002</v>
      </c>
      <c r="AA94">
        <v>89.129997000000003</v>
      </c>
      <c r="AB94" s="5">
        <v>4930.72</v>
      </c>
      <c r="AC94">
        <v>247.86699999999999</v>
      </c>
    </row>
    <row r="95" spans="1:29" x14ac:dyDescent="0.3">
      <c r="A95" s="2">
        <v>43132</v>
      </c>
      <c r="B95" s="2" t="str">
        <f t="shared" si="1"/>
        <v>2018M2</v>
      </c>
      <c r="C95" s="4">
        <v>129.93</v>
      </c>
      <c r="D95">
        <v>275800064.12124503</v>
      </c>
      <c r="E95">
        <v>377118524</v>
      </c>
      <c r="F95">
        <v>2526895130</v>
      </c>
      <c r="G95">
        <v>5770354874</v>
      </c>
      <c r="H95">
        <v>6226509348</v>
      </c>
      <c r="I95">
        <v>13.97</v>
      </c>
      <c r="J95">
        <v>17.399999999999999</v>
      </c>
      <c r="K95">
        <v>199835962.83628201</v>
      </c>
      <c r="L95" s="3">
        <v>6.5949999999999998</v>
      </c>
      <c r="M95" s="3">
        <v>153.72999999999999</v>
      </c>
      <c r="N95">
        <v>108373.303828169</v>
      </c>
      <c r="O95">
        <v>29454.691295524899</v>
      </c>
      <c r="P95">
        <v>8657.1029640410397</v>
      </c>
      <c r="Q95">
        <v>3221.2432272410601</v>
      </c>
      <c r="R95">
        <v>8063.8348173783397</v>
      </c>
      <c r="S95">
        <v>24251.496125801001</v>
      </c>
      <c r="T95">
        <v>12.02</v>
      </c>
      <c r="U95" s="26">
        <v>4.2350159108999996</v>
      </c>
      <c r="V95">
        <v>94.63</v>
      </c>
      <c r="W95">
        <v>19.850000000000001</v>
      </c>
      <c r="X95">
        <v>2.65</v>
      </c>
      <c r="Y95">
        <v>2.8679999999999999</v>
      </c>
      <c r="Z95">
        <v>3.1269999999999998</v>
      </c>
      <c r="AA95">
        <v>90.610000999999997</v>
      </c>
      <c r="AB95" s="5">
        <v>4946.5</v>
      </c>
      <c r="AC95">
        <v>248.99100000000001</v>
      </c>
    </row>
    <row r="96" spans="1:29" x14ac:dyDescent="0.3">
      <c r="A96" s="2">
        <v>43160</v>
      </c>
      <c r="B96" s="2" t="str">
        <f t="shared" si="1"/>
        <v>2018M3</v>
      </c>
      <c r="C96" s="4">
        <v>141.58000000000001</v>
      </c>
      <c r="D96">
        <v>274524031.74623299</v>
      </c>
      <c r="E96">
        <v>359495631</v>
      </c>
      <c r="F96">
        <v>2549391398</v>
      </c>
      <c r="G96">
        <v>5774734690</v>
      </c>
      <c r="H96">
        <v>6206921935</v>
      </c>
      <c r="I96">
        <v>14.31</v>
      </c>
      <c r="J96">
        <v>17.27</v>
      </c>
      <c r="K96">
        <v>200978449.54660901</v>
      </c>
      <c r="L96" s="3">
        <v>6.28</v>
      </c>
      <c r="M96" s="3">
        <v>171.93</v>
      </c>
      <c r="N96">
        <v>110190.024443281</v>
      </c>
      <c r="O96">
        <v>28803.197057549602</v>
      </c>
      <c r="P96">
        <v>8498.7941637963195</v>
      </c>
      <c r="Q96">
        <v>3166.62053093747</v>
      </c>
      <c r="R96">
        <v>7786.8267517576896</v>
      </c>
      <c r="S96">
        <v>24008.873446153098</v>
      </c>
      <c r="T96">
        <v>12.535</v>
      </c>
      <c r="U96" s="26">
        <v>4.3340899762999996</v>
      </c>
      <c r="V96">
        <v>95.8</v>
      </c>
      <c r="W96">
        <v>19.97</v>
      </c>
      <c r="X96">
        <v>2.5619999999999998</v>
      </c>
      <c r="Y96">
        <v>2.7410000000000001</v>
      </c>
      <c r="Z96">
        <v>2.972</v>
      </c>
      <c r="AA96">
        <v>89.970000999999996</v>
      </c>
      <c r="AB96" s="5">
        <v>4950.95</v>
      </c>
      <c r="AC96">
        <v>249.554</v>
      </c>
    </row>
    <row r="97" spans="1:29" x14ac:dyDescent="0.3">
      <c r="A97" s="2">
        <v>43191</v>
      </c>
      <c r="B97" s="2" t="str">
        <f t="shared" si="1"/>
        <v>2018M4</v>
      </c>
      <c r="C97" s="4">
        <v>139.08000000000001</v>
      </c>
      <c r="D97">
        <v>273673831.29011703</v>
      </c>
      <c r="E97">
        <v>352353259</v>
      </c>
      <c r="F97">
        <v>2572998781</v>
      </c>
      <c r="G97">
        <v>5800302433</v>
      </c>
      <c r="H97">
        <v>6226461110</v>
      </c>
      <c r="I97">
        <v>14.35</v>
      </c>
      <c r="J97">
        <v>17.25</v>
      </c>
      <c r="K97">
        <v>202862035.40011501</v>
      </c>
      <c r="L97" s="3">
        <v>6.3049999999999997</v>
      </c>
      <c r="M97" s="3">
        <v>166.67</v>
      </c>
      <c r="N97">
        <v>110137.076191404</v>
      </c>
      <c r="O97">
        <v>28855.374043912299</v>
      </c>
      <c r="P97">
        <v>8471.1752605558504</v>
      </c>
      <c r="Q97">
        <v>3152.2450763162101</v>
      </c>
      <c r="R97">
        <v>8271.12269878814</v>
      </c>
      <c r="S97">
        <v>24959.189650687302</v>
      </c>
      <c r="T97">
        <v>14.005000000000001</v>
      </c>
      <c r="U97" s="26">
        <v>4.5292379804999996</v>
      </c>
      <c r="V97">
        <v>99.67</v>
      </c>
      <c r="W97">
        <v>15.93</v>
      </c>
      <c r="X97">
        <v>2.7890000000000001</v>
      </c>
      <c r="Y97">
        <v>2.9359999999999999</v>
      </c>
      <c r="Z97">
        <v>3.097</v>
      </c>
      <c r="AA97">
        <v>91.839995999999999</v>
      </c>
      <c r="AB97" s="5">
        <v>4961.84</v>
      </c>
      <c r="AC97">
        <v>250.54599999999999</v>
      </c>
    </row>
    <row r="98" spans="1:29" x14ac:dyDescent="0.3">
      <c r="A98" s="2">
        <v>43221</v>
      </c>
      <c r="B98" s="2" t="str">
        <f t="shared" si="1"/>
        <v>2018M5</v>
      </c>
      <c r="C98" s="4">
        <v>132.29</v>
      </c>
      <c r="D98">
        <v>273692170.31072801</v>
      </c>
      <c r="E98">
        <v>353085750</v>
      </c>
      <c r="F98">
        <v>2603848081</v>
      </c>
      <c r="G98">
        <v>5858214642</v>
      </c>
      <c r="H98">
        <v>6285845760</v>
      </c>
      <c r="I98">
        <v>14.46</v>
      </c>
      <c r="J98">
        <v>17.41</v>
      </c>
      <c r="K98">
        <v>203411218.95124799</v>
      </c>
      <c r="L98" s="3">
        <v>6.97</v>
      </c>
      <c r="M98" s="3">
        <v>215.92</v>
      </c>
      <c r="N98">
        <v>104157.939196444</v>
      </c>
      <c r="O98">
        <v>29032.726983355999</v>
      </c>
      <c r="P98">
        <v>8766.6062372987999</v>
      </c>
      <c r="Q98">
        <v>3196.0446882955198</v>
      </c>
      <c r="R98">
        <v>8271.7160023552497</v>
      </c>
      <c r="S98">
        <v>24441.2017968695</v>
      </c>
      <c r="T98">
        <v>15.49</v>
      </c>
      <c r="U98" s="26">
        <v>4.8428166442</v>
      </c>
      <c r="V98">
        <v>106.3</v>
      </c>
      <c r="W98">
        <v>15.43</v>
      </c>
      <c r="X98">
        <v>2.6640000000000001</v>
      </c>
      <c r="Y98">
        <v>2.8220000000000001</v>
      </c>
      <c r="Z98">
        <v>2.9860000000000002</v>
      </c>
      <c r="AA98">
        <v>93.989998</v>
      </c>
      <c r="AB98" s="5">
        <v>4981.6899999999996</v>
      </c>
      <c r="AC98">
        <v>251.58799999999999</v>
      </c>
    </row>
    <row r="99" spans="1:29" x14ac:dyDescent="0.3">
      <c r="A99" s="2">
        <v>43252</v>
      </c>
      <c r="B99" s="2" t="str">
        <f t="shared" si="1"/>
        <v>2018M6</v>
      </c>
      <c r="C99" s="4">
        <v>136.94</v>
      </c>
      <c r="D99">
        <v>271442453.41918701</v>
      </c>
      <c r="E99">
        <v>355298596</v>
      </c>
      <c r="F99">
        <v>2631059827</v>
      </c>
      <c r="G99">
        <v>5862418608</v>
      </c>
      <c r="H99">
        <v>6301712173</v>
      </c>
      <c r="I99">
        <v>14.66</v>
      </c>
      <c r="J99">
        <v>17.07</v>
      </c>
      <c r="K99">
        <v>201839426.72326401</v>
      </c>
      <c r="L99" s="3">
        <v>7.21</v>
      </c>
      <c r="M99" s="3">
        <v>261.24</v>
      </c>
      <c r="N99">
        <v>96997.445859264306</v>
      </c>
      <c r="O99">
        <v>28998.8856338109</v>
      </c>
      <c r="P99">
        <v>8882.6765863166002</v>
      </c>
      <c r="Q99">
        <v>3222.1224794178902</v>
      </c>
      <c r="R99">
        <v>8307.5375324361303</v>
      </c>
      <c r="S99">
        <v>24541.485053686702</v>
      </c>
      <c r="T99">
        <v>17.527999999999999</v>
      </c>
      <c r="U99" s="26">
        <v>4.9345948865000002</v>
      </c>
      <c r="V99">
        <v>109.18</v>
      </c>
      <c r="W99">
        <v>16.09</v>
      </c>
      <c r="X99">
        <v>2.7309999999999999</v>
      </c>
      <c r="Y99">
        <v>2.8490000000000002</v>
      </c>
      <c r="Z99">
        <v>2.9830000000000001</v>
      </c>
      <c r="AA99">
        <v>94.629997000000003</v>
      </c>
      <c r="AB99" s="5">
        <v>5044.46</v>
      </c>
      <c r="AC99">
        <v>251.989</v>
      </c>
    </row>
    <row r="100" spans="1:29" x14ac:dyDescent="0.3">
      <c r="A100" s="2">
        <v>43282</v>
      </c>
      <c r="B100" s="2" t="str">
        <f t="shared" si="1"/>
        <v>2018M7</v>
      </c>
      <c r="C100" s="4">
        <v>141.02000000000001</v>
      </c>
      <c r="D100">
        <v>270693852.79448903</v>
      </c>
      <c r="E100">
        <v>355090493</v>
      </c>
      <c r="F100">
        <v>2647362373</v>
      </c>
      <c r="G100">
        <v>5875957544</v>
      </c>
      <c r="H100">
        <v>6393646561</v>
      </c>
      <c r="I100">
        <v>14.68</v>
      </c>
      <c r="J100">
        <v>17.170000000000002</v>
      </c>
      <c r="K100">
        <v>202633424.665791</v>
      </c>
      <c r="L100" s="3">
        <v>7.2750000000000004</v>
      </c>
      <c r="M100" s="3">
        <v>209.18</v>
      </c>
      <c r="N100">
        <v>102881.38024863999</v>
      </c>
      <c r="O100">
        <v>29871.014963664398</v>
      </c>
      <c r="P100">
        <v>8878.7820114457008</v>
      </c>
      <c r="Q100">
        <v>3272.4494396523201</v>
      </c>
      <c r="R100">
        <v>8338.4589739181301</v>
      </c>
      <c r="S100">
        <v>25037.544379675201</v>
      </c>
      <c r="T100">
        <v>16.216999999999999</v>
      </c>
      <c r="U100" s="26">
        <v>4.7896587092000003</v>
      </c>
      <c r="V100">
        <v>110.53</v>
      </c>
      <c r="W100">
        <v>12.83</v>
      </c>
      <c r="X100">
        <v>2.8479999999999999</v>
      </c>
      <c r="Y100">
        <v>2.964</v>
      </c>
      <c r="Z100">
        <v>3.0830000000000002</v>
      </c>
      <c r="AA100">
        <v>94.489998</v>
      </c>
      <c r="AB100" s="5">
        <v>5061.1099999999997</v>
      </c>
      <c r="AC100">
        <v>252.006</v>
      </c>
    </row>
    <row r="101" spans="1:29" x14ac:dyDescent="0.3">
      <c r="A101" s="2">
        <v>43313</v>
      </c>
      <c r="B101" s="2" t="str">
        <f t="shared" si="1"/>
        <v>2018M8</v>
      </c>
      <c r="C101" s="4">
        <v>143.38999999999999</v>
      </c>
      <c r="D101">
        <v>272139388.68489498</v>
      </c>
      <c r="E101">
        <v>358080184</v>
      </c>
      <c r="F101">
        <v>2680277359</v>
      </c>
      <c r="G101">
        <v>5937930939</v>
      </c>
      <c r="H101">
        <v>6476692981</v>
      </c>
      <c r="I101">
        <v>14.9</v>
      </c>
      <c r="J101">
        <v>17.579999999999998</v>
      </c>
      <c r="K101">
        <v>205092263.088173</v>
      </c>
      <c r="L101" s="3">
        <v>7.8849999999999998</v>
      </c>
      <c r="M101" s="3">
        <v>296.93</v>
      </c>
      <c r="N101">
        <v>100025.590153625</v>
      </c>
      <c r="O101">
        <v>30491.261898976802</v>
      </c>
      <c r="P101">
        <v>9272.5852469947895</v>
      </c>
      <c r="Q101">
        <v>3360.7942609389002</v>
      </c>
      <c r="R101">
        <v>8137.2269823863599</v>
      </c>
      <c r="S101">
        <v>25632.146108194</v>
      </c>
      <c r="T101">
        <v>19.966999999999999</v>
      </c>
      <c r="U101" s="26">
        <v>5.2796393319000003</v>
      </c>
      <c r="V101">
        <v>113.51</v>
      </c>
      <c r="W101">
        <v>12.86</v>
      </c>
      <c r="X101">
        <v>2.7349999999999999</v>
      </c>
      <c r="Y101">
        <v>2.8530000000000002</v>
      </c>
      <c r="Z101">
        <v>3.01</v>
      </c>
      <c r="AA101">
        <v>95.139999000000003</v>
      </c>
      <c r="AB101" s="5">
        <v>5056.5600000000004</v>
      </c>
      <c r="AC101">
        <v>252.14599999999999</v>
      </c>
    </row>
    <row r="102" spans="1:29" x14ac:dyDescent="0.3">
      <c r="A102" s="2">
        <v>43344</v>
      </c>
      <c r="B102" s="2" t="str">
        <f t="shared" si="1"/>
        <v>2018M9</v>
      </c>
      <c r="C102" s="4">
        <v>135.75</v>
      </c>
      <c r="D102">
        <v>274132565.40917897</v>
      </c>
      <c r="E102">
        <v>363565694</v>
      </c>
      <c r="F102">
        <v>2690543854</v>
      </c>
      <c r="G102">
        <v>5952652635</v>
      </c>
      <c r="H102">
        <v>6473910303</v>
      </c>
      <c r="I102">
        <v>15.44</v>
      </c>
      <c r="J102">
        <v>16.96</v>
      </c>
      <c r="K102">
        <v>204972710.04516101</v>
      </c>
      <c r="L102" s="3">
        <v>7.5350000000000001</v>
      </c>
      <c r="M102" s="3">
        <v>252.68</v>
      </c>
      <c r="N102">
        <v>103211.895676335</v>
      </c>
      <c r="O102">
        <v>31312.679180479601</v>
      </c>
      <c r="P102">
        <v>9535.2236899140007</v>
      </c>
      <c r="Q102">
        <v>3440.9170143855999</v>
      </c>
      <c r="R102">
        <v>8167.8325205442598</v>
      </c>
      <c r="S102">
        <v>26860.5970058042</v>
      </c>
      <c r="T102">
        <v>18.89</v>
      </c>
      <c r="U102" s="26">
        <v>5.0874579177000001</v>
      </c>
      <c r="V102">
        <v>118.52</v>
      </c>
      <c r="W102">
        <v>12.12</v>
      </c>
      <c r="X102">
        <v>2.948</v>
      </c>
      <c r="Y102">
        <v>3.056</v>
      </c>
      <c r="Z102">
        <v>3.1970000000000001</v>
      </c>
      <c r="AA102">
        <v>95.190002000000007</v>
      </c>
      <c r="AB102" s="5">
        <v>5080.83</v>
      </c>
      <c r="AC102">
        <v>252.43899999999999</v>
      </c>
    </row>
    <row r="103" spans="1:29" x14ac:dyDescent="0.3">
      <c r="A103" s="2">
        <v>43374</v>
      </c>
      <c r="B103" s="2" t="str">
        <f t="shared" si="1"/>
        <v>2018M10</v>
      </c>
      <c r="C103" s="4">
        <v>139.83000000000001</v>
      </c>
      <c r="D103">
        <v>273957462.83558398</v>
      </c>
      <c r="E103">
        <v>364099050</v>
      </c>
      <c r="F103">
        <v>2720850968</v>
      </c>
      <c r="G103">
        <v>6051069562</v>
      </c>
      <c r="H103">
        <v>6588892467</v>
      </c>
      <c r="I103">
        <v>15.38</v>
      </c>
      <c r="J103">
        <v>17.66</v>
      </c>
      <c r="K103">
        <v>201129689.16399899</v>
      </c>
      <c r="L103" s="3">
        <v>6.9249999999999998</v>
      </c>
      <c r="M103" s="3">
        <v>201.42</v>
      </c>
      <c r="N103">
        <v>108344.914991653</v>
      </c>
      <c r="O103">
        <v>29783.5541647469</v>
      </c>
      <c r="P103">
        <v>8667.9524794363897</v>
      </c>
      <c r="Q103">
        <v>3217.60131879547</v>
      </c>
      <c r="R103">
        <v>7795.1323190669</v>
      </c>
      <c r="S103">
        <v>23472.1759081173</v>
      </c>
      <c r="T103">
        <v>14.722</v>
      </c>
      <c r="U103" s="26">
        <v>4.7026429726999996</v>
      </c>
      <c r="V103">
        <v>108.21</v>
      </c>
      <c r="W103">
        <v>21.23</v>
      </c>
      <c r="X103">
        <v>2.9870000000000001</v>
      </c>
      <c r="Y103">
        <v>3.1589999999999998</v>
      </c>
      <c r="Z103">
        <v>3.4020000000000001</v>
      </c>
      <c r="AA103">
        <v>97.129997000000003</v>
      </c>
      <c r="AB103" s="5">
        <v>5103.6899999999996</v>
      </c>
      <c r="AC103">
        <v>252.88499999999999</v>
      </c>
    </row>
    <row r="104" spans="1:29" x14ac:dyDescent="0.3">
      <c r="A104" s="2">
        <v>43405</v>
      </c>
      <c r="B104" s="2" t="str">
        <f t="shared" si="1"/>
        <v>2018M11</v>
      </c>
      <c r="C104" s="4">
        <v>137.65</v>
      </c>
      <c r="D104">
        <v>275383880.56207901</v>
      </c>
      <c r="E104">
        <v>373223537</v>
      </c>
      <c r="F104">
        <v>2758572409</v>
      </c>
      <c r="G104">
        <v>6107351558</v>
      </c>
      <c r="H104">
        <v>6642738040</v>
      </c>
      <c r="I104">
        <v>15.31</v>
      </c>
      <c r="J104">
        <v>18.07</v>
      </c>
      <c r="K104">
        <v>201649391.32121301</v>
      </c>
      <c r="L104" s="3">
        <v>6.7850000000000001</v>
      </c>
      <c r="M104" s="3">
        <v>207.25</v>
      </c>
      <c r="N104">
        <v>111298.936089387</v>
      </c>
      <c r="O104">
        <v>29237.541335891299</v>
      </c>
      <c r="P104">
        <v>8586.04467873473</v>
      </c>
      <c r="Q104">
        <v>3187.3706986941102</v>
      </c>
      <c r="R104">
        <v>7662.3482444645097</v>
      </c>
      <c r="S104">
        <v>23277.300148902501</v>
      </c>
      <c r="T104">
        <v>14.823</v>
      </c>
      <c r="U104" s="26">
        <v>4.8971011914</v>
      </c>
      <c r="V104">
        <v>108.44</v>
      </c>
      <c r="W104">
        <v>18.07</v>
      </c>
      <c r="X104">
        <v>2.8450000000000002</v>
      </c>
      <c r="Y104">
        <v>3.0129999999999999</v>
      </c>
      <c r="Z104">
        <v>3.3109999999999999</v>
      </c>
      <c r="AA104">
        <v>97.269997000000004</v>
      </c>
      <c r="AB104" s="5">
        <v>5092.97</v>
      </c>
      <c r="AC104">
        <v>252.03800000000001</v>
      </c>
    </row>
    <row r="105" spans="1:29" x14ac:dyDescent="0.3">
      <c r="A105" s="2">
        <v>43435</v>
      </c>
      <c r="B105" s="2" t="str">
        <f t="shared" si="1"/>
        <v>2018M12</v>
      </c>
      <c r="C105" s="4">
        <v>136.29</v>
      </c>
      <c r="D105">
        <v>278329308.98666</v>
      </c>
      <c r="E105">
        <v>368955636</v>
      </c>
      <c r="F105">
        <v>2766785638</v>
      </c>
      <c r="G105">
        <v>6137916038</v>
      </c>
      <c r="H105">
        <v>6629067471</v>
      </c>
      <c r="I105">
        <v>14.53</v>
      </c>
      <c r="J105">
        <v>18.079999999999998</v>
      </c>
      <c r="K105">
        <v>201730495.55814999</v>
      </c>
      <c r="L105" s="3">
        <v>6.5750000000000002</v>
      </c>
      <c r="M105" s="3">
        <v>206.35</v>
      </c>
      <c r="N105">
        <v>111091.590138641</v>
      </c>
      <c r="O105">
        <v>26460.3238352181</v>
      </c>
      <c r="P105">
        <v>7799.16251242816</v>
      </c>
      <c r="Q105">
        <v>2910.3850488837002</v>
      </c>
      <c r="R105">
        <v>7103.9984638158103</v>
      </c>
      <c r="S105">
        <v>20747.337704372399</v>
      </c>
      <c r="T105">
        <v>14.425000000000001</v>
      </c>
      <c r="U105" s="26">
        <v>4.9043220555999998</v>
      </c>
      <c r="V105">
        <v>110.85</v>
      </c>
      <c r="W105">
        <v>25.42</v>
      </c>
      <c r="X105">
        <v>2.5099999999999998</v>
      </c>
      <c r="Y105">
        <v>2.6859999999999999</v>
      </c>
      <c r="Z105">
        <v>3.02</v>
      </c>
      <c r="AA105">
        <v>96.169998000000007</v>
      </c>
      <c r="AB105" s="5">
        <v>5100.6099999999997</v>
      </c>
      <c r="AC105">
        <v>251.233</v>
      </c>
    </row>
    <row r="106" spans="1:29" x14ac:dyDescent="0.3">
      <c r="A106" s="2">
        <v>43466</v>
      </c>
      <c r="B106" s="2" t="str">
        <f t="shared" si="1"/>
        <v>2019M1</v>
      </c>
      <c r="C106" s="4">
        <v>133.47</v>
      </c>
      <c r="D106">
        <v>279658275.79251999</v>
      </c>
      <c r="E106">
        <v>369275906</v>
      </c>
      <c r="F106">
        <v>2765121626</v>
      </c>
      <c r="G106">
        <v>6150787765</v>
      </c>
      <c r="H106">
        <v>6639977745</v>
      </c>
      <c r="I106">
        <v>14.67</v>
      </c>
      <c r="J106">
        <v>17.95</v>
      </c>
      <c r="K106">
        <v>202832346.616373</v>
      </c>
      <c r="L106" s="3">
        <v>6.3849999999999998</v>
      </c>
      <c r="M106" s="3">
        <v>167.47</v>
      </c>
      <c r="N106">
        <v>115021.429491314</v>
      </c>
      <c r="O106">
        <v>29658.8595656262</v>
      </c>
      <c r="P106">
        <v>8468.6518547791402</v>
      </c>
      <c r="Q106">
        <v>3216.8865299917802</v>
      </c>
      <c r="R106">
        <v>7629.6001676711103</v>
      </c>
      <c r="S106">
        <v>22190.916201253101</v>
      </c>
      <c r="T106">
        <v>13.573</v>
      </c>
      <c r="U106" s="26">
        <v>4.6074543784999999</v>
      </c>
      <c r="V106">
        <v>106.78</v>
      </c>
      <c r="W106">
        <v>16.57</v>
      </c>
      <c r="X106">
        <v>2.44</v>
      </c>
      <c r="Y106">
        <v>2.6349999999999998</v>
      </c>
      <c r="Z106">
        <v>3.0049999999999999</v>
      </c>
      <c r="AA106">
        <v>95.580001999999993</v>
      </c>
      <c r="AB106" s="5">
        <v>5116.93</v>
      </c>
      <c r="AC106">
        <v>251.71199999999999</v>
      </c>
    </row>
    <row r="107" spans="1:29" x14ac:dyDescent="0.3">
      <c r="A107" s="2">
        <v>43497</v>
      </c>
      <c r="B107" s="2" t="str">
        <f t="shared" si="1"/>
        <v>2019M2</v>
      </c>
      <c r="C107" s="4">
        <v>133.80000000000001</v>
      </c>
      <c r="D107">
        <v>279247740.42233402</v>
      </c>
      <c r="E107">
        <v>403197275</v>
      </c>
      <c r="F107">
        <v>2794246426</v>
      </c>
      <c r="G107">
        <v>6327699486</v>
      </c>
      <c r="H107">
        <v>6760860118</v>
      </c>
      <c r="I107">
        <v>14.98</v>
      </c>
      <c r="J107">
        <v>17.84</v>
      </c>
      <c r="K107">
        <v>204238661.48116899</v>
      </c>
      <c r="L107" s="3">
        <v>6.4749999999999996</v>
      </c>
      <c r="M107" s="3">
        <v>153.02000000000001</v>
      </c>
      <c r="N107">
        <v>116574.18788322801</v>
      </c>
      <c r="O107">
        <v>30301.158950749501</v>
      </c>
      <c r="P107">
        <v>8892.3077819104001</v>
      </c>
      <c r="Q107">
        <v>3278.3579525724599</v>
      </c>
      <c r="R107">
        <v>7807.0497897738496</v>
      </c>
      <c r="S107">
        <v>23190.163875204202</v>
      </c>
      <c r="T107">
        <v>13.955</v>
      </c>
      <c r="U107" s="26">
        <v>4.6965190604</v>
      </c>
      <c r="V107">
        <v>106.09</v>
      </c>
      <c r="W107">
        <v>14.78</v>
      </c>
      <c r="X107">
        <v>2.5089999999999999</v>
      </c>
      <c r="Y107">
        <v>2.7109999999999999</v>
      </c>
      <c r="Z107">
        <v>3.0830000000000002</v>
      </c>
      <c r="AA107">
        <v>96.160004000000001</v>
      </c>
      <c r="AB107" s="5">
        <v>5138.93</v>
      </c>
      <c r="AC107">
        <v>252.77600000000001</v>
      </c>
    </row>
    <row r="108" spans="1:29" x14ac:dyDescent="0.3">
      <c r="A108" s="2">
        <v>43525</v>
      </c>
      <c r="B108" s="2" t="str">
        <f t="shared" si="1"/>
        <v>2019M3</v>
      </c>
      <c r="C108" s="4">
        <v>138.96</v>
      </c>
      <c r="D108">
        <v>280023510.41631901</v>
      </c>
      <c r="E108">
        <v>383047405</v>
      </c>
      <c r="F108">
        <v>2783822453</v>
      </c>
      <c r="G108">
        <v>6247917656</v>
      </c>
      <c r="H108">
        <v>6701921956</v>
      </c>
      <c r="I108">
        <v>15.25</v>
      </c>
      <c r="J108">
        <v>17.71</v>
      </c>
      <c r="K108">
        <v>204530202.23348799</v>
      </c>
      <c r="L108" s="3">
        <v>6.6</v>
      </c>
      <c r="M108" s="3">
        <v>178.31</v>
      </c>
      <c r="N108">
        <v>118376.653573024</v>
      </c>
      <c r="O108">
        <v>30455.305615912701</v>
      </c>
      <c r="P108">
        <v>9163.5558686618206</v>
      </c>
      <c r="Q108">
        <v>3342.7809853431199</v>
      </c>
      <c r="R108">
        <v>7897.7208294552702</v>
      </c>
      <c r="S108">
        <v>23297.259179849701</v>
      </c>
      <c r="T108">
        <v>14.145</v>
      </c>
      <c r="U108" s="26">
        <v>4.8588178805000002</v>
      </c>
      <c r="V108">
        <v>109.22</v>
      </c>
      <c r="W108">
        <v>13.71</v>
      </c>
      <c r="X108">
        <v>2.2429999999999999</v>
      </c>
      <c r="Y108">
        <v>2.4140000000000001</v>
      </c>
      <c r="Z108">
        <v>2.8220000000000001</v>
      </c>
      <c r="AA108">
        <v>97.279999000000004</v>
      </c>
      <c r="AB108" s="5">
        <v>5177.47</v>
      </c>
      <c r="AC108">
        <v>254.202</v>
      </c>
    </row>
    <row r="109" spans="1:29" x14ac:dyDescent="0.3">
      <c r="A109" s="2">
        <v>43556</v>
      </c>
      <c r="B109" s="2" t="str">
        <f t="shared" si="1"/>
        <v>2019M4</v>
      </c>
      <c r="C109" s="4">
        <v>139.58000000000001</v>
      </c>
      <c r="D109">
        <v>277389558.42352802</v>
      </c>
      <c r="E109">
        <v>373655326</v>
      </c>
      <c r="F109">
        <v>2796472119</v>
      </c>
      <c r="G109">
        <v>6261466804</v>
      </c>
      <c r="H109">
        <v>6709137534</v>
      </c>
      <c r="I109">
        <v>15.44</v>
      </c>
      <c r="J109">
        <v>17.82</v>
      </c>
      <c r="K109">
        <v>203148832.73184401</v>
      </c>
      <c r="L109" s="3">
        <v>6.585</v>
      </c>
      <c r="M109" s="3">
        <v>171.47</v>
      </c>
      <c r="N109">
        <v>119348.077402373</v>
      </c>
      <c r="O109">
        <v>31304.276267242501</v>
      </c>
      <c r="P109">
        <v>9533.2336921555707</v>
      </c>
      <c r="Q109">
        <v>3446.7542020214401</v>
      </c>
      <c r="R109">
        <v>8028.0570163972898</v>
      </c>
      <c r="S109">
        <v>24319.2271088735</v>
      </c>
      <c r="T109">
        <v>13.813000000000001</v>
      </c>
      <c r="U109" s="26">
        <v>4.8915357494</v>
      </c>
      <c r="V109">
        <v>110.81</v>
      </c>
      <c r="W109">
        <v>13.12</v>
      </c>
      <c r="X109">
        <v>2.282</v>
      </c>
      <c r="Y109">
        <v>2.5089999999999999</v>
      </c>
      <c r="Z109">
        <v>2.94</v>
      </c>
      <c r="AA109">
        <v>97.480002999999996</v>
      </c>
      <c r="AB109" s="5">
        <v>5206.9799999999996</v>
      </c>
      <c r="AC109">
        <v>255.548</v>
      </c>
    </row>
    <row r="110" spans="1:29" x14ac:dyDescent="0.3">
      <c r="A110" s="2">
        <v>43586</v>
      </c>
      <c r="B110" s="2" t="str">
        <f t="shared" si="1"/>
        <v>2019M5</v>
      </c>
      <c r="C110" s="4">
        <v>139.31</v>
      </c>
      <c r="D110">
        <v>273761287.473638</v>
      </c>
      <c r="E110">
        <v>375135896</v>
      </c>
      <c r="F110">
        <v>2837780270</v>
      </c>
      <c r="G110">
        <v>6316011118</v>
      </c>
      <c r="H110">
        <v>6786532799</v>
      </c>
      <c r="I110">
        <v>15.51</v>
      </c>
      <c r="J110">
        <v>17.97</v>
      </c>
      <c r="K110">
        <v>200259184.64654499</v>
      </c>
      <c r="L110" s="3">
        <v>6.21</v>
      </c>
      <c r="M110" s="3">
        <v>178.29</v>
      </c>
      <c r="N110">
        <v>126126.070167389</v>
      </c>
      <c r="O110">
        <v>29006.246994092398</v>
      </c>
      <c r="P110">
        <v>8663.0410468200698</v>
      </c>
      <c r="Q110">
        <v>3199.1388385496698</v>
      </c>
      <c r="R110">
        <v>7604.94745939517</v>
      </c>
      <c r="S110">
        <v>22381.011243980702</v>
      </c>
      <c r="T110">
        <v>13.57</v>
      </c>
      <c r="U110" s="26">
        <v>4.8794891539999998</v>
      </c>
      <c r="V110">
        <v>113.78</v>
      </c>
      <c r="W110">
        <v>18.71</v>
      </c>
      <c r="X110">
        <v>1.927</v>
      </c>
      <c r="Y110">
        <v>2.1419999999999999</v>
      </c>
      <c r="Z110">
        <v>2.5830000000000002</v>
      </c>
      <c r="AA110">
        <v>97.75</v>
      </c>
      <c r="AB110" s="5">
        <v>5213.75</v>
      </c>
      <c r="AC110">
        <v>256.09199999999998</v>
      </c>
    </row>
    <row r="111" spans="1:29" x14ac:dyDescent="0.3">
      <c r="A111" s="2">
        <v>43617</v>
      </c>
      <c r="B111" s="2" t="str">
        <f t="shared" si="1"/>
        <v>2019M6</v>
      </c>
      <c r="C111" s="4">
        <v>134.99</v>
      </c>
      <c r="D111">
        <v>273582578.03187299</v>
      </c>
      <c r="E111">
        <v>377238871</v>
      </c>
      <c r="F111">
        <v>2852379348</v>
      </c>
      <c r="G111">
        <v>6329039326</v>
      </c>
      <c r="H111">
        <v>6802015276</v>
      </c>
      <c r="I111">
        <v>15.81</v>
      </c>
      <c r="J111">
        <v>18.079999999999998</v>
      </c>
      <c r="K111">
        <v>201318850.64688501</v>
      </c>
      <c r="L111" s="3">
        <v>5.87</v>
      </c>
      <c r="M111" s="3">
        <v>149.35</v>
      </c>
      <c r="N111">
        <v>129202.751202864</v>
      </c>
      <c r="O111">
        <v>31287.3333915191</v>
      </c>
      <c r="P111">
        <v>9274.7614048974901</v>
      </c>
      <c r="Q111">
        <v>3430.12633133494</v>
      </c>
      <c r="R111">
        <v>7919.3601907105904</v>
      </c>
      <c r="S111">
        <v>23054.779873985201</v>
      </c>
      <c r="T111">
        <v>13.355</v>
      </c>
      <c r="U111" s="26">
        <v>4.7446668380999997</v>
      </c>
      <c r="V111">
        <v>109.82</v>
      </c>
      <c r="W111">
        <v>15.08</v>
      </c>
      <c r="X111">
        <v>1.758</v>
      </c>
      <c r="Y111">
        <v>2</v>
      </c>
      <c r="Z111">
        <v>2.528</v>
      </c>
      <c r="AA111">
        <v>96.129997000000003</v>
      </c>
      <c r="AB111" s="5">
        <v>5214.2700000000004</v>
      </c>
      <c r="AC111">
        <v>256.14299999999997</v>
      </c>
    </row>
    <row r="112" spans="1:29" x14ac:dyDescent="0.3">
      <c r="A112" s="2">
        <v>43647</v>
      </c>
      <c r="B112" s="2" t="str">
        <f t="shared" si="1"/>
        <v>2019M7</v>
      </c>
      <c r="C112" s="4">
        <v>143.04</v>
      </c>
      <c r="D112">
        <v>270746023.06559598</v>
      </c>
      <c r="E112">
        <v>371317822</v>
      </c>
      <c r="F112">
        <v>2863949594</v>
      </c>
      <c r="G112">
        <v>6413435285</v>
      </c>
      <c r="H112">
        <v>6851178385</v>
      </c>
      <c r="I112">
        <v>16.63</v>
      </c>
      <c r="J112">
        <v>18.02</v>
      </c>
      <c r="K112">
        <v>200690056.08297101</v>
      </c>
      <c r="L112" s="3">
        <v>5.4450000000000003</v>
      </c>
      <c r="M112" s="3">
        <v>126</v>
      </c>
      <c r="N112">
        <v>128888.565677997</v>
      </c>
      <c r="O112">
        <v>31045.7260117224</v>
      </c>
      <c r="P112">
        <v>9294.0198780392802</v>
      </c>
      <c r="Q112">
        <v>3401.6331771915202</v>
      </c>
      <c r="R112">
        <v>8041.4045307857396</v>
      </c>
      <c r="S112">
        <v>23674.7278622187</v>
      </c>
      <c r="T112">
        <v>11.618</v>
      </c>
      <c r="U112" s="26">
        <v>4.6525026002000001</v>
      </c>
      <c r="V112">
        <v>107.51</v>
      </c>
      <c r="W112">
        <v>16.12</v>
      </c>
      <c r="X112">
        <v>1.8440000000000001</v>
      </c>
      <c r="Y112">
        <v>2.0209999999999999</v>
      </c>
      <c r="Z112">
        <v>2.5270000000000001</v>
      </c>
      <c r="AA112">
        <v>98.519997000000004</v>
      </c>
      <c r="AB112" s="5">
        <v>5224.18</v>
      </c>
      <c r="AC112">
        <v>256.57100000000003</v>
      </c>
    </row>
    <row r="113" spans="1:29" x14ac:dyDescent="0.3">
      <c r="A113" s="2">
        <v>43678</v>
      </c>
      <c r="B113" s="2" t="str">
        <f t="shared" si="1"/>
        <v>2019M8</v>
      </c>
      <c r="C113" s="4">
        <v>141.84</v>
      </c>
      <c r="D113">
        <v>271100680.47639298</v>
      </c>
      <c r="E113">
        <v>373804135</v>
      </c>
      <c r="F113">
        <v>2874676522</v>
      </c>
      <c r="G113">
        <v>6462185630</v>
      </c>
      <c r="H113">
        <v>6884678511</v>
      </c>
      <c r="I113">
        <v>16.68</v>
      </c>
      <c r="J113">
        <v>17.93</v>
      </c>
      <c r="K113">
        <v>200236058.26601201</v>
      </c>
      <c r="L113" s="3">
        <v>5.36</v>
      </c>
      <c r="M113" s="3">
        <v>137.80000000000001</v>
      </c>
      <c r="N113">
        <v>127779.28266462901</v>
      </c>
      <c r="O113">
        <v>30278.8166723621</v>
      </c>
      <c r="P113">
        <v>8860.6438931616503</v>
      </c>
      <c r="Q113">
        <v>3304.7388835222901</v>
      </c>
      <c r="R113">
        <v>7744.8425975725504</v>
      </c>
      <c r="S113">
        <v>22707.510056773001</v>
      </c>
      <c r="T113">
        <v>13.07</v>
      </c>
      <c r="U113" s="26">
        <v>5.1085621033999997</v>
      </c>
      <c r="V113">
        <v>114.23</v>
      </c>
      <c r="W113">
        <v>18.98</v>
      </c>
      <c r="X113">
        <v>1.391</v>
      </c>
      <c r="Y113">
        <v>1.506</v>
      </c>
      <c r="Z113">
        <v>1.97</v>
      </c>
      <c r="AA113">
        <v>98.919998000000007</v>
      </c>
      <c r="AB113" s="5">
        <v>5229.93</v>
      </c>
      <c r="AC113">
        <v>256.55799999999999</v>
      </c>
    </row>
    <row r="114" spans="1:29" x14ac:dyDescent="0.3">
      <c r="A114" s="2">
        <v>43709</v>
      </c>
      <c r="B114" s="2" t="str">
        <f t="shared" si="1"/>
        <v>2019M9</v>
      </c>
      <c r="C114" s="4">
        <v>138.25</v>
      </c>
      <c r="D114">
        <v>274430666.24101901</v>
      </c>
      <c r="E114">
        <v>376780611</v>
      </c>
      <c r="F114">
        <v>2887697362</v>
      </c>
      <c r="G114">
        <v>6514147980</v>
      </c>
      <c r="H114">
        <v>6915631701</v>
      </c>
      <c r="I114">
        <v>16.510000000000002</v>
      </c>
      <c r="J114">
        <v>17.72</v>
      </c>
      <c r="K114">
        <v>201448015.827537</v>
      </c>
      <c r="L114" s="3">
        <v>4.8600000000000003</v>
      </c>
      <c r="M114" s="3">
        <v>138.18</v>
      </c>
      <c r="N114">
        <v>133593.965578667</v>
      </c>
      <c r="O114">
        <v>31220.0625538034</v>
      </c>
      <c r="P114">
        <v>9351.7863543332296</v>
      </c>
      <c r="Q114">
        <v>3456.0403091431299</v>
      </c>
      <c r="R114">
        <v>7919.1200400133803</v>
      </c>
      <c r="S114">
        <v>23690.090671859401</v>
      </c>
      <c r="T114">
        <v>12.762</v>
      </c>
      <c r="U114" s="26">
        <v>5.1425900855000002</v>
      </c>
      <c r="V114">
        <v>117.25</v>
      </c>
      <c r="W114">
        <v>16.239999999999998</v>
      </c>
      <c r="X114">
        <v>1.5509999999999999</v>
      </c>
      <c r="Y114">
        <v>1.675</v>
      </c>
      <c r="Z114">
        <v>2.121</v>
      </c>
      <c r="AA114">
        <v>99.379997000000003</v>
      </c>
      <c r="AB114" s="5">
        <v>5227.84</v>
      </c>
      <c r="AC114">
        <v>256.75900000000001</v>
      </c>
    </row>
    <row r="115" spans="1:29" x14ac:dyDescent="0.3">
      <c r="A115" s="2">
        <v>43739</v>
      </c>
      <c r="B115" s="2" t="str">
        <f t="shared" si="1"/>
        <v>2019M10</v>
      </c>
      <c r="C115" s="4">
        <v>142.87</v>
      </c>
      <c r="D115">
        <v>277605049.80234098</v>
      </c>
      <c r="E115">
        <v>374565903</v>
      </c>
      <c r="F115">
        <v>2901369243</v>
      </c>
      <c r="G115">
        <v>6552928340</v>
      </c>
      <c r="H115">
        <v>7022462550</v>
      </c>
      <c r="I115">
        <v>16.72</v>
      </c>
      <c r="J115">
        <v>17.739999999999998</v>
      </c>
      <c r="K115">
        <v>205657622.58357501</v>
      </c>
      <c r="L115" s="3">
        <v>4.4000000000000004</v>
      </c>
      <c r="M115" s="3">
        <v>117.61</v>
      </c>
      <c r="N115">
        <v>129971.297862425</v>
      </c>
      <c r="O115">
        <v>31530.750600160602</v>
      </c>
      <c r="P115">
        <v>9705.8242600375597</v>
      </c>
      <c r="Q115">
        <v>3545.5734775655301</v>
      </c>
      <c r="R115">
        <v>7817.9500512044197</v>
      </c>
      <c r="S115">
        <v>24101.4968019238</v>
      </c>
      <c r="T115">
        <v>12.638</v>
      </c>
      <c r="U115" s="26">
        <v>4.9396969766999996</v>
      </c>
      <c r="V115">
        <v>116.42</v>
      </c>
      <c r="W115">
        <v>13.22</v>
      </c>
      <c r="X115">
        <v>1.5229999999999999</v>
      </c>
      <c r="Y115">
        <v>1.6910000000000001</v>
      </c>
      <c r="Z115">
        <v>2.1760000000000002</v>
      </c>
      <c r="AA115">
        <v>97.349997999999999</v>
      </c>
      <c r="AB115" s="5">
        <v>5233.07</v>
      </c>
      <c r="AC115">
        <v>257.346</v>
      </c>
    </row>
    <row r="116" spans="1:29" x14ac:dyDescent="0.3">
      <c r="A116" s="2">
        <v>43770</v>
      </c>
      <c r="B116" s="2" t="str">
        <f t="shared" si="1"/>
        <v>2019M11</v>
      </c>
      <c r="C116" s="4">
        <v>138.86000000000001</v>
      </c>
      <c r="D116">
        <v>282205446.47111702</v>
      </c>
      <c r="E116">
        <v>383352236</v>
      </c>
      <c r="F116">
        <v>2949985809</v>
      </c>
      <c r="G116">
        <v>6646055953</v>
      </c>
      <c r="H116">
        <v>7092243208</v>
      </c>
      <c r="I116">
        <v>17.04</v>
      </c>
      <c r="J116">
        <v>18.010000000000002</v>
      </c>
      <c r="K116">
        <v>208694147.89324</v>
      </c>
      <c r="L116" s="3">
        <v>4.5750000000000002</v>
      </c>
      <c r="M116" s="3">
        <v>123.53</v>
      </c>
      <c r="N116">
        <v>128955.307060331</v>
      </c>
      <c r="O116">
        <v>31398.440159912301</v>
      </c>
      <c r="P116">
        <v>9943.4957847373007</v>
      </c>
      <c r="Q116">
        <v>3546.9962294280499</v>
      </c>
      <c r="R116">
        <v>7880.16903377378</v>
      </c>
      <c r="S116">
        <v>23769.6987075414</v>
      </c>
      <c r="T116">
        <v>12.087</v>
      </c>
      <c r="U116" s="26">
        <v>5.1845376119999997</v>
      </c>
      <c r="V116">
        <v>117.74</v>
      </c>
      <c r="W116">
        <v>12.62</v>
      </c>
      <c r="X116">
        <v>1.621</v>
      </c>
      <c r="Y116">
        <v>1.776</v>
      </c>
      <c r="Z116">
        <v>2.202</v>
      </c>
      <c r="AA116">
        <v>98.269997000000004</v>
      </c>
      <c r="AB116" s="5">
        <v>5259.76</v>
      </c>
      <c r="AC116">
        <v>257.20800000000003</v>
      </c>
    </row>
    <row r="117" spans="1:29" x14ac:dyDescent="0.3">
      <c r="A117" s="2">
        <v>43800</v>
      </c>
      <c r="B117" s="2" t="str">
        <f t="shared" si="1"/>
        <v>2019M12</v>
      </c>
      <c r="C117" s="4">
        <v>137.46</v>
      </c>
      <c r="D117">
        <v>283992934.46383703</v>
      </c>
      <c r="E117">
        <v>385908524</v>
      </c>
      <c r="F117">
        <v>2974708017</v>
      </c>
      <c r="G117">
        <v>6666132060</v>
      </c>
      <c r="H117">
        <v>7090277775</v>
      </c>
      <c r="I117">
        <v>17.989999999999998</v>
      </c>
      <c r="J117">
        <v>17.84</v>
      </c>
      <c r="K117">
        <v>212709919.35566199</v>
      </c>
      <c r="L117" s="3">
        <v>4.4349999999999996</v>
      </c>
      <c r="M117" s="3">
        <v>99.01</v>
      </c>
      <c r="N117">
        <v>138653.38095379199</v>
      </c>
      <c r="O117">
        <v>31547.7327647723</v>
      </c>
      <c r="P117">
        <v>10273.887482136901</v>
      </c>
      <c r="Q117">
        <v>3659.0549741966202</v>
      </c>
      <c r="R117">
        <v>7752.4389888117703</v>
      </c>
      <c r="S117">
        <v>23964.239209976</v>
      </c>
      <c r="T117">
        <v>10.528</v>
      </c>
      <c r="U117" s="26">
        <v>4.8910342981000001</v>
      </c>
      <c r="V117">
        <v>114.94</v>
      </c>
      <c r="W117">
        <v>13.78</v>
      </c>
      <c r="X117">
        <v>1.6930000000000001</v>
      </c>
      <c r="Y117">
        <v>1.919</v>
      </c>
      <c r="Z117">
        <v>2.3889999999999998</v>
      </c>
      <c r="AA117">
        <v>96.389999000000003</v>
      </c>
      <c r="AB117" s="5">
        <v>5320.25</v>
      </c>
      <c r="AC117">
        <v>256.97399999999999</v>
      </c>
    </row>
    <row r="118" spans="1:29" x14ac:dyDescent="0.3">
      <c r="A118" s="2">
        <v>43831</v>
      </c>
      <c r="B118" s="2" t="str">
        <f t="shared" si="1"/>
        <v>2020M1</v>
      </c>
      <c r="C118" s="4">
        <v>133.86000000000001</v>
      </c>
      <c r="D118">
        <v>288790402.35769999</v>
      </c>
      <c r="E118">
        <v>391760160</v>
      </c>
      <c r="F118">
        <v>3009943793</v>
      </c>
      <c r="G118">
        <v>6705196896</v>
      </c>
      <c r="H118">
        <v>7159558180</v>
      </c>
      <c r="I118">
        <v>18.12</v>
      </c>
      <c r="J118">
        <v>17.12</v>
      </c>
      <c r="K118">
        <v>211000018.64033899</v>
      </c>
      <c r="L118" s="3">
        <v>4.5149999999999997</v>
      </c>
      <c r="M118" s="3">
        <v>100</v>
      </c>
      <c r="N118">
        <v>127794.050278234</v>
      </c>
      <c r="O118">
        <v>32716.637089209202</v>
      </c>
      <c r="P118">
        <v>10353.0587723143</v>
      </c>
      <c r="Q118">
        <v>3743.3279313578701</v>
      </c>
      <c r="R118">
        <v>7776.7567159741002</v>
      </c>
      <c r="S118">
        <v>24194.101660309301</v>
      </c>
      <c r="T118">
        <v>10.766999999999999</v>
      </c>
      <c r="U118" s="26">
        <v>5.1699481635</v>
      </c>
      <c r="V118">
        <v>116.16</v>
      </c>
      <c r="W118">
        <v>18.84</v>
      </c>
      <c r="X118">
        <v>1.3260000000000001</v>
      </c>
      <c r="Y118">
        <v>1.52</v>
      </c>
      <c r="Z118">
        <v>2.0150000000000001</v>
      </c>
      <c r="AA118">
        <v>97.389999000000003</v>
      </c>
      <c r="AB118" s="5">
        <v>5331.42</v>
      </c>
      <c r="AC118">
        <v>257.971</v>
      </c>
    </row>
    <row r="119" spans="1:29" x14ac:dyDescent="0.3">
      <c r="A119" s="2">
        <v>43862</v>
      </c>
      <c r="B119" s="2" t="str">
        <f t="shared" si="1"/>
        <v>2020M2</v>
      </c>
      <c r="C119" s="4">
        <v>134.66</v>
      </c>
      <c r="D119">
        <v>293340859.53118199</v>
      </c>
      <c r="E119">
        <v>433418158</v>
      </c>
      <c r="F119">
        <v>3075353773</v>
      </c>
      <c r="G119">
        <v>6813474032</v>
      </c>
      <c r="H119">
        <v>7256443849</v>
      </c>
      <c r="I119">
        <v>18.11</v>
      </c>
      <c r="J119">
        <v>16.7</v>
      </c>
      <c r="K119">
        <v>222389671.68168601</v>
      </c>
      <c r="L119" s="3">
        <v>4.24</v>
      </c>
      <c r="M119" s="3">
        <v>127.47</v>
      </c>
      <c r="N119">
        <v>122573.11371120199</v>
      </c>
      <c r="O119">
        <v>29240.594097057499</v>
      </c>
      <c r="P119">
        <v>9923.7791652830201</v>
      </c>
      <c r="Q119">
        <v>3418.1053557585701</v>
      </c>
      <c r="R119">
        <v>7101.9869212576205</v>
      </c>
      <c r="S119">
        <v>22365.702401663399</v>
      </c>
      <c r="T119">
        <v>12.074999999999999</v>
      </c>
      <c r="U119" s="26">
        <v>5.4339022572999998</v>
      </c>
      <c r="V119">
        <v>121.84</v>
      </c>
      <c r="W119">
        <v>40.11</v>
      </c>
      <c r="X119">
        <v>0.91300000000000003</v>
      </c>
      <c r="Y119">
        <v>1.127</v>
      </c>
      <c r="Z119">
        <v>1.671</v>
      </c>
      <c r="AA119">
        <v>98.129997000000003</v>
      </c>
      <c r="AB119" s="5">
        <v>5344.75</v>
      </c>
      <c r="AC119">
        <v>258.678</v>
      </c>
    </row>
    <row r="120" spans="1:29" x14ac:dyDescent="0.3">
      <c r="A120" s="2">
        <v>43891</v>
      </c>
      <c r="B120" s="2" t="str">
        <f t="shared" si="1"/>
        <v>2020M3</v>
      </c>
      <c r="C120" s="4">
        <v>136.46</v>
      </c>
      <c r="D120">
        <v>293388726.71693599</v>
      </c>
      <c r="E120">
        <v>408454118</v>
      </c>
      <c r="F120">
        <v>3072370786</v>
      </c>
      <c r="G120">
        <v>6750429150</v>
      </c>
      <c r="H120">
        <v>7195871247</v>
      </c>
      <c r="I120">
        <v>16.79</v>
      </c>
      <c r="J120">
        <v>16.170000000000002</v>
      </c>
      <c r="K120">
        <v>230457584.32036999</v>
      </c>
      <c r="L120" s="3">
        <v>3.63</v>
      </c>
      <c r="M120" s="3">
        <v>226.04</v>
      </c>
      <c r="N120">
        <v>88381.1008080662</v>
      </c>
      <c r="O120">
        <v>25402.328157022301</v>
      </c>
      <c r="P120">
        <v>9026.07303328747</v>
      </c>
      <c r="Q120">
        <v>3010.7021965386998</v>
      </c>
      <c r="R120">
        <v>6065.7082109380299</v>
      </c>
      <c r="S120">
        <v>20392.447678300301</v>
      </c>
      <c r="T120">
        <v>17.681999999999999</v>
      </c>
      <c r="U120" s="26">
        <v>6.2750276818000001</v>
      </c>
      <c r="V120">
        <v>136.52000000000001</v>
      </c>
      <c r="W120">
        <v>53.54</v>
      </c>
      <c r="X120">
        <v>0.375</v>
      </c>
      <c r="Y120">
        <v>0.69799999999999995</v>
      </c>
      <c r="Z120">
        <v>1.351</v>
      </c>
      <c r="AA120">
        <v>99.050003000000004</v>
      </c>
      <c r="AB120" s="5">
        <v>5348.49</v>
      </c>
      <c r="AC120">
        <v>258.11500000000001</v>
      </c>
    </row>
    <row r="121" spans="1:29" x14ac:dyDescent="0.3">
      <c r="A121" s="2">
        <v>43922</v>
      </c>
      <c r="B121" s="2" t="str">
        <f t="shared" si="1"/>
        <v>2020M4</v>
      </c>
      <c r="C121" s="4">
        <v>118.83</v>
      </c>
      <c r="D121">
        <v>313421249.663697</v>
      </c>
      <c r="E121">
        <v>408932481</v>
      </c>
      <c r="F121">
        <v>3085630610</v>
      </c>
      <c r="G121">
        <v>6787939129</v>
      </c>
      <c r="H121">
        <v>7215768079</v>
      </c>
      <c r="I121">
        <v>16.399999999999999</v>
      </c>
      <c r="J121">
        <v>15.63</v>
      </c>
      <c r="K121">
        <v>247491052.27314499</v>
      </c>
      <c r="L121" s="3">
        <v>3.1850000000000001</v>
      </c>
      <c r="M121" s="3">
        <v>313.35500000000002</v>
      </c>
      <c r="N121">
        <v>98713.836363377603</v>
      </c>
      <c r="O121">
        <v>28616.968988963901</v>
      </c>
      <c r="P121">
        <v>10419.3928753296</v>
      </c>
      <c r="Q121">
        <v>3393.8642729431899</v>
      </c>
      <c r="R121">
        <v>6354.0130509294304</v>
      </c>
      <c r="S121">
        <v>22012.767427865499</v>
      </c>
      <c r="T121">
        <v>19.175000000000001</v>
      </c>
      <c r="U121" s="26">
        <v>6.5709644131999996</v>
      </c>
      <c r="V121">
        <v>147.97</v>
      </c>
      <c r="W121">
        <v>34.15</v>
      </c>
      <c r="X121">
        <v>0.34499999999999997</v>
      </c>
      <c r="Y121">
        <v>0.622</v>
      </c>
      <c r="Z121">
        <v>1.266</v>
      </c>
      <c r="AA121">
        <v>99.019997000000004</v>
      </c>
      <c r="AB121" s="5">
        <v>5331.91</v>
      </c>
      <c r="AC121">
        <v>256.38900000000001</v>
      </c>
    </row>
    <row r="122" spans="1:29" x14ac:dyDescent="0.3">
      <c r="A122" s="2">
        <v>43952</v>
      </c>
      <c r="B122" s="2" t="str">
        <f t="shared" si="1"/>
        <v>2020M5</v>
      </c>
      <c r="C122" s="4">
        <v>119.67</v>
      </c>
      <c r="D122">
        <v>354928383.36513299</v>
      </c>
      <c r="E122">
        <v>416408470</v>
      </c>
      <c r="F122">
        <v>3249314323</v>
      </c>
      <c r="G122">
        <v>6874426696</v>
      </c>
      <c r="H122">
        <v>7333256201</v>
      </c>
      <c r="I122">
        <v>15.95</v>
      </c>
      <c r="J122">
        <v>15.73</v>
      </c>
      <c r="K122">
        <v>263260296.09908</v>
      </c>
      <c r="L122" s="3">
        <v>2.63</v>
      </c>
      <c r="M122" s="3">
        <v>265.58999999999997</v>
      </c>
      <c r="N122">
        <v>110929.410758093</v>
      </c>
      <c r="O122">
        <v>29589.1700166843</v>
      </c>
      <c r="P122">
        <v>11062.345231932501</v>
      </c>
      <c r="Q122">
        <v>3535.87234299088</v>
      </c>
      <c r="R122">
        <v>6458.4763820894696</v>
      </c>
      <c r="S122">
        <v>23813.995729629802</v>
      </c>
      <c r="T122">
        <v>18.87</v>
      </c>
      <c r="U122" s="26">
        <v>6.5951785378999999</v>
      </c>
      <c r="V122">
        <v>157.5</v>
      </c>
      <c r="W122">
        <v>27.51</v>
      </c>
      <c r="X122">
        <v>0.30399999999999999</v>
      </c>
      <c r="Y122">
        <v>0.64800000000000002</v>
      </c>
      <c r="Z122">
        <v>1.407</v>
      </c>
      <c r="AA122">
        <v>98.339995999999999</v>
      </c>
      <c r="AB122" s="5">
        <v>5311.65</v>
      </c>
      <c r="AC122">
        <v>256.39400000000001</v>
      </c>
    </row>
    <row r="123" spans="1:29" x14ac:dyDescent="0.3">
      <c r="A123" s="2">
        <v>43983</v>
      </c>
      <c r="B123" s="2" t="str">
        <f t="shared" si="1"/>
        <v>2020M6</v>
      </c>
      <c r="C123" s="4">
        <v>126</v>
      </c>
      <c r="D123">
        <v>370694289.47490698</v>
      </c>
      <c r="E123">
        <v>448853614</v>
      </c>
      <c r="F123">
        <v>3404903860</v>
      </c>
      <c r="G123">
        <v>7041714154</v>
      </c>
      <c r="H123">
        <v>7472991203</v>
      </c>
      <c r="I123">
        <v>14.71</v>
      </c>
      <c r="J123">
        <v>15.93</v>
      </c>
      <c r="K123">
        <v>275498779.94223398</v>
      </c>
      <c r="L123" s="3">
        <v>2.37</v>
      </c>
      <c r="M123" s="3">
        <v>260.05</v>
      </c>
      <c r="N123">
        <v>118004.574423105</v>
      </c>
      <c r="O123">
        <v>30152.637301983399</v>
      </c>
      <c r="P123">
        <v>11534.772487735099</v>
      </c>
      <c r="Q123">
        <v>3589.93747379252</v>
      </c>
      <c r="R123">
        <v>6534.12934516522</v>
      </c>
      <c r="S123">
        <v>24020.187953573899</v>
      </c>
      <c r="T123">
        <v>20.297999999999998</v>
      </c>
      <c r="U123" s="26">
        <v>6.6383247644000001</v>
      </c>
      <c r="V123">
        <v>145.32</v>
      </c>
      <c r="W123">
        <v>30.43</v>
      </c>
      <c r="X123">
        <v>0.28899999999999998</v>
      </c>
      <c r="Y123">
        <v>0.65300000000000002</v>
      </c>
      <c r="Z123">
        <v>1.409</v>
      </c>
      <c r="AA123">
        <v>97.389999000000003</v>
      </c>
      <c r="AB123" s="5">
        <v>5325.46</v>
      </c>
      <c r="AC123">
        <v>257.79700000000003</v>
      </c>
    </row>
    <row r="124" spans="1:29" x14ac:dyDescent="0.3">
      <c r="A124" s="2">
        <v>44013</v>
      </c>
      <c r="B124" s="2" t="str">
        <f t="shared" si="1"/>
        <v>2020M7</v>
      </c>
      <c r="C124" s="4">
        <v>135.77000000000001</v>
      </c>
      <c r="D124">
        <v>380343924.12456501</v>
      </c>
      <c r="E124">
        <v>484120149</v>
      </c>
      <c r="F124">
        <v>3541122488</v>
      </c>
      <c r="G124">
        <v>7210605349</v>
      </c>
      <c r="H124">
        <v>7627555239</v>
      </c>
      <c r="I124">
        <v>13.91</v>
      </c>
      <c r="J124">
        <v>16.32</v>
      </c>
      <c r="K124">
        <v>282018469.87607503</v>
      </c>
      <c r="L124" s="3">
        <v>2.4900000000000002</v>
      </c>
      <c r="M124" s="3">
        <v>217.31</v>
      </c>
      <c r="N124">
        <v>127619.046709314</v>
      </c>
      <c r="O124">
        <v>30278.0449876116</v>
      </c>
      <c r="P124">
        <v>12095.9922982566</v>
      </c>
      <c r="Q124">
        <v>3698.3927177330502</v>
      </c>
      <c r="R124">
        <v>6204.6388080435099</v>
      </c>
      <c r="S124">
        <v>23799.3314185499</v>
      </c>
      <c r="T124">
        <v>17.98</v>
      </c>
      <c r="U124" s="26">
        <v>6.2851155951999997</v>
      </c>
      <c r="V124">
        <v>148.27000000000001</v>
      </c>
      <c r="W124">
        <v>24.46</v>
      </c>
      <c r="X124">
        <v>0.215</v>
      </c>
      <c r="Y124">
        <v>0.53600000000000003</v>
      </c>
      <c r="Z124">
        <v>1.198</v>
      </c>
      <c r="AA124">
        <v>93.489998</v>
      </c>
      <c r="AB124" s="5">
        <v>5344.63</v>
      </c>
      <c r="AC124">
        <v>259.101</v>
      </c>
    </row>
    <row r="125" spans="1:29" x14ac:dyDescent="0.3">
      <c r="A125" s="2">
        <v>44044</v>
      </c>
      <c r="B125" s="2" t="str">
        <f t="shared" si="1"/>
        <v>2020M8</v>
      </c>
      <c r="C125" s="4">
        <v>135.53</v>
      </c>
      <c r="D125">
        <v>388004860.23332</v>
      </c>
      <c r="E125">
        <v>514451009</v>
      </c>
      <c r="F125">
        <v>3631638918</v>
      </c>
      <c r="G125">
        <v>7400929374</v>
      </c>
      <c r="H125">
        <v>7832931679</v>
      </c>
      <c r="I125">
        <v>13.81</v>
      </c>
      <c r="J125">
        <v>16.59</v>
      </c>
      <c r="K125">
        <v>291369290.988729</v>
      </c>
      <c r="L125" s="3">
        <v>2.6549999999999998</v>
      </c>
      <c r="M125" s="3">
        <v>210.49</v>
      </c>
      <c r="N125">
        <v>122817.26280347101</v>
      </c>
      <c r="O125">
        <v>32105.152803245001</v>
      </c>
      <c r="P125">
        <v>12887.3631010465</v>
      </c>
      <c r="Q125">
        <v>3889.4224406008302</v>
      </c>
      <c r="R125">
        <v>6332.6923949702996</v>
      </c>
      <c r="S125">
        <v>25074.0221134231</v>
      </c>
      <c r="T125">
        <v>19.248000000000001</v>
      </c>
      <c r="U125" s="26">
        <v>6.5930121153999997</v>
      </c>
      <c r="V125">
        <v>153.47</v>
      </c>
      <c r="W125">
        <v>26.41</v>
      </c>
      <c r="X125">
        <v>0.26400000000000001</v>
      </c>
      <c r="Y125">
        <v>0.69299999999999995</v>
      </c>
      <c r="Z125">
        <v>1.452</v>
      </c>
      <c r="AA125">
        <v>92.139999000000003</v>
      </c>
      <c r="AB125" s="5">
        <v>5357.46</v>
      </c>
      <c r="AC125">
        <v>259.91800000000001</v>
      </c>
    </row>
    <row r="126" spans="1:29" x14ac:dyDescent="0.3">
      <c r="A126" s="2">
        <v>44075</v>
      </c>
      <c r="B126" s="2" t="str">
        <f t="shared" si="1"/>
        <v>2020M9</v>
      </c>
      <c r="C126" s="4">
        <v>137.11000000000001</v>
      </c>
      <c r="D126">
        <v>385570823.105766</v>
      </c>
      <c r="E126">
        <v>533014391</v>
      </c>
      <c r="F126">
        <v>3725297055</v>
      </c>
      <c r="G126">
        <v>7560493317</v>
      </c>
      <c r="H126">
        <v>7957422496</v>
      </c>
      <c r="I126">
        <v>12.97</v>
      </c>
      <c r="J126">
        <v>16.53</v>
      </c>
      <c r="K126">
        <v>301607384.56527603</v>
      </c>
      <c r="L126" s="3">
        <v>2.83</v>
      </c>
      <c r="M126" s="3">
        <v>251.22</v>
      </c>
      <c r="N126">
        <v>117917.67030434799</v>
      </c>
      <c r="O126">
        <v>31762.512702364402</v>
      </c>
      <c r="P126">
        <v>12922.3127701379</v>
      </c>
      <c r="Q126">
        <v>3856.3659377440599</v>
      </c>
      <c r="R126">
        <v>6193.7819089036102</v>
      </c>
      <c r="S126">
        <v>24766.799268664901</v>
      </c>
      <c r="T126">
        <v>19.722000000000001</v>
      </c>
      <c r="U126" s="26">
        <v>6.7539170075000001</v>
      </c>
      <c r="V126">
        <v>150.84</v>
      </c>
      <c r="W126">
        <v>26.37</v>
      </c>
      <c r="X126">
        <v>0.27200000000000002</v>
      </c>
      <c r="Y126">
        <v>0.67700000000000005</v>
      </c>
      <c r="Z126">
        <v>1.4510000000000001</v>
      </c>
      <c r="AA126">
        <v>93.889999000000003</v>
      </c>
      <c r="AB126" s="5">
        <v>5391.75</v>
      </c>
      <c r="AC126">
        <v>260.27999999999997</v>
      </c>
    </row>
    <row r="127" spans="1:29" x14ac:dyDescent="0.3">
      <c r="A127" s="2">
        <v>44105</v>
      </c>
      <c r="B127" s="2" t="str">
        <f t="shared" si="1"/>
        <v>2020M10</v>
      </c>
      <c r="C127" s="4">
        <v>139.85</v>
      </c>
      <c r="D127">
        <v>387532599.94034201</v>
      </c>
      <c r="E127">
        <v>546062801</v>
      </c>
      <c r="F127">
        <v>3765842678</v>
      </c>
      <c r="G127">
        <v>7689525475</v>
      </c>
      <c r="H127">
        <v>8097711101</v>
      </c>
      <c r="I127">
        <v>12.69</v>
      </c>
      <c r="J127">
        <v>16.66</v>
      </c>
      <c r="K127">
        <v>314250533.90533501</v>
      </c>
      <c r="L127" s="3">
        <v>3.1150000000000002</v>
      </c>
      <c r="M127" s="3">
        <v>214.4</v>
      </c>
      <c r="N127">
        <v>109818.312012642</v>
      </c>
      <c r="O127">
        <v>30514.636138902399</v>
      </c>
      <c r="P127">
        <v>12631.9034358315</v>
      </c>
      <c r="Q127">
        <v>3771.0041024019602</v>
      </c>
      <c r="R127">
        <v>5954.8447184549505</v>
      </c>
      <c r="S127">
        <v>23857.5039877452</v>
      </c>
      <c r="T127">
        <v>18.375</v>
      </c>
      <c r="U127" s="26">
        <v>6.8519632857000001</v>
      </c>
      <c r="V127">
        <v>155.93</v>
      </c>
      <c r="W127">
        <v>38.020000000000003</v>
      </c>
      <c r="X127">
        <v>0.38100000000000001</v>
      </c>
      <c r="Y127">
        <v>0.86</v>
      </c>
      <c r="Z127">
        <v>1.64</v>
      </c>
      <c r="AA127">
        <v>94.040001000000004</v>
      </c>
      <c r="AB127" s="5">
        <v>5438.12</v>
      </c>
      <c r="AC127">
        <v>260.38799999999998</v>
      </c>
    </row>
    <row r="128" spans="1:29" x14ac:dyDescent="0.3">
      <c r="A128" s="2">
        <v>44136</v>
      </c>
      <c r="B128" s="2" t="str">
        <f t="shared" si="1"/>
        <v>2020M11</v>
      </c>
      <c r="C128" s="4">
        <v>138.11000000000001</v>
      </c>
      <c r="D128">
        <v>386916447.60489398</v>
      </c>
      <c r="E128">
        <v>565746786</v>
      </c>
      <c r="F128">
        <v>3829941156</v>
      </c>
      <c r="G128">
        <v>7752745912</v>
      </c>
      <c r="H128">
        <v>8229714368</v>
      </c>
      <c r="I128">
        <v>12.47</v>
      </c>
      <c r="J128">
        <v>16.48</v>
      </c>
      <c r="K128">
        <v>312379207.21279502</v>
      </c>
      <c r="L128" s="3">
        <v>3.0049999999999999</v>
      </c>
      <c r="M128" s="3">
        <v>163.69999999999999</v>
      </c>
      <c r="N128">
        <v>123637.60532133401</v>
      </c>
      <c r="O128">
        <v>32729.166026850598</v>
      </c>
      <c r="P128">
        <v>13819.032329080501</v>
      </c>
      <c r="Q128">
        <v>4033.7100591752801</v>
      </c>
      <c r="R128">
        <v>6622.9280410496003</v>
      </c>
      <c r="S128">
        <v>26629.028102326902</v>
      </c>
      <c r="T128">
        <v>18.016999999999999</v>
      </c>
      <c r="U128" s="26">
        <v>6.2736651688</v>
      </c>
      <c r="V128">
        <v>149.31</v>
      </c>
      <c r="W128">
        <v>20.57</v>
      </c>
      <c r="X128">
        <v>0.36199999999999999</v>
      </c>
      <c r="Y128">
        <v>0.84399999999999997</v>
      </c>
      <c r="Z128">
        <v>1.573</v>
      </c>
      <c r="AA128">
        <v>91.870002999999997</v>
      </c>
      <c r="AB128" s="5">
        <v>5486.52</v>
      </c>
      <c r="AC128">
        <v>260.22899999999998</v>
      </c>
    </row>
    <row r="129" spans="1:29" x14ac:dyDescent="0.3">
      <c r="A129" s="2">
        <v>44166</v>
      </c>
      <c r="B129" s="2" t="str">
        <f t="shared" si="1"/>
        <v>2020M12</v>
      </c>
      <c r="C129" s="4">
        <v>139.29</v>
      </c>
      <c r="D129">
        <v>365494404.02627701</v>
      </c>
      <c r="E129">
        <v>579454938</v>
      </c>
      <c r="F129">
        <v>3892439970</v>
      </c>
      <c r="G129">
        <v>7792807281</v>
      </c>
      <c r="H129">
        <v>8289635769</v>
      </c>
      <c r="I129">
        <v>12.25</v>
      </c>
      <c r="J129">
        <v>16.78</v>
      </c>
      <c r="K129">
        <v>306955977.361049</v>
      </c>
      <c r="L129" s="3">
        <v>2.855</v>
      </c>
      <c r="M129" s="3">
        <v>141.24</v>
      </c>
      <c r="N129">
        <v>135706.326516976</v>
      </c>
      <c r="O129">
        <v>33309.123916916302</v>
      </c>
      <c r="P129">
        <v>14515.4216564257</v>
      </c>
      <c r="Q129">
        <v>4190.5166239902601</v>
      </c>
      <c r="R129">
        <v>6532.4645827393897</v>
      </c>
      <c r="S129">
        <v>27401.296619113102</v>
      </c>
      <c r="T129">
        <v>18.483000000000001</v>
      </c>
      <c r="U129" s="26">
        <v>6.0333639567999997</v>
      </c>
      <c r="V129">
        <v>139.66</v>
      </c>
      <c r="W129">
        <v>22.75</v>
      </c>
      <c r="X129">
        <v>0.36099999999999999</v>
      </c>
      <c r="Y129">
        <v>0.91700000000000004</v>
      </c>
      <c r="Z129">
        <v>1.6459999999999999</v>
      </c>
      <c r="AA129">
        <v>89.940002000000007</v>
      </c>
      <c r="AB129" s="5">
        <v>5560.59</v>
      </c>
      <c r="AC129">
        <v>260.47399999999999</v>
      </c>
    </row>
    <row r="130" spans="1:29" x14ac:dyDescent="0.3">
      <c r="A130" s="2">
        <v>44197</v>
      </c>
      <c r="B130" s="2" t="str">
        <f t="shared" si="1"/>
        <v>2021M1</v>
      </c>
      <c r="C130" s="4">
        <v>132.04</v>
      </c>
      <c r="D130">
        <v>385261803.35023898</v>
      </c>
      <c r="E130">
        <v>584084142</v>
      </c>
      <c r="F130">
        <v>3900423982</v>
      </c>
      <c r="G130">
        <v>7835982778</v>
      </c>
      <c r="H130">
        <v>8343589906</v>
      </c>
      <c r="I130">
        <v>12.3</v>
      </c>
      <c r="J130">
        <v>16.850000000000001</v>
      </c>
      <c r="K130">
        <v>313147952.75724</v>
      </c>
      <c r="L130" s="3">
        <v>3.8849999999999998</v>
      </c>
      <c r="M130" s="3">
        <v>170.6</v>
      </c>
      <c r="N130">
        <v>123023.53124965599</v>
      </c>
      <c r="O130">
        <v>34280.377913497803</v>
      </c>
      <c r="P130">
        <v>14582.687740708499</v>
      </c>
      <c r="Q130">
        <v>4254.98411648202</v>
      </c>
      <c r="R130">
        <v>6743.0862662115996</v>
      </c>
      <c r="S130">
        <v>28489.882077627</v>
      </c>
      <c r="T130">
        <v>19.024999999999999</v>
      </c>
      <c r="U130" s="26">
        <v>6.3416607519000001</v>
      </c>
      <c r="V130">
        <v>145.38</v>
      </c>
      <c r="W130">
        <v>33.090000000000003</v>
      </c>
      <c r="X130">
        <v>0.443</v>
      </c>
      <c r="Y130">
        <v>1.093</v>
      </c>
      <c r="Z130">
        <v>1.8580000000000001</v>
      </c>
      <c r="AA130">
        <v>90.580001999999993</v>
      </c>
      <c r="AB130" s="5">
        <v>5574.49</v>
      </c>
      <c r="AC130">
        <v>261.58199999999999</v>
      </c>
    </row>
    <row r="131" spans="1:29" x14ac:dyDescent="0.3">
      <c r="A131" s="2">
        <v>44228</v>
      </c>
      <c r="B131" s="2" t="str">
        <f t="shared" ref="B131:B138" si="2">CONCATENATE(YEAR(A131),"M",MONTH(A131))</f>
        <v>2021M2</v>
      </c>
      <c r="C131" s="4">
        <v>134.76</v>
      </c>
      <c r="D131">
        <v>383928905.74977201</v>
      </c>
      <c r="E131">
        <v>619777029</v>
      </c>
      <c r="F131">
        <v>3903575117</v>
      </c>
      <c r="G131">
        <v>8035557724</v>
      </c>
      <c r="H131">
        <v>8446332255</v>
      </c>
      <c r="I131">
        <v>12.34</v>
      </c>
      <c r="J131">
        <v>16.489999999999998</v>
      </c>
      <c r="K131">
        <v>315543289.60820597</v>
      </c>
      <c r="L131" s="3">
        <v>4.3099999999999996</v>
      </c>
      <c r="M131" s="3">
        <v>185.57</v>
      </c>
      <c r="N131">
        <v>123442.499335468</v>
      </c>
      <c r="O131">
        <v>35157.840858592099</v>
      </c>
      <c r="P131">
        <v>15065.1513270256</v>
      </c>
      <c r="Q131">
        <v>4351.1667213330302</v>
      </c>
      <c r="R131">
        <v>6882.7991795839198</v>
      </c>
      <c r="S131">
        <v>30132.284164384098</v>
      </c>
      <c r="T131">
        <v>17.670000000000002</v>
      </c>
      <c r="U131" s="26">
        <v>6.3499363354999998</v>
      </c>
      <c r="V131">
        <v>146.68</v>
      </c>
      <c r="W131">
        <v>27.95</v>
      </c>
      <c r="X131">
        <v>0.77600000000000002</v>
      </c>
      <c r="Y131">
        <v>1.46</v>
      </c>
      <c r="Z131">
        <v>2.1819999999999999</v>
      </c>
      <c r="AA131">
        <v>90.93</v>
      </c>
      <c r="AB131" s="5">
        <v>5622.43</v>
      </c>
      <c r="AC131">
        <v>263.01400000000001</v>
      </c>
    </row>
    <row r="132" spans="1:29" x14ac:dyDescent="0.3">
      <c r="A132" s="2">
        <v>44256</v>
      </c>
      <c r="B132" s="2" t="str">
        <f t="shared" si="2"/>
        <v>2021M3</v>
      </c>
      <c r="C132" s="4">
        <v>143.96</v>
      </c>
      <c r="D132">
        <v>374607802.22347897</v>
      </c>
      <c r="E132">
        <v>592242390</v>
      </c>
      <c r="F132">
        <v>3907771350</v>
      </c>
      <c r="G132">
        <v>7988869455</v>
      </c>
      <c r="H132">
        <v>8454294566</v>
      </c>
      <c r="I132">
        <v>12.96</v>
      </c>
      <c r="J132">
        <v>16.36</v>
      </c>
      <c r="K132">
        <v>314266073.709162</v>
      </c>
      <c r="L132" s="3">
        <v>5.24</v>
      </c>
      <c r="M132" s="3">
        <v>227.92</v>
      </c>
      <c r="N132">
        <v>133640.10185576699</v>
      </c>
      <c r="O132">
        <v>37276.363818808401</v>
      </c>
      <c r="P132">
        <v>15149.2035166488</v>
      </c>
      <c r="Q132">
        <v>4514.9330601710299</v>
      </c>
      <c r="R132">
        <v>6999.7362925097495</v>
      </c>
      <c r="S132">
        <v>30596.426865350699</v>
      </c>
      <c r="T132">
        <v>18.462</v>
      </c>
      <c r="U132" s="26">
        <v>6.4815272096000003</v>
      </c>
      <c r="V132">
        <v>152.66</v>
      </c>
      <c r="W132">
        <v>19.399999999999999</v>
      </c>
      <c r="X132">
        <v>0.93799999999999994</v>
      </c>
      <c r="Y132">
        <v>1.746</v>
      </c>
      <c r="Z132">
        <v>2.4249999999999998</v>
      </c>
      <c r="AA132">
        <v>93.230002999999996</v>
      </c>
      <c r="AB132" s="5">
        <v>5674.72</v>
      </c>
      <c r="AC132">
        <v>264.87700000000001</v>
      </c>
    </row>
    <row r="133" spans="1:29" x14ac:dyDescent="0.3">
      <c r="A133" s="2">
        <v>44287</v>
      </c>
      <c r="B133" s="2" t="str">
        <f t="shared" si="2"/>
        <v>2021M4</v>
      </c>
      <c r="C133" s="4">
        <v>139.04</v>
      </c>
      <c r="D133">
        <v>367586226.911623</v>
      </c>
      <c r="E133">
        <v>581066612</v>
      </c>
      <c r="F133">
        <v>3909768837</v>
      </c>
      <c r="G133">
        <v>8004776613</v>
      </c>
      <c r="H133">
        <v>8526838222</v>
      </c>
      <c r="I133">
        <v>13.56</v>
      </c>
      <c r="J133">
        <v>16.45</v>
      </c>
      <c r="K133">
        <v>313879959.20200402</v>
      </c>
      <c r="L133" s="3">
        <v>5.15</v>
      </c>
      <c r="M133" s="3">
        <v>188</v>
      </c>
      <c r="N133">
        <v>137466.93986655501</v>
      </c>
      <c r="O133">
        <v>38267.094950107698</v>
      </c>
      <c r="P133">
        <v>15711.280788256599</v>
      </c>
      <c r="Q133">
        <v>4676.4300318161004</v>
      </c>
      <c r="R133">
        <v>7199.8566515981902</v>
      </c>
      <c r="S133">
        <v>30179.992953597499</v>
      </c>
      <c r="T133">
        <v>16.97</v>
      </c>
      <c r="U133" s="26">
        <v>6.1284016758000002</v>
      </c>
      <c r="V133">
        <v>151.26</v>
      </c>
      <c r="W133">
        <v>18.61</v>
      </c>
      <c r="X133">
        <v>0.85699999999999998</v>
      </c>
      <c r="Y133">
        <v>1.631</v>
      </c>
      <c r="Z133">
        <v>2.3010000000000002</v>
      </c>
      <c r="AA133">
        <v>91.279999000000004</v>
      </c>
      <c r="AB133" s="5">
        <v>5692.31</v>
      </c>
      <c r="AC133">
        <v>267.05399999999997</v>
      </c>
    </row>
    <row r="134" spans="1:29" x14ac:dyDescent="0.3">
      <c r="A134" s="2">
        <v>44317</v>
      </c>
      <c r="B134" s="2" t="str">
        <f t="shared" si="2"/>
        <v>2021M5</v>
      </c>
      <c r="C134" s="4">
        <v>136.91999999999999</v>
      </c>
      <c r="D134">
        <v>361101948.84496301</v>
      </c>
      <c r="E134">
        <v>578967966</v>
      </c>
      <c r="F134">
        <v>3935845778</v>
      </c>
      <c r="G134">
        <v>8062170326</v>
      </c>
      <c r="H134">
        <v>8657345746</v>
      </c>
      <c r="I134">
        <v>14.15</v>
      </c>
      <c r="J134">
        <v>16.63</v>
      </c>
      <c r="K134">
        <v>315450777.86439198</v>
      </c>
      <c r="L134" s="3">
        <v>5.64</v>
      </c>
      <c r="M134" s="3">
        <v>170.54</v>
      </c>
      <c r="N134">
        <v>148191.80218075999</v>
      </c>
      <c r="O134">
        <v>38609.996187400102</v>
      </c>
      <c r="P134">
        <v>15421.986969192099</v>
      </c>
      <c r="Q134">
        <v>4688.4484336960004</v>
      </c>
      <c r="R134">
        <v>7121.5106912279098</v>
      </c>
      <c r="S134">
        <v>29932.192858992701</v>
      </c>
      <c r="T134">
        <v>16.175000000000001</v>
      </c>
      <c r="U134" s="26">
        <v>5.8851643957000004</v>
      </c>
      <c r="V134">
        <v>143.75</v>
      </c>
      <c r="W134">
        <v>16.760000000000002</v>
      </c>
      <c r="X134">
        <v>0.78800000000000003</v>
      </c>
      <c r="Y134">
        <v>1.581</v>
      </c>
      <c r="Z134">
        <v>2.2629999999999999</v>
      </c>
      <c r="AA134">
        <v>89.839995999999999</v>
      </c>
      <c r="AB134" s="5">
        <v>5739.56</v>
      </c>
      <c r="AC134">
        <v>269.19499999999999</v>
      </c>
    </row>
    <row r="135" spans="1:29" x14ac:dyDescent="0.3">
      <c r="A135" s="2">
        <v>44348</v>
      </c>
      <c r="B135" s="2" t="str">
        <f t="shared" si="2"/>
        <v>2021M6</v>
      </c>
      <c r="C135" s="4">
        <v>137.21</v>
      </c>
      <c r="D135">
        <v>354118540.56869602</v>
      </c>
      <c r="E135">
        <v>582626374</v>
      </c>
      <c r="F135">
        <v>3968925252</v>
      </c>
      <c r="G135">
        <v>8132092713</v>
      </c>
      <c r="H135">
        <v>8686640837</v>
      </c>
      <c r="I135">
        <v>15.01</v>
      </c>
      <c r="J135">
        <v>16.75</v>
      </c>
      <c r="K135">
        <v>321242601.32371199</v>
      </c>
      <c r="L135" s="3">
        <v>6.2949999999999999</v>
      </c>
      <c r="M135" s="3">
        <v>159.72999999999999</v>
      </c>
      <c r="N135">
        <v>144432.70229319</v>
      </c>
      <c r="O135">
        <v>38211.575642103402</v>
      </c>
      <c r="P135">
        <v>15762.144733219</v>
      </c>
      <c r="Q135">
        <v>4720.5013241198603</v>
      </c>
      <c r="R135">
        <v>7066.8747025273697</v>
      </c>
      <c r="S135">
        <v>29449.581068186599</v>
      </c>
      <c r="T135">
        <v>15.698</v>
      </c>
      <c r="U135" s="26">
        <v>5.5967979885999997</v>
      </c>
      <c r="V135">
        <v>137.35</v>
      </c>
      <c r="W135">
        <v>15.83</v>
      </c>
      <c r="X135">
        <v>0.873</v>
      </c>
      <c r="Y135">
        <v>1.4430000000000001</v>
      </c>
      <c r="Z135">
        <v>2.0649999999999999</v>
      </c>
      <c r="AA135">
        <v>92.440002000000007</v>
      </c>
      <c r="AB135" s="5">
        <v>5769.98</v>
      </c>
      <c r="AC135">
        <v>271.69600000000003</v>
      </c>
    </row>
    <row r="136" spans="1:29" x14ac:dyDescent="0.3">
      <c r="A136" s="2">
        <v>44378</v>
      </c>
      <c r="B136" s="2" t="str">
        <f t="shared" si="2"/>
        <v>2021M7</v>
      </c>
      <c r="C136" s="4">
        <v>142.69999999999999</v>
      </c>
      <c r="D136">
        <v>350086054.75333798</v>
      </c>
      <c r="E136">
        <v>582202651</v>
      </c>
      <c r="F136">
        <v>3975195443</v>
      </c>
      <c r="G136">
        <v>8217877065</v>
      </c>
      <c r="H136">
        <v>8772215183</v>
      </c>
      <c r="I136">
        <v>15.2</v>
      </c>
      <c r="J136">
        <v>16.91</v>
      </c>
      <c r="K136">
        <v>341859834.22184002</v>
      </c>
      <c r="L136" s="3">
        <v>7.44</v>
      </c>
      <c r="M136" s="3">
        <v>171.56</v>
      </c>
      <c r="N136">
        <v>138400.91467702499</v>
      </c>
      <c r="O136">
        <v>37996.777074542202</v>
      </c>
      <c r="P136">
        <v>15663.6796453893</v>
      </c>
      <c r="Q136">
        <v>4714.8827218327197</v>
      </c>
      <c r="R136">
        <v>7026.8644052759601</v>
      </c>
      <c r="S136">
        <v>28460.5549202234</v>
      </c>
      <c r="T136">
        <v>16.117999999999999</v>
      </c>
      <c r="U136" s="26">
        <v>5.6759020841999996</v>
      </c>
      <c r="V136">
        <v>139.97999999999999</v>
      </c>
      <c r="W136">
        <v>18.239999999999998</v>
      </c>
      <c r="X136">
        <v>0.70299999999999996</v>
      </c>
      <c r="Y136">
        <v>1.2390000000000001</v>
      </c>
      <c r="Z136">
        <v>1.897</v>
      </c>
      <c r="AA136">
        <v>92.169998000000007</v>
      </c>
      <c r="AB136" s="5">
        <v>5825.37</v>
      </c>
      <c r="AC136">
        <v>273.00299999999999</v>
      </c>
    </row>
    <row r="137" spans="1:29" x14ac:dyDescent="0.3">
      <c r="A137" s="2">
        <v>44409</v>
      </c>
      <c r="B137" s="2" t="str">
        <f t="shared" si="2"/>
        <v>2021M8</v>
      </c>
      <c r="C137" s="4">
        <v>141.03</v>
      </c>
      <c r="D137">
        <v>345971867.41262001</v>
      </c>
      <c r="E137">
        <v>594844001</v>
      </c>
      <c r="F137">
        <v>4060455998</v>
      </c>
      <c r="G137">
        <v>8345682829</v>
      </c>
      <c r="H137">
        <v>8905135045</v>
      </c>
      <c r="I137">
        <v>15.18</v>
      </c>
      <c r="J137">
        <v>16.78</v>
      </c>
      <c r="K137">
        <v>342820632.71369898</v>
      </c>
      <c r="L137" s="3">
        <v>8.0950000000000006</v>
      </c>
      <c r="M137" s="3">
        <v>172.46</v>
      </c>
      <c r="N137">
        <v>133868.17962899699</v>
      </c>
      <c r="O137">
        <v>37889.549265097099</v>
      </c>
      <c r="P137">
        <v>15840.3439260907</v>
      </c>
      <c r="Q137">
        <v>4767.6131530386601</v>
      </c>
      <c r="R137">
        <v>7189.2698133783397</v>
      </c>
      <c r="S137">
        <v>28923.3002381121</v>
      </c>
      <c r="T137">
        <v>16.332999999999998</v>
      </c>
      <c r="U137" s="26">
        <v>5.6507887763999998</v>
      </c>
      <c r="V137">
        <v>141.63</v>
      </c>
      <c r="W137">
        <v>16.48</v>
      </c>
      <c r="X137">
        <v>0.77200000000000002</v>
      </c>
      <c r="Y137">
        <v>1.304</v>
      </c>
      <c r="Z137">
        <v>1.927</v>
      </c>
      <c r="AA137">
        <v>92.629997000000003</v>
      </c>
      <c r="AB137" s="5">
        <v>5876.05</v>
      </c>
      <c r="AC137">
        <v>273.56700000000001</v>
      </c>
    </row>
    <row r="138" spans="1:29" x14ac:dyDescent="0.3">
      <c r="A138" s="2">
        <v>44440</v>
      </c>
      <c r="B138" s="2" t="str">
        <f t="shared" si="2"/>
        <v>2021M9</v>
      </c>
      <c r="C138" s="4">
        <v>138.05000000000001</v>
      </c>
      <c r="D138">
        <v>335147154.32694697</v>
      </c>
      <c r="E138">
        <v>627901673</v>
      </c>
      <c r="F138">
        <v>4113915466</v>
      </c>
      <c r="G138">
        <v>8447830940</v>
      </c>
      <c r="H138">
        <v>9028343889</v>
      </c>
      <c r="I138">
        <v>15.57</v>
      </c>
      <c r="J138">
        <v>16.649999999999999</v>
      </c>
      <c r="K138">
        <v>327711299.77844399</v>
      </c>
      <c r="L138" s="3">
        <v>8.7799999999999994</v>
      </c>
      <c r="M138" s="3">
        <v>204.45</v>
      </c>
      <c r="N138">
        <v>126019.275957384</v>
      </c>
      <c r="O138">
        <v>36679.567808849002</v>
      </c>
      <c r="P138">
        <v>15880.069065076001</v>
      </c>
      <c r="Q138">
        <v>4687.6220168967802</v>
      </c>
      <c r="R138">
        <v>7103.1239236029596</v>
      </c>
      <c r="S138">
        <v>29788.916862355902</v>
      </c>
      <c r="T138">
        <v>16.917000000000002</v>
      </c>
      <c r="U138" s="26">
        <v>5.9075770331999999</v>
      </c>
      <c r="V138">
        <v>141.01</v>
      </c>
      <c r="W138">
        <v>23.14</v>
      </c>
      <c r="X138">
        <v>0.997</v>
      </c>
      <c r="Y138">
        <v>1.5289999999999999</v>
      </c>
      <c r="Z138">
        <v>2.0920000000000001</v>
      </c>
      <c r="AA138">
        <v>94.25</v>
      </c>
      <c r="AB138" s="5">
        <v>5944.21</v>
      </c>
      <c r="AC138">
        <v>274.31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workbookViewId="0">
      <selection activeCell="A2" sqref="A2:G28"/>
    </sheetView>
  </sheetViews>
  <sheetFormatPr defaultRowHeight="14.4" x14ac:dyDescent="0.3"/>
  <sheetData>
    <row r="1" spans="1:11" x14ac:dyDescent="0.3">
      <c r="A1" t="s">
        <v>295</v>
      </c>
      <c r="B1" t="s">
        <v>297</v>
      </c>
      <c r="C1" t="s">
        <v>297</v>
      </c>
      <c r="D1" t="s">
        <v>298</v>
      </c>
      <c r="E1" t="s">
        <v>299</v>
      </c>
      <c r="F1" t="s">
        <v>298</v>
      </c>
      <c r="G1" t="s">
        <v>296</v>
      </c>
      <c r="H1" t="s">
        <v>299</v>
      </c>
    </row>
    <row r="2" spans="1:11" x14ac:dyDescent="0.3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s="16" t="s">
        <v>109</v>
      </c>
      <c r="H2" t="s">
        <v>300</v>
      </c>
    </row>
    <row r="3" spans="1:11" x14ac:dyDescent="0.3">
      <c r="A3" t="s">
        <v>301</v>
      </c>
      <c r="B3" t="s">
        <v>297</v>
      </c>
      <c r="C3" t="s">
        <v>297</v>
      </c>
      <c r="D3" t="s">
        <v>298</v>
      </c>
      <c r="E3" t="s">
        <v>299</v>
      </c>
      <c r="F3" t="s">
        <v>298</v>
      </c>
      <c r="G3" s="16" t="s">
        <v>302</v>
      </c>
      <c r="H3" t="s">
        <v>303</v>
      </c>
      <c r="K3" t="s">
        <v>308</v>
      </c>
    </row>
    <row r="4" spans="1:11" x14ac:dyDescent="0.3">
      <c r="A4" t="s">
        <v>90</v>
      </c>
      <c r="B4">
        <v>0.79679999999999995</v>
      </c>
      <c r="C4">
        <v>-0.3659</v>
      </c>
      <c r="D4">
        <v>4.4499999999999998E-2</v>
      </c>
      <c r="E4">
        <v>-0.42880000000000001</v>
      </c>
      <c r="F4">
        <v>-2.7E-2</v>
      </c>
      <c r="G4" s="16">
        <f t="shared" ref="G4:G27" si="0">B4*B$28/$G$28+C4*C$28/$G$28+D4*D$28/$G$28+E4*E$28/$G$28+F4*F$28/$G$28</f>
        <v>0.31610416621810744</v>
      </c>
      <c r="H4">
        <v>4.4600000000000001E-2</v>
      </c>
    </row>
    <row r="5" spans="1:11" x14ac:dyDescent="0.3">
      <c r="A5" t="s">
        <v>91</v>
      </c>
      <c r="B5">
        <v>0.93430000000000002</v>
      </c>
      <c r="C5">
        <v>-0.1706</v>
      </c>
      <c r="D5">
        <v>-1.49E-2</v>
      </c>
      <c r="E5">
        <v>-0.27539999999999998</v>
      </c>
      <c r="F5">
        <v>2.5000000000000001E-3</v>
      </c>
      <c r="G5" s="16">
        <f t="shared" si="0"/>
        <v>0.42631957153622574</v>
      </c>
      <c r="H5">
        <v>2.1999999999999999E-2</v>
      </c>
    </row>
    <row r="6" spans="1:11" x14ac:dyDescent="0.3">
      <c r="A6" t="s">
        <v>92</v>
      </c>
      <c r="B6">
        <v>0.98180000000000001</v>
      </c>
      <c r="C6">
        <v>-0.16470000000000001</v>
      </c>
      <c r="D6">
        <v>-3.8E-3</v>
      </c>
      <c r="E6">
        <v>3.8E-3</v>
      </c>
      <c r="F6">
        <v>-9.2999999999999992E-3</v>
      </c>
      <c r="G6" s="16">
        <f t="shared" si="0"/>
        <v>0.4811568737216062</v>
      </c>
      <c r="H6">
        <v>8.8000000000000005E-3</v>
      </c>
    </row>
    <row r="7" spans="1:11" x14ac:dyDescent="0.3">
      <c r="A7" t="s">
        <v>93</v>
      </c>
      <c r="B7">
        <v>0.97989999999999999</v>
      </c>
      <c r="C7">
        <v>-0.1129</v>
      </c>
      <c r="D7">
        <v>-3.95E-2</v>
      </c>
      <c r="E7">
        <v>0.12640000000000001</v>
      </c>
      <c r="F7">
        <v>-1.9599999999999999E-2</v>
      </c>
      <c r="G7" s="16">
        <f t="shared" si="0"/>
        <v>0.49468133275917753</v>
      </c>
      <c r="H7">
        <v>9.1000000000000004E-3</v>
      </c>
    </row>
    <row r="8" spans="1:11" x14ac:dyDescent="0.3">
      <c r="A8" t="s">
        <v>94</v>
      </c>
      <c r="B8">
        <v>0.98</v>
      </c>
      <c r="C8">
        <v>-9.7199999999999995E-2</v>
      </c>
      <c r="D8">
        <v>-3.04E-2</v>
      </c>
      <c r="E8">
        <v>0.1351</v>
      </c>
      <c r="F8">
        <v>-1.4999999999999999E-2</v>
      </c>
      <c r="G8" s="16">
        <f t="shared" si="0"/>
        <v>0.49959010657767255</v>
      </c>
      <c r="H8">
        <v>1.0699999999999999E-2</v>
      </c>
    </row>
    <row r="9" spans="1:11" x14ac:dyDescent="0.3">
      <c r="A9" t="s">
        <v>95</v>
      </c>
      <c r="B9">
        <v>-0.1431</v>
      </c>
      <c r="C9">
        <v>0.15909999999999999</v>
      </c>
      <c r="D9">
        <v>-0.14269999999999999</v>
      </c>
      <c r="E9">
        <v>5.4899999999999997E-2</v>
      </c>
      <c r="F9">
        <v>0.84789999999999999</v>
      </c>
      <c r="G9" s="16">
        <f t="shared" si="0"/>
        <v>2.3139509096781141E-2</v>
      </c>
      <c r="H9">
        <v>0.21190000000000001</v>
      </c>
    </row>
    <row r="10" spans="1:11" x14ac:dyDescent="0.3">
      <c r="A10" t="s">
        <v>96</v>
      </c>
      <c r="B10">
        <v>0.21049999999999999</v>
      </c>
      <c r="C10">
        <v>0.4194</v>
      </c>
      <c r="D10">
        <v>-0.61899999999999999</v>
      </c>
      <c r="E10">
        <v>0.36530000000000001</v>
      </c>
      <c r="F10">
        <v>0.192</v>
      </c>
      <c r="G10" s="16">
        <f t="shared" si="0"/>
        <v>0.14464118850252988</v>
      </c>
      <c r="H10">
        <v>0.2263</v>
      </c>
    </row>
    <row r="11" spans="1:11" x14ac:dyDescent="0.3">
      <c r="A11" t="s">
        <v>97</v>
      </c>
      <c r="B11">
        <v>4.02E-2</v>
      </c>
      <c r="C11">
        <v>-0.22900000000000001</v>
      </c>
      <c r="D11">
        <v>-0.1741</v>
      </c>
      <c r="E11">
        <v>-0.91500000000000004</v>
      </c>
      <c r="F11">
        <v>0.187</v>
      </c>
      <c r="G11" s="16">
        <f t="shared" si="0"/>
        <v>-0.11205911292927119</v>
      </c>
      <c r="H11">
        <v>4.3499999999999997E-2</v>
      </c>
    </row>
    <row r="12" spans="1:11" x14ac:dyDescent="0.3">
      <c r="A12" t="s">
        <v>98</v>
      </c>
      <c r="B12">
        <v>-0.59519999999999995</v>
      </c>
      <c r="C12">
        <v>0.32619999999999999</v>
      </c>
      <c r="D12">
        <v>0.5998</v>
      </c>
      <c r="E12">
        <v>-2.69E-2</v>
      </c>
      <c r="F12">
        <v>-0.15859999999999999</v>
      </c>
      <c r="G12" s="16">
        <f t="shared" si="0"/>
        <v>-0.19908755517278506</v>
      </c>
      <c r="H12">
        <v>0.15379999999999999</v>
      </c>
    </row>
    <row r="13" spans="1:11" x14ac:dyDescent="0.3">
      <c r="A13" t="s">
        <v>99</v>
      </c>
      <c r="B13">
        <v>0.216</v>
      </c>
      <c r="C13">
        <v>-1.89E-2</v>
      </c>
      <c r="D13">
        <v>0.88119999999999998</v>
      </c>
      <c r="E13">
        <v>0.3256</v>
      </c>
      <c r="F13">
        <v>-2.4E-2</v>
      </c>
      <c r="G13" s="16">
        <f t="shared" si="0"/>
        <v>0.25738569275487139</v>
      </c>
      <c r="H13">
        <v>6.9800000000000001E-2</v>
      </c>
    </row>
    <row r="14" spans="1:11" x14ac:dyDescent="0.3">
      <c r="A14" t="s">
        <v>100</v>
      </c>
      <c r="B14">
        <v>0.22450000000000001</v>
      </c>
      <c r="C14">
        <v>7.4999999999999997E-2</v>
      </c>
      <c r="D14">
        <v>-0.68179999999999996</v>
      </c>
      <c r="E14">
        <v>-0.33600000000000002</v>
      </c>
      <c r="F14">
        <v>0.51849999999999996</v>
      </c>
      <c r="G14" s="16">
        <f t="shared" si="0"/>
        <v>5.3969533857250541E-2</v>
      </c>
      <c r="H14">
        <v>9.74E-2</v>
      </c>
    </row>
    <row r="15" spans="1:11" x14ac:dyDescent="0.3">
      <c r="A15" t="s">
        <v>304</v>
      </c>
      <c r="B15">
        <v>0.97560000000000002</v>
      </c>
      <c r="C15">
        <v>4.9700000000000001E-2</v>
      </c>
      <c r="D15">
        <v>-0.13289999999999999</v>
      </c>
      <c r="E15">
        <v>0.1086</v>
      </c>
      <c r="F15">
        <v>-5.2600000000000001E-2</v>
      </c>
      <c r="G15" s="16">
        <f t="shared" si="0"/>
        <v>0.4982289589837442</v>
      </c>
      <c r="H15">
        <v>1.35E-2</v>
      </c>
    </row>
    <row r="16" spans="1:11" x14ac:dyDescent="0.3">
      <c r="A16" t="s">
        <v>305</v>
      </c>
      <c r="B16">
        <v>0.98629999999999995</v>
      </c>
      <c r="C16">
        <v>-7.7700000000000005E-2</v>
      </c>
      <c r="D16">
        <v>-6.1499999999999999E-2</v>
      </c>
      <c r="E16">
        <v>-8.7800000000000003E-2</v>
      </c>
      <c r="F16">
        <v>3.3599999999999998E-2</v>
      </c>
      <c r="G16" s="16">
        <f t="shared" si="0"/>
        <v>0.48316114759392831</v>
      </c>
      <c r="H16">
        <v>8.6E-3</v>
      </c>
    </row>
    <row r="17" spans="1:8" x14ac:dyDescent="0.3">
      <c r="A17" t="s">
        <v>293</v>
      </c>
      <c r="B17">
        <v>0.99009999999999998</v>
      </c>
      <c r="C17">
        <v>-1.01E-2</v>
      </c>
      <c r="D17">
        <v>-5.5300000000000002E-2</v>
      </c>
      <c r="E17">
        <v>2.8199999999999999E-2</v>
      </c>
      <c r="F17">
        <v>-6.1400000000000003E-2</v>
      </c>
      <c r="G17" s="16">
        <f t="shared" si="0"/>
        <v>0.49807200990418776</v>
      </c>
      <c r="H17">
        <v>1.2E-2</v>
      </c>
    </row>
    <row r="18" spans="1:8" x14ac:dyDescent="0.3">
      <c r="A18" t="s">
        <v>101</v>
      </c>
      <c r="B18">
        <v>7.8200000000000006E-2</v>
      </c>
      <c r="C18">
        <v>0.57579999999999998</v>
      </c>
      <c r="D18">
        <v>-0.12720000000000001</v>
      </c>
      <c r="E18">
        <v>0.42530000000000001</v>
      </c>
      <c r="F18">
        <v>-0.61809999999999998</v>
      </c>
      <c r="G18" s="16">
        <f t="shared" si="0"/>
        <v>8.7391430724512859E-2</v>
      </c>
      <c r="H18">
        <v>8.3299999999999999E-2</v>
      </c>
    </row>
    <row r="19" spans="1:8" x14ac:dyDescent="0.3">
      <c r="A19" t="s">
        <v>102</v>
      </c>
      <c r="B19">
        <v>0.94340000000000002</v>
      </c>
      <c r="C19">
        <v>0.1479</v>
      </c>
      <c r="D19">
        <v>0.1138</v>
      </c>
      <c r="E19">
        <v>0.14990000000000001</v>
      </c>
      <c r="F19">
        <v>-0.14460000000000001</v>
      </c>
      <c r="G19" s="16">
        <f t="shared" si="0"/>
        <v>0.52345748735062991</v>
      </c>
      <c r="H19">
        <v>3.1699999999999999E-2</v>
      </c>
    </row>
    <row r="20" spans="1:8" x14ac:dyDescent="0.3">
      <c r="A20" t="s">
        <v>103</v>
      </c>
      <c r="B20">
        <v>0.28549999999999998</v>
      </c>
      <c r="C20">
        <v>-0.1142</v>
      </c>
      <c r="D20">
        <v>0.77710000000000001</v>
      </c>
      <c r="E20">
        <v>-1.7000000000000001E-2</v>
      </c>
      <c r="F20">
        <v>0.3891</v>
      </c>
      <c r="G20" s="16">
        <f t="shared" si="0"/>
        <v>0.27220827860910751</v>
      </c>
      <c r="H20">
        <v>0.14979999999999999</v>
      </c>
    </row>
    <row r="21" spans="1:8" x14ac:dyDescent="0.3">
      <c r="A21" t="s">
        <v>306</v>
      </c>
      <c r="B21">
        <v>0.86250000000000004</v>
      </c>
      <c r="C21">
        <v>-0.25009999999999999</v>
      </c>
      <c r="D21">
        <v>0.3261</v>
      </c>
      <c r="E21">
        <v>7.9100000000000004E-2</v>
      </c>
      <c r="F21">
        <v>0.1898</v>
      </c>
      <c r="G21" s="16">
        <f t="shared" si="0"/>
        <v>0.47958449779308865</v>
      </c>
      <c r="H21">
        <v>4.4900000000000002E-2</v>
      </c>
    </row>
    <row r="22" spans="1:8" x14ac:dyDescent="0.3">
      <c r="A22" t="s">
        <v>104</v>
      </c>
      <c r="B22">
        <v>0.91990000000000005</v>
      </c>
      <c r="C22">
        <v>-0.2225</v>
      </c>
      <c r="D22">
        <v>0.2278</v>
      </c>
      <c r="E22">
        <v>5.21E-2</v>
      </c>
      <c r="F22">
        <v>0.1537</v>
      </c>
      <c r="G22" s="16">
        <f t="shared" si="0"/>
        <v>0.49353467542254281</v>
      </c>
      <c r="H22">
        <v>2.6100000000000002E-2</v>
      </c>
    </row>
    <row r="23" spans="1:8" x14ac:dyDescent="0.3">
      <c r="A23" t="s">
        <v>105</v>
      </c>
      <c r="B23">
        <v>4.36E-2</v>
      </c>
      <c r="C23">
        <v>-0.38679999999999998</v>
      </c>
      <c r="D23">
        <v>0.11749999999999999</v>
      </c>
      <c r="E23">
        <v>-0.1656</v>
      </c>
      <c r="F23">
        <v>0.75609999999999999</v>
      </c>
      <c r="G23" s="16">
        <f t="shared" si="0"/>
        <v>4.2722273657013678E-2</v>
      </c>
      <c r="H23">
        <v>0.2356</v>
      </c>
    </row>
    <row r="24" spans="1:8" x14ac:dyDescent="0.3">
      <c r="A24" t="s">
        <v>106</v>
      </c>
      <c r="B24">
        <v>-1.7299999999999999E-2</v>
      </c>
      <c r="C24">
        <v>0.8901</v>
      </c>
      <c r="D24">
        <v>-5.1299999999999998E-2</v>
      </c>
      <c r="E24">
        <v>0.36130000000000001</v>
      </c>
      <c r="F24">
        <v>-8.5999999999999993E-2</v>
      </c>
      <c r="G24" s="16">
        <f t="shared" si="0"/>
        <v>0.14157478738292603</v>
      </c>
      <c r="H24">
        <v>6.6799999999999998E-2</v>
      </c>
    </row>
    <row r="25" spans="1:8" x14ac:dyDescent="0.3">
      <c r="A25" t="s">
        <v>107</v>
      </c>
      <c r="B25">
        <v>-0.438</v>
      </c>
      <c r="C25">
        <v>0.87970000000000004</v>
      </c>
      <c r="D25">
        <v>-6.3899999999999998E-2</v>
      </c>
      <c r="E25">
        <v>-2.8899999999999999E-2</v>
      </c>
      <c r="F25">
        <v>-5.5300000000000002E-2</v>
      </c>
      <c r="G25" s="16">
        <f t="shared" si="0"/>
        <v>-0.11611964689417593</v>
      </c>
      <c r="H25">
        <v>2.63E-2</v>
      </c>
    </row>
    <row r="26" spans="1:8" x14ac:dyDescent="0.3">
      <c r="A26" t="s">
        <v>108</v>
      </c>
      <c r="B26">
        <v>-0.68920000000000003</v>
      </c>
      <c r="C26">
        <v>0.65820000000000001</v>
      </c>
      <c r="D26">
        <v>-5.8900000000000001E-2</v>
      </c>
      <c r="E26">
        <v>-0.2354</v>
      </c>
      <c r="F26">
        <v>-1.8100000000000002E-2</v>
      </c>
      <c r="G26" s="16">
        <f t="shared" si="0"/>
        <v>-0.29464332005598021</v>
      </c>
      <c r="H26">
        <v>3.2599999999999997E-2</v>
      </c>
    </row>
    <row r="27" spans="1:8" x14ac:dyDescent="0.3">
      <c r="A27" t="s">
        <v>294</v>
      </c>
      <c r="B27">
        <v>0.66190000000000004</v>
      </c>
      <c r="C27">
        <v>-1.04E-2</v>
      </c>
      <c r="D27">
        <v>0.29120000000000001</v>
      </c>
      <c r="E27">
        <v>0.63260000000000005</v>
      </c>
      <c r="F27">
        <v>-3.44E-2</v>
      </c>
      <c r="G27" s="16">
        <f t="shared" si="0"/>
        <v>0.44104742168155892</v>
      </c>
      <c r="H27">
        <v>7.5600000000000001E-2</v>
      </c>
    </row>
    <row r="28" spans="1:8" x14ac:dyDescent="0.3">
      <c r="A28" s="16" t="s">
        <v>307</v>
      </c>
      <c r="B28" s="16">
        <v>0.47870000000000001</v>
      </c>
      <c r="C28" s="16">
        <v>0.13389999999999999</v>
      </c>
      <c r="D28" s="16">
        <v>0.1235</v>
      </c>
      <c r="E28" s="16">
        <v>9.7299999999999998E-2</v>
      </c>
      <c r="F28" s="16">
        <v>9.5500000000000002E-2</v>
      </c>
      <c r="G28" s="16">
        <f>SUM(B28:F28)</f>
        <v>0.92889999999999995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38"/>
  <sheetViews>
    <sheetView tabSelected="1" topLeftCell="A124" workbookViewId="0">
      <selection activeCell="A98" sqref="A98"/>
    </sheetView>
  </sheetViews>
  <sheetFormatPr defaultColWidth="9.109375" defaultRowHeight="14.4" x14ac:dyDescent="0.3"/>
  <cols>
    <col min="1" max="1" width="10.44140625" style="1" customWidth="1"/>
    <col min="2" max="2" width="10" style="1" bestFit="1" customWidth="1"/>
    <col min="3" max="3" width="7" style="1" bestFit="1" customWidth="1"/>
    <col min="4" max="4" width="13.109375" bestFit="1" customWidth="1"/>
    <col min="5" max="10" width="11.6640625" bestFit="1" customWidth="1"/>
    <col min="11" max="11" width="14.109375" bestFit="1" customWidth="1"/>
    <col min="12" max="12" width="11.6640625" bestFit="1" customWidth="1"/>
    <col min="13" max="13" width="11.6640625" style="3" bestFit="1" customWidth="1"/>
    <col min="14" max="14" width="12.33203125" bestFit="1" customWidth="1"/>
    <col min="15" max="15" width="16.33203125" bestFit="1" customWidth="1"/>
    <col min="16" max="16" width="18.88671875" bestFit="1" customWidth="1"/>
    <col min="17" max="17" width="12.33203125" bestFit="1" customWidth="1"/>
    <col min="18" max="18" width="12.6640625" bestFit="1" customWidth="1"/>
    <col min="19" max="19" width="12" bestFit="1" customWidth="1"/>
    <col min="20" max="20" width="11.6640625" bestFit="1" customWidth="1"/>
    <col min="21" max="21" width="13.44140625" bestFit="1" customWidth="1"/>
    <col min="22" max="22" width="13.109375" bestFit="1" customWidth="1"/>
    <col min="23" max="26" width="11.6640625" bestFit="1" customWidth="1"/>
    <col min="27" max="27" width="11" bestFit="1" customWidth="1"/>
    <col min="28" max="28" width="10.6640625" bestFit="1" customWidth="1"/>
    <col min="29" max="29" width="12.88671875" bestFit="1" customWidth="1"/>
    <col min="30" max="30" width="12.88671875" customWidth="1"/>
  </cols>
  <sheetData>
    <row r="1" spans="1:37" x14ac:dyDescent="0.3">
      <c r="A1" s="1" t="s">
        <v>0</v>
      </c>
      <c r="B1" s="1" t="s">
        <v>19</v>
      </c>
      <c r="C1" s="1" t="s">
        <v>1</v>
      </c>
      <c r="D1" s="7" t="s">
        <v>83</v>
      </c>
      <c r="E1" s="7" t="s">
        <v>6</v>
      </c>
      <c r="F1" s="7" t="s">
        <v>7</v>
      </c>
      <c r="G1" s="7" t="s">
        <v>8</v>
      </c>
      <c r="H1" s="7" t="s">
        <v>9</v>
      </c>
      <c r="I1" s="6" t="s">
        <v>2</v>
      </c>
      <c r="J1" s="6" t="s">
        <v>3</v>
      </c>
      <c r="K1" s="6" t="s">
        <v>79</v>
      </c>
      <c r="L1" s="14" t="s">
        <v>12</v>
      </c>
      <c r="M1" s="15" t="s">
        <v>13</v>
      </c>
      <c r="N1" s="27" t="s">
        <v>81</v>
      </c>
      <c r="O1" s="27" t="s">
        <v>284</v>
      </c>
      <c r="P1" s="27" t="s">
        <v>285</v>
      </c>
      <c r="Q1" s="27" t="s">
        <v>286</v>
      </c>
      <c r="R1" s="6" t="s">
        <v>80</v>
      </c>
      <c r="S1" s="6" t="s">
        <v>82</v>
      </c>
      <c r="T1" s="6" t="s">
        <v>78</v>
      </c>
      <c r="U1" s="27" t="s">
        <v>269</v>
      </c>
      <c r="V1" s="16" t="s">
        <v>17</v>
      </c>
      <c r="W1" s="16" t="s">
        <v>18</v>
      </c>
      <c r="X1" s="16" t="s">
        <v>75</v>
      </c>
      <c r="Y1" s="16" t="s">
        <v>76</v>
      </c>
      <c r="Z1" s="16" t="s">
        <v>77</v>
      </c>
      <c r="AA1" s="16" t="s">
        <v>265</v>
      </c>
      <c r="AB1" t="s">
        <v>20</v>
      </c>
      <c r="AC1" t="s">
        <v>264</v>
      </c>
      <c r="AD1" s="16" t="s">
        <v>109</v>
      </c>
      <c r="AE1" s="16" t="s">
        <v>110</v>
      </c>
    </row>
    <row r="2" spans="1:37" x14ac:dyDescent="0.3">
      <c r="A2" s="2">
        <v>40299</v>
      </c>
      <c r="B2" s="2" t="str">
        <f>CONCATENATE(YEAR(A2),"M",MONTH(A2))</f>
        <v>2010M5</v>
      </c>
      <c r="C2" s="4">
        <f>ajuste_SA!C2/ajuste_SA!C$2*100</f>
        <v>100</v>
      </c>
      <c r="D2" s="4">
        <f>ajuste_SA!D2/ajuste_SA!D$2*100</f>
        <v>100</v>
      </c>
      <c r="E2" s="4">
        <f>ajuste_SA!E2/ajuste_SA!E$2*100</f>
        <v>100</v>
      </c>
      <c r="F2" s="4">
        <f>ajuste_SA!F2/ajuste_SA!F$2*100</f>
        <v>100</v>
      </c>
      <c r="G2" s="4">
        <f>ajuste_SA!G2/ajuste_SA!G$2*100</f>
        <v>100</v>
      </c>
      <c r="H2" s="4">
        <f>ajuste_SA!H2/ajuste_SA!H$2*100</f>
        <v>100</v>
      </c>
      <c r="I2" s="4">
        <f>ajuste_SA!I2/ajuste_SA!I$2*100</f>
        <v>100</v>
      </c>
      <c r="J2" s="4">
        <f>ajuste_SA!J2/ajuste_SA!J$2*100</f>
        <v>100</v>
      </c>
      <c r="K2" s="4">
        <f>ajuste_SA!K2/ajuste_SA!K$2*100</f>
        <v>100</v>
      </c>
      <c r="L2" s="4">
        <f>ajuste_SA!L2/ajuste_SA!L$2*100</f>
        <v>100</v>
      </c>
      <c r="M2" s="4">
        <f>ajuste_SA!M2/ajuste_SA!M$2*100</f>
        <v>100</v>
      </c>
      <c r="N2" s="4">
        <f>ajuste_SA!N2/ajuste_SA!N$2*100</f>
        <v>100</v>
      </c>
      <c r="O2" s="4">
        <f>ajuste_SA!O2/ajuste_SA!O$2*100</f>
        <v>100</v>
      </c>
      <c r="P2" s="4">
        <f>ajuste_SA!P2/ajuste_SA!P$2*100</f>
        <v>100</v>
      </c>
      <c r="Q2" s="4">
        <f>ajuste_SA!Q2/ajuste_SA!Q$2*100</f>
        <v>100</v>
      </c>
      <c r="R2" s="4">
        <f>ajuste_SA!R2/ajuste_SA!R$2*100</f>
        <v>100</v>
      </c>
      <c r="S2" s="4">
        <f>ajuste_SA!S2/ajuste_SA!S$2*100</f>
        <v>100</v>
      </c>
      <c r="T2" s="4">
        <f>ajuste_SA!T2/ajuste_SA!T$2*100</f>
        <v>100</v>
      </c>
      <c r="U2" s="4">
        <f>ajuste_SA!U2/ajuste_SA!U$2*100</f>
        <v>100</v>
      </c>
      <c r="V2" s="4">
        <f>ajuste_SA!V2/ajuste_SA!V$2*100</f>
        <v>100</v>
      </c>
      <c r="W2" s="4">
        <f>ajuste_SA!W2/ajuste_SA!W$2*100</f>
        <v>100</v>
      </c>
      <c r="X2" s="4">
        <f>ajuste_SA!X2/ajuste_SA!X$2*100</f>
        <v>100</v>
      </c>
      <c r="Y2" s="4">
        <f>ajuste_SA!Y2/ajuste_SA!Y$2*100</f>
        <v>100</v>
      </c>
      <c r="Z2" s="4">
        <f>ajuste_SA!Z2/ajuste_SA!Z$2*100</f>
        <v>100</v>
      </c>
      <c r="AA2" s="4">
        <f>ajuste_SA!AA2/ajuste_SA!AA$2*100</f>
        <v>100</v>
      </c>
      <c r="AB2" s="4">
        <f>ajuste_SA!AB2/ajuste_SA!AB$2*100</f>
        <v>100</v>
      </c>
      <c r="AC2" s="4">
        <f>ajuste_SA!AC2/ajuste_SA!AC$2*100</f>
        <v>100</v>
      </c>
      <c r="AD2" s="4">
        <f t="array" ref="AD2:AD138">MMULT($D$2:$AA$138,$AK$11:$AK$34)</f>
        <v>593.60613090752508</v>
      </c>
      <c r="AE2">
        <f>AD2/$AD$2*100</f>
        <v>100</v>
      </c>
    </row>
    <row r="3" spans="1:37" x14ac:dyDescent="0.3">
      <c r="A3" s="2">
        <v>40330</v>
      </c>
      <c r="B3" s="2" t="str">
        <f t="shared" ref="B3:B66" si="0">CONCATENATE(YEAR(A3),"M",MONTH(A3))</f>
        <v>2010M6</v>
      </c>
      <c r="C3" s="4">
        <f>ajuste_SA!C3/ajuste_SA!C$2*100</f>
        <v>99.685027834749491</v>
      </c>
      <c r="D3" s="4">
        <f>ajuste_SA!D3/ajuste_SA!D$2*100</f>
        <v>100.52650134447791</v>
      </c>
      <c r="E3" s="4">
        <f>ajuste_SA!E3/ajuste_SA!E$2*100</f>
        <v>100.76488385056774</v>
      </c>
      <c r="F3" s="4">
        <f>ajuste_SA!F3/ajuste_SA!F$2*100</f>
        <v>100.64839225486919</v>
      </c>
      <c r="G3" s="4">
        <f>ajuste_SA!G3/ajuste_SA!G$2*100</f>
        <v>100.33640324103834</v>
      </c>
      <c r="H3" s="4">
        <f>ajuste_SA!H3/ajuste_SA!H$2*100</f>
        <v>100.39876432669959</v>
      </c>
      <c r="I3" s="4">
        <f>ajuste_SA!I3/ajuste_SA!I$2*100</f>
        <v>99.455205811138015</v>
      </c>
      <c r="J3" s="4">
        <f>ajuste_SA!J3/ajuste_SA!J$2*100</f>
        <v>99.143346659051957</v>
      </c>
      <c r="K3" s="4">
        <f>ajuste_SA!K3/ajuste_SA!K$2*100</f>
        <v>100.36929886532108</v>
      </c>
      <c r="L3" s="4">
        <f>ajuste_SA!L3/ajuste_SA!L$2*100</f>
        <v>96.301092675030347</v>
      </c>
      <c r="M3" s="4">
        <f>ajuste_SA!M3/ajuste_SA!M$2*100</f>
        <v>100.6339144215531</v>
      </c>
      <c r="N3" s="4">
        <f>ajuste_SA!N3/ajuste_SA!N$2*100</f>
        <v>102.58150360384303</v>
      </c>
      <c r="O3" s="4">
        <f>ajuste_SA!O3/ajuste_SA!O$2*100</f>
        <v>98.483094742246109</v>
      </c>
      <c r="P3" s="4">
        <f>ajuste_SA!P3/ajuste_SA!P$2*100</f>
        <v>97.892230532217667</v>
      </c>
      <c r="Q3" s="4">
        <f>ajuste_SA!Q3/ajuste_SA!Q$2*100</f>
        <v>98.329662140206693</v>
      </c>
      <c r="R3" s="4">
        <f>ajuste_SA!R3/ajuste_SA!R$2*100</f>
        <v>97.444545875884444</v>
      </c>
      <c r="S3" s="4">
        <f>ajuste_SA!S3/ajuste_SA!S$2*100</f>
        <v>97.989056461083962</v>
      </c>
      <c r="T3" s="4">
        <f>ajuste_SA!T3/ajuste_SA!T$2*100</f>
        <v>99.082568807339442</v>
      </c>
      <c r="U3" s="4">
        <f>ajuste_SA!U3/ajuste_SA!U$2*100</f>
        <v>99.163318371584836</v>
      </c>
      <c r="V3" s="4">
        <f>ajuste_SA!V3/ajuste_SA!V$2*100</f>
        <v>99.538419766494698</v>
      </c>
      <c r="W3" s="4">
        <f>ajuste_SA!W3/ajuste_SA!W$2*100</f>
        <v>107.70190208917991</v>
      </c>
      <c r="X3" s="4">
        <f>ajuste_SA!X3/ajuste_SA!X$2*100</f>
        <v>85.598474010491174</v>
      </c>
      <c r="Y3" s="4">
        <f>ajuste_SA!Y3/ajuste_SA!Y$2*100</f>
        <v>89.397152378067247</v>
      </c>
      <c r="Z3" s="4">
        <f>ajuste_SA!Z3/ajuste_SA!Z$2*100</f>
        <v>92.762221167536779</v>
      </c>
      <c r="AA3" s="4">
        <f>ajuste_SA!AA3/ajuste_SA!AA$2*100</f>
        <v>99.341726496903874</v>
      </c>
      <c r="AB3" s="4">
        <f>ajuste_SA!AB3/ajuste_SA!AB$2*100</f>
        <v>100</v>
      </c>
      <c r="AC3" s="4">
        <f>ajuste_SA!AC3/ajuste_SA!AC$2*100</f>
        <v>99.902373291532612</v>
      </c>
      <c r="AD3" s="4">
        <v>592.2399562598797</v>
      </c>
      <c r="AE3">
        <f t="shared" ref="AE3:AE66" si="1">AD3/$AD$2*100</f>
        <v>99.769851661478498</v>
      </c>
    </row>
    <row r="4" spans="1:37" x14ac:dyDescent="0.3">
      <c r="A4" s="2">
        <v>40360</v>
      </c>
      <c r="B4" s="2" t="str">
        <f t="shared" si="0"/>
        <v>2010M7</v>
      </c>
      <c r="C4" s="4">
        <f>ajuste_SA!C4/ajuste_SA!C$2*100</f>
        <v>103.75036624670375</v>
      </c>
      <c r="D4" s="4">
        <f>ajuste_SA!D4/ajuste_SA!D$2*100</f>
        <v>101.43471319169433</v>
      </c>
      <c r="E4" s="4">
        <f>ajuste_SA!E4/ajuste_SA!E$2*100</f>
        <v>101.73998237156781</v>
      </c>
      <c r="F4" s="4">
        <f>ajuste_SA!F4/ajuste_SA!F$2*100</f>
        <v>101.35651972057056</v>
      </c>
      <c r="G4" s="4">
        <f>ajuste_SA!G4/ajuste_SA!G$2*100</f>
        <v>101.64591745330844</v>
      </c>
      <c r="H4" s="4">
        <f>ajuste_SA!H4/ajuste_SA!H$2*100</f>
        <v>101.79829758485572</v>
      </c>
      <c r="I4" s="4">
        <f>ajuste_SA!I4/ajuste_SA!I$2*100</f>
        <v>99.939467312348683</v>
      </c>
      <c r="J4" s="4">
        <f>ajuste_SA!J4/ajuste_SA!J$2*100</f>
        <v>99.257567104511693</v>
      </c>
      <c r="K4" s="4">
        <f>ajuste_SA!K4/ajuste_SA!K$2*100</f>
        <v>100.89104919135249</v>
      </c>
      <c r="L4" s="4">
        <f>ajuste_SA!L4/ajuste_SA!L$2*100</f>
        <v>90.449210845811407</v>
      </c>
      <c r="M4" s="4">
        <f>ajuste_SA!M4/ajuste_SA!M$2*100</f>
        <v>85.886599753477739</v>
      </c>
      <c r="N4" s="4">
        <f>ajuste_SA!N4/ajuste_SA!N$2*100</f>
        <v>109.5886948174857</v>
      </c>
      <c r="O4" s="4">
        <f>ajuste_SA!O4/ajuste_SA!O$2*100</f>
        <v>105.07092791289361</v>
      </c>
      <c r="P4" s="4">
        <f>ajuste_SA!P4/ajuste_SA!P$2*100</f>
        <v>103.02581251254135</v>
      </c>
      <c r="Q4" s="4">
        <f>ajuste_SA!Q4/ajuste_SA!Q$2*100</f>
        <v>103.68065074197273</v>
      </c>
      <c r="R4" s="4">
        <f>ajuste_SA!R4/ajuste_SA!R$2*100</f>
        <v>103.31323798525798</v>
      </c>
      <c r="S4" s="4">
        <f>ajuste_SA!S4/ajuste_SA!S$2*100</f>
        <v>100.47345760853834</v>
      </c>
      <c r="T4" s="4">
        <f>ajuste_SA!T4/ajuste_SA!T$2*100</f>
        <v>86.267201834862391</v>
      </c>
      <c r="U4" s="4">
        <f>ajuste_SA!U4/ajuste_SA!U$2*100</f>
        <v>96.715159487914264</v>
      </c>
      <c r="V4" s="4">
        <f>ajuste_SA!V4/ajuste_SA!V$2*100</f>
        <v>97.51561227260386</v>
      </c>
      <c r="W4" s="4">
        <f>ajuste_SA!W4/ajuste_SA!W$2*100</f>
        <v>73.277206111630804</v>
      </c>
      <c r="X4" s="4">
        <f>ajuste_SA!X4/ajuste_SA!X$2*100</f>
        <v>76.204101096804962</v>
      </c>
      <c r="Y4" s="4">
        <f>ajuste_SA!Y4/ajuste_SA!Y$2*100</f>
        <v>88.064222962738555</v>
      </c>
      <c r="Z4" s="4">
        <f>ajuste_SA!Z4/ajuste_SA!Z$2*100</f>
        <v>94.375889890840043</v>
      </c>
      <c r="AA4" s="4">
        <f>ajuste_SA!AA4/ajuste_SA!AA$2*100</f>
        <v>94.167923278342698</v>
      </c>
      <c r="AB4" s="4">
        <f>ajuste_SA!AB4/ajuste_SA!AB$2*100</f>
        <v>100.00996547445304</v>
      </c>
      <c r="AC4" s="4">
        <f>ajuste_SA!AC4/ajuste_SA!AC$2*100</f>
        <v>99.923456993830726</v>
      </c>
      <c r="AD4" s="4">
        <v>591.52415332340058</v>
      </c>
      <c r="AE4">
        <f t="shared" si="1"/>
        <v>99.649266158868414</v>
      </c>
    </row>
    <row r="5" spans="1:37" x14ac:dyDescent="0.3">
      <c r="A5" s="2">
        <v>40391</v>
      </c>
      <c r="B5" s="2" t="str">
        <f t="shared" si="0"/>
        <v>2010M8</v>
      </c>
      <c r="C5" s="4">
        <f>ajuste_SA!C5/ajuste_SA!C$2*100</f>
        <v>103.68444184002344</v>
      </c>
      <c r="D5" s="4">
        <f>ajuste_SA!D5/ajuste_SA!D$2*100</f>
        <v>102.88608237919101</v>
      </c>
      <c r="E5" s="4">
        <f>ajuste_SA!E5/ajuste_SA!E$2*100</f>
        <v>103.08177076308336</v>
      </c>
      <c r="F5" s="4">
        <f>ajuste_SA!F5/ajuste_SA!F$2*100</f>
        <v>102.3427959162354</v>
      </c>
      <c r="G5" s="4">
        <f>ajuste_SA!G5/ajuste_SA!G$2*100</f>
        <v>102.78596894183532</v>
      </c>
      <c r="H5" s="4">
        <f>ajuste_SA!H5/ajuste_SA!H$2*100</f>
        <v>103.09278614847146</v>
      </c>
      <c r="I5" s="4">
        <f>ajuste_SA!I5/ajuste_SA!I$2*100</f>
        <v>102.23970944309929</v>
      </c>
      <c r="J5" s="4">
        <f>ajuste_SA!J5/ajuste_SA!J$2*100</f>
        <v>100.85665334094801</v>
      </c>
      <c r="K5" s="4">
        <f>ajuste_SA!K5/ajuste_SA!K$2*100</f>
        <v>103.17298388230334</v>
      </c>
      <c r="L5" s="4">
        <f>ajuste_SA!L5/ajuste_SA!L$2*100</f>
        <v>90.821529745042497</v>
      </c>
      <c r="M5" s="4">
        <f>ajuste_SA!M5/ajuste_SA!M$2*100</f>
        <v>96.848036626166589</v>
      </c>
      <c r="N5" s="4">
        <f>ajuste_SA!N5/ajuste_SA!N$2*100</f>
        <v>106.30936857342486</v>
      </c>
      <c r="O5" s="4">
        <f>ajuste_SA!O5/ajuste_SA!O$2*100</f>
        <v>104.67234525310319</v>
      </c>
      <c r="P5" s="4">
        <f>ajuste_SA!P5/ajuste_SA!P$2*100</f>
        <v>98.448928941578558</v>
      </c>
      <c r="Q5" s="4">
        <f>ajuste_SA!Q5/ajuste_SA!Q$2*100</f>
        <v>101.64771295161097</v>
      </c>
      <c r="R5" s="4">
        <f>ajuste_SA!R5/ajuste_SA!R$2*100</f>
        <v>105.80825071198565</v>
      </c>
      <c r="S5" s="4">
        <f>ajuste_SA!S5/ajuste_SA!S$2*100</f>
        <v>98.066401944671071</v>
      </c>
      <c r="T5" s="4">
        <f>ajuste_SA!T5/ajuste_SA!T$2*100</f>
        <v>81.966743119266056</v>
      </c>
      <c r="U5" s="4">
        <f>ajuste_SA!U5/ajuste_SA!U$2*100</f>
        <v>96.610467803310982</v>
      </c>
      <c r="V5" s="4">
        <f>ajuste_SA!V5/ajuste_SA!V$2*100</f>
        <v>97.054032039098558</v>
      </c>
      <c r="W5" s="4">
        <f>ajuste_SA!W5/ajuste_SA!W$2*100</f>
        <v>81.228562519488619</v>
      </c>
      <c r="X5" s="4">
        <f>ajuste_SA!X5/ajuste_SA!X$2*100</f>
        <v>63.996185026227948</v>
      </c>
      <c r="Y5" s="4">
        <f>ajuste_SA!Y5/ajuste_SA!Y$2*100</f>
        <v>75.037867312935475</v>
      </c>
      <c r="Z5" s="4">
        <f>ajuste_SA!Z5/ajuste_SA!Z$2*100</f>
        <v>83.839582344565727</v>
      </c>
      <c r="AA5" s="4">
        <f>ajuste_SA!AA5/ajuste_SA!AA$2*100</f>
        <v>96.084999241713788</v>
      </c>
      <c r="AB5" s="4">
        <f>ajuste_SA!AB5/ajuste_SA!AB$2*100</f>
        <v>100.04982737226513</v>
      </c>
      <c r="AC5" s="4">
        <f>ajuste_SA!AC5/ajuste_SA!AC$2*100</f>
        <v>100.06141774147714</v>
      </c>
      <c r="AD5" s="4">
        <v>595.00008136059591</v>
      </c>
      <c r="AE5">
        <f t="shared" si="1"/>
        <v>100.23482750269774</v>
      </c>
    </row>
    <row r="6" spans="1:37" x14ac:dyDescent="0.3">
      <c r="A6" s="2">
        <v>40422</v>
      </c>
      <c r="B6" s="2" t="str">
        <f t="shared" si="0"/>
        <v>2010M9</v>
      </c>
      <c r="C6" s="4">
        <f>ajuste_SA!C6/ajuste_SA!C$2*100</f>
        <v>102.15353061822444</v>
      </c>
      <c r="D6" s="4">
        <f>ajuste_SA!D6/ajuste_SA!D$2*100</f>
        <v>103.59882737042145</v>
      </c>
      <c r="E6" s="4">
        <f>ajuste_SA!E6/ajuste_SA!E$2*100</f>
        <v>104.93049380560136</v>
      </c>
      <c r="F6" s="4">
        <f>ajuste_SA!F6/ajuste_SA!F$2*100</f>
        <v>103.42547204444944</v>
      </c>
      <c r="G6" s="4">
        <f>ajuste_SA!G6/ajuste_SA!G$2*100</f>
        <v>104.52141084624687</v>
      </c>
      <c r="H6" s="4">
        <f>ajuste_SA!H6/ajuste_SA!H$2*100</f>
        <v>104.44014129719952</v>
      </c>
      <c r="I6" s="4">
        <f>ajuste_SA!I6/ajuste_SA!I$2*100</f>
        <v>101.93704600484261</v>
      </c>
      <c r="J6" s="4">
        <f>ajuste_SA!J6/ajuste_SA!J$2*100</f>
        <v>99.88577955454025</v>
      </c>
      <c r="K6" s="4">
        <f>ajuste_SA!K6/ajuste_SA!K$2*100</f>
        <v>104.18285767064239</v>
      </c>
      <c r="L6" s="4">
        <f>ajuste_SA!L6/ajuste_SA!L$2*100</f>
        <v>91.865641440712253</v>
      </c>
      <c r="M6" s="4">
        <f>ajuste_SA!M6/ajuste_SA!M$2*100</f>
        <v>84.675999295650655</v>
      </c>
      <c r="N6" s="4">
        <f>ajuste_SA!N6/ajuste_SA!N$2*100</f>
        <v>107.07767231123375</v>
      </c>
      <c r="O6" s="4">
        <f>ajuste_SA!O6/ajuste_SA!O$2*100</f>
        <v>110.31714887949069</v>
      </c>
      <c r="P6" s="4">
        <f>ajuste_SA!P6/ajuste_SA!P$2*100</f>
        <v>108.43291741489018</v>
      </c>
      <c r="Q6" s="4">
        <f>ajuste_SA!Q6/ajuste_SA!Q$2*100</f>
        <v>108.78866635524638</v>
      </c>
      <c r="R6" s="4">
        <f>ajuste_SA!R6/ajuste_SA!R$2*100</f>
        <v>110.34040747059713</v>
      </c>
      <c r="S6" s="4">
        <f>ajuste_SA!S6/ajuste_SA!S$2*100</f>
        <v>102.72077088867073</v>
      </c>
      <c r="T6" s="4">
        <f>ajuste_SA!T6/ajuste_SA!T$2*100</f>
        <v>79.891055045871553</v>
      </c>
      <c r="U6" s="4">
        <f>ajuste_SA!U6/ajuste_SA!U$2*100</f>
        <v>92.792828037448189</v>
      </c>
      <c r="V6" s="4">
        <f>ajuste_SA!V6/ajuste_SA!V$2*100</f>
        <v>94.433885419494985</v>
      </c>
      <c r="W6" s="4">
        <f>ajuste_SA!W6/ajuste_SA!W$2*100</f>
        <v>73.900841908325532</v>
      </c>
      <c r="X6" s="4">
        <f>ajuste_SA!X6/ajuste_SA!X$2*100</f>
        <v>61.087267525035763</v>
      </c>
      <c r="Y6" s="4">
        <f>ajuste_SA!Y6/ajuste_SA!Y$2*100</f>
        <v>76.249621326870638</v>
      </c>
      <c r="Z6" s="4">
        <f>ajuste_SA!Z6/ajuste_SA!Z$2*100</f>
        <v>87.494067394399607</v>
      </c>
      <c r="AA6" s="4">
        <f>ajuste_SA!AA6/ajuste_SA!AA$2*100</f>
        <v>90.911196023152613</v>
      </c>
      <c r="AB6" s="4">
        <f>ajuste_SA!AB6/ajuste_SA!AB$2*100</f>
        <v>100.49988105724042</v>
      </c>
      <c r="AC6" s="4">
        <f>ajuste_SA!AC6/ajuste_SA!AC$2*100</f>
        <v>100.11962709347412</v>
      </c>
      <c r="AD6" s="4">
        <v>600.61830710765321</v>
      </c>
      <c r="AE6">
        <f t="shared" si="1"/>
        <v>101.18128432895523</v>
      </c>
    </row>
    <row r="7" spans="1:37" x14ac:dyDescent="0.3">
      <c r="A7" s="2">
        <v>40452</v>
      </c>
      <c r="B7" s="2" t="str">
        <f t="shared" si="0"/>
        <v>2010M10</v>
      </c>
      <c r="C7" s="4">
        <f>ajuste_SA!C7/ajuste_SA!C$2*100</f>
        <v>102.05830647524172</v>
      </c>
      <c r="D7" s="4">
        <f>ajuste_SA!D7/ajuste_SA!D$2*100</f>
        <v>104.19752459841693</v>
      </c>
      <c r="E7" s="4">
        <f>ajuste_SA!E7/ajuste_SA!E$2*100</f>
        <v>105.7232273509461</v>
      </c>
      <c r="F7" s="4">
        <f>ajuste_SA!F7/ajuste_SA!F$2*100</f>
        <v>105.01915846255265</v>
      </c>
      <c r="G7" s="4">
        <f>ajuste_SA!G7/ajuste_SA!G$2*100</f>
        <v>106.60848819436724</v>
      </c>
      <c r="H7" s="4">
        <f>ajuste_SA!H7/ajuste_SA!H$2*100</f>
        <v>106.2060837209865</v>
      </c>
      <c r="I7" s="4">
        <f>ajuste_SA!I7/ajuste_SA!I$2*100</f>
        <v>103.02663438256658</v>
      </c>
      <c r="J7" s="4">
        <f>ajuste_SA!J7/ajuste_SA!J$2*100</f>
        <v>99.37178754997143</v>
      </c>
      <c r="K7" s="4">
        <f>ajuste_SA!K7/ajuste_SA!K$2*100</f>
        <v>105.47891521146227</v>
      </c>
      <c r="L7" s="4">
        <f>ajuste_SA!L7/ajuste_SA!L$2*100</f>
        <v>90.975313638203161</v>
      </c>
      <c r="M7" s="4">
        <f>ajuste_SA!M7/ajuste_SA!M$2*100</f>
        <v>73.479779303868071</v>
      </c>
      <c r="N7" s="4">
        <f>ajuste_SA!N7/ajuste_SA!N$2*100</f>
        <v>108.17791262248787</v>
      </c>
      <c r="O7" s="4">
        <f>ajuste_SA!O7/ajuste_SA!O$2*100</f>
        <v>113.188252589174</v>
      </c>
      <c r="P7" s="4">
        <f>ajuste_SA!P7/ajuste_SA!P$2*100</f>
        <v>114.66683754229463</v>
      </c>
      <c r="Q7" s="4">
        <f>ajuste_SA!Q7/ajuste_SA!Q$2*100</f>
        <v>112.33918736731813</v>
      </c>
      <c r="R7" s="4">
        <f>ajuste_SA!R7/ajuste_SA!R$2*100</f>
        <v>111.56422325592953</v>
      </c>
      <c r="S7" s="4">
        <f>ajuste_SA!S7/ajuste_SA!S$2*100</f>
        <v>100.99049853561426</v>
      </c>
      <c r="T7" s="4">
        <f>ajuste_SA!T7/ajuste_SA!T$2*100</f>
        <v>90.842889908256879</v>
      </c>
      <c r="U7" s="4">
        <f>ajuste_SA!U7/ajuste_SA!U$2*100</f>
        <v>92.493477141688359</v>
      </c>
      <c r="V7" s="4">
        <f>ajuste_SA!V7/ajuste_SA!V$2*100</f>
        <v>91.922345913657338</v>
      </c>
      <c r="W7" s="4">
        <f>ajuste_SA!W7/ajuste_SA!W$2*100</f>
        <v>66.105394449641409</v>
      </c>
      <c r="X7" s="4">
        <f>ajuste_SA!X7/ajuste_SA!X$2*100</f>
        <v>56.223175965665241</v>
      </c>
      <c r="Y7" s="4">
        <f>ajuste_SA!Y7/ajuste_SA!Y$2*100</f>
        <v>79.127537109966667</v>
      </c>
      <c r="Z7" s="4">
        <f>ajuste_SA!Z7/ajuste_SA!Z$2*100</f>
        <v>94.921689606074978</v>
      </c>
      <c r="AA7" s="4">
        <f>ajuste_SA!AA7/ajuste_SA!AA$2*100</f>
        <v>89.2366330632467</v>
      </c>
      <c r="AB7" s="4">
        <f>ajuste_SA!AB7/ajuste_SA!AB$2*100</f>
        <v>101.25372097957398</v>
      </c>
      <c r="AC7" s="4">
        <f>ajuste_SA!AC7/ajuste_SA!AC$2*100</f>
        <v>100.24429594184565</v>
      </c>
      <c r="AD7" s="4">
        <v>603.7147991350887</v>
      </c>
      <c r="AE7">
        <f t="shared" si="1"/>
        <v>101.70292517230392</v>
      </c>
    </row>
    <row r="8" spans="1:37" x14ac:dyDescent="0.3">
      <c r="A8" s="2">
        <v>40483</v>
      </c>
      <c r="B8" s="2" t="str">
        <f t="shared" si="0"/>
        <v>2010M11</v>
      </c>
      <c r="C8" s="4">
        <f>ajuste_SA!C8/ajuste_SA!C$2*100</f>
        <v>102.31467916788748</v>
      </c>
      <c r="D8" s="4">
        <f>ajuste_SA!D8/ajuste_SA!D$2*100</f>
        <v>104.54679574821625</v>
      </c>
      <c r="E8" s="4">
        <f>ajuste_SA!E8/ajuste_SA!E$2*100</f>
        <v>108.85469858494608</v>
      </c>
      <c r="F8" s="4">
        <f>ajuste_SA!F8/ajuste_SA!F$2*100</f>
        <v>106.74637853767975</v>
      </c>
      <c r="G8" s="4">
        <f>ajuste_SA!G8/ajuste_SA!G$2*100</f>
        <v>108.65302270798543</v>
      </c>
      <c r="H8" s="4">
        <f>ajuste_SA!H8/ajuste_SA!H$2*100</f>
        <v>107.9952343931222</v>
      </c>
      <c r="I8" s="4">
        <f>ajuste_SA!I8/ajuste_SA!I$2*100</f>
        <v>105.44794188861988</v>
      </c>
      <c r="J8" s="4">
        <f>ajuste_SA!J8/ajuste_SA!J$2*100</f>
        <v>98.686464877213027</v>
      </c>
      <c r="K8" s="4">
        <f>ajuste_SA!K8/ajuste_SA!K$2*100</f>
        <v>105.08448315237737</v>
      </c>
      <c r="L8" s="4">
        <f>ajuste_SA!L8/ajuste_SA!L$2*100</f>
        <v>96.131121003642249</v>
      </c>
      <c r="M8" s="4">
        <f>ajuste_SA!M8/ajuste_SA!M$2*100</f>
        <v>84.118389387803035</v>
      </c>
      <c r="N8" s="4">
        <f>ajuste_SA!N8/ajuste_SA!N$2*100</f>
        <v>104.66756844451466</v>
      </c>
      <c r="O8" s="4">
        <f>ajuste_SA!O8/ajuste_SA!O$2*100</f>
        <v>112.47275193027949</v>
      </c>
      <c r="P8" s="4">
        <f>ajuste_SA!P8/ajuste_SA!P$2*100</f>
        <v>115.37518335800294</v>
      </c>
      <c r="Q8" s="4">
        <f>ajuste_SA!Q8/ajuste_SA!Q$2*100</f>
        <v>112.72174962195169</v>
      </c>
      <c r="R8" s="4">
        <f>ajuste_SA!R8/ajuste_SA!R$2*100</f>
        <v>109.59022475397305</v>
      </c>
      <c r="S8" s="4">
        <f>ajuste_SA!S8/ajuste_SA!S$2*100</f>
        <v>106.01730228930133</v>
      </c>
      <c r="T8" s="4">
        <f>ajuste_SA!T8/ajuste_SA!T$2*100</f>
        <v>84.317660550458712</v>
      </c>
      <c r="U8" s="4">
        <f>ajuste_SA!U8/ajuste_SA!U$2*100</f>
        <v>92.524660886972171</v>
      </c>
      <c r="V8" s="4">
        <f>ajuste_SA!V8/ajuste_SA!V$2*100</f>
        <v>92.818354602226464</v>
      </c>
      <c r="W8" s="4">
        <f>ajuste_SA!W8/ajuste_SA!W$2*100</f>
        <v>73.401933270969749</v>
      </c>
      <c r="X8" s="4">
        <f>ajuste_SA!X8/ajuste_SA!X$2*100</f>
        <v>69.814020028612305</v>
      </c>
      <c r="Y8" s="4">
        <f>ajuste_SA!Y8/ajuste_SA!Y$2*100</f>
        <v>84.731899424416852</v>
      </c>
      <c r="Z8" s="4">
        <f>ajuste_SA!Z8/ajuste_SA!Z$2*100</f>
        <v>97.342192691029894</v>
      </c>
      <c r="AA8" s="4">
        <f>ajuste_SA!AA8/ajuste_SA!AA$2*100</f>
        <v>93.775263599734998</v>
      </c>
      <c r="AB8" s="4">
        <f>ajuste_SA!AB8/ajuste_SA!AB$2*100</f>
        <v>102.09403550280642</v>
      </c>
      <c r="AC8" s="4">
        <f>ajuste_SA!AC8/ajuste_SA!AC$2*100</f>
        <v>100.28646334644189</v>
      </c>
      <c r="AD8" s="4">
        <v>613.60962399266145</v>
      </c>
      <c r="AE8">
        <f t="shared" si="1"/>
        <v>103.3698258902</v>
      </c>
      <c r="AJ8" t="str">
        <f>IV!A1</f>
        <v>---------------</v>
      </c>
    </row>
    <row r="9" spans="1:37" x14ac:dyDescent="0.3">
      <c r="A9" s="2">
        <v>40513</v>
      </c>
      <c r="B9" s="2" t="str">
        <f t="shared" si="0"/>
        <v>2010M12</v>
      </c>
      <c r="C9" s="4">
        <f>ajuste_SA!C9/ajuste_SA!C$2*100</f>
        <v>100.12452387928508</v>
      </c>
      <c r="D9" s="4">
        <f>ajuste_SA!D9/ajuste_SA!D$2*100</f>
        <v>105.08370374596254</v>
      </c>
      <c r="E9" s="4">
        <f>ajuste_SA!E9/ajuste_SA!E$2*100</f>
        <v>110.90038318313266</v>
      </c>
      <c r="F9" s="4">
        <f>ajuste_SA!F9/ajuste_SA!F$2*100</f>
        <v>108.54261505683563</v>
      </c>
      <c r="G9" s="4">
        <f>ajuste_SA!G9/ajuste_SA!G$2*100</f>
        <v>110.88113033056844</v>
      </c>
      <c r="H9" s="4">
        <f>ajuste_SA!H9/ajuste_SA!H$2*100</f>
        <v>110.69163925822782</v>
      </c>
      <c r="I9" s="4">
        <f>ajuste_SA!I9/ajuste_SA!I$2*100</f>
        <v>101.08958837772397</v>
      </c>
      <c r="J9" s="4">
        <f>ajuste_SA!J9/ajuste_SA!J$2*100</f>
        <v>97.315819531696164</v>
      </c>
      <c r="K9" s="4">
        <f>ajuste_SA!K9/ajuste_SA!K$2*100</f>
        <v>104.00573229012207</v>
      </c>
      <c r="L9" s="4">
        <f>ajuste_SA!L9/ajuste_SA!L$2*100</f>
        <v>97.936058276001617</v>
      </c>
      <c r="M9" s="4">
        <f>ajuste_SA!M9/ajuste_SA!M$2*100</f>
        <v>80.361859482303231</v>
      </c>
      <c r="N9" s="4">
        <f>ajuste_SA!N9/ajuste_SA!N$2*100</f>
        <v>103.89758823423767</v>
      </c>
      <c r="O9" s="4">
        <f>ajuste_SA!O9/ajuste_SA!O$2*100</f>
        <v>116.08165469132578</v>
      </c>
      <c r="P9" s="4">
        <f>ajuste_SA!P9/ajuste_SA!P$2*100</f>
        <v>120.50840431258321</v>
      </c>
      <c r="Q9" s="4">
        <f>ajuste_SA!Q9/ajuste_SA!Q$2*100</f>
        <v>117.94788076131624</v>
      </c>
      <c r="R9" s="4">
        <f>ajuste_SA!R9/ajuste_SA!R$2*100</f>
        <v>114.1419150000045</v>
      </c>
      <c r="S9" s="4">
        <f>ajuste_SA!S9/ajuste_SA!S$2*100</f>
        <v>103.36841090528377</v>
      </c>
      <c r="T9" s="4">
        <f>ajuste_SA!T9/ajuste_SA!T$2*100</f>
        <v>75.974770642201833</v>
      </c>
      <c r="U9" s="4">
        <f>ajuste_SA!U9/ajuste_SA!U$2*100</f>
        <v>89.271857071946599</v>
      </c>
      <c r="V9" s="4">
        <f>ajuste_SA!V9/ajuste_SA!V$2*100</f>
        <v>91.325006787944602</v>
      </c>
      <c r="W9" s="4">
        <f>ajuste_SA!W9/ajuste_SA!W$2*100</f>
        <v>55.34767695665731</v>
      </c>
      <c r="X9" s="4">
        <f>ajuste_SA!X9/ajuste_SA!X$2*100</f>
        <v>96.137339055793987</v>
      </c>
      <c r="Y9" s="4">
        <f>ajuste_SA!Y9/ajuste_SA!Y$2*100</f>
        <v>100.12117540139351</v>
      </c>
      <c r="Z9" s="4">
        <f>ajuste_SA!Z9/ajuste_SA!Z$2*100</f>
        <v>103.51210251542477</v>
      </c>
      <c r="AA9" s="4">
        <f>ajuste_SA!AA9/ajuste_SA!AA$2*100</f>
        <v>91.269202737923678</v>
      </c>
      <c r="AB9" s="4">
        <f>ajuste_SA!AB9/ajuste_SA!AB$2*100</f>
        <v>102.73729080540322</v>
      </c>
      <c r="AC9" s="4">
        <f>ajuste_SA!AC9/ajuste_SA!AC$2*100</f>
        <v>100.45879969566134</v>
      </c>
      <c r="AD9" s="4">
        <v>615.98862901874361</v>
      </c>
      <c r="AE9">
        <f t="shared" si="1"/>
        <v>103.77059753021744</v>
      </c>
      <c r="AJ9" t="str">
        <f>IV!A2</f>
        <v>Variable</v>
      </c>
      <c r="AK9" t="str">
        <f>IV!G2</f>
        <v>IV</v>
      </c>
    </row>
    <row r="10" spans="1:37" x14ac:dyDescent="0.3">
      <c r="A10" s="2">
        <v>40544</v>
      </c>
      <c r="B10" s="2" t="str">
        <f t="shared" si="0"/>
        <v>2011M1</v>
      </c>
      <c r="C10" s="4">
        <f>ajuste_SA!C10/ajuste_SA!C$2*100</f>
        <v>97.172575446820957</v>
      </c>
      <c r="D10" s="4">
        <f>ajuste_SA!D10/ajuste_SA!D$2*100</f>
        <v>105.80023701280183</v>
      </c>
      <c r="E10" s="4">
        <f>ajuste_SA!E10/ajuste_SA!E$2*100</f>
        <v>111.48512223868958</v>
      </c>
      <c r="F10" s="4">
        <f>ajuste_SA!F10/ajuste_SA!F$2*100</f>
        <v>110.50417707694496</v>
      </c>
      <c r="G10" s="4">
        <f>ajuste_SA!G10/ajuste_SA!G$2*100</f>
        <v>111.8491644791519</v>
      </c>
      <c r="H10" s="4">
        <f>ajuste_SA!H10/ajuste_SA!H$2*100</f>
        <v>111.80285529388551</v>
      </c>
      <c r="I10" s="4">
        <f>ajuste_SA!I10/ajuste_SA!I$2*100</f>
        <v>101.93704600484261</v>
      </c>
      <c r="J10" s="4">
        <f>ajuste_SA!J10/ajuste_SA!J$2*100</f>
        <v>96.40205596801826</v>
      </c>
      <c r="K10" s="4">
        <f>ajuste_SA!K10/ajuste_SA!K$2*100</f>
        <v>103.96161171491572</v>
      </c>
      <c r="L10" s="4">
        <f>ajuste_SA!L10/ajuste_SA!L$2*100</f>
        <v>100.76891946580331</v>
      </c>
      <c r="M10" s="4">
        <f>ajuste_SA!M10/ajuste_SA!M$2*100</f>
        <v>86.838938780301703</v>
      </c>
      <c r="N10" s="4">
        <f>ajuste_SA!N10/ajuste_SA!N$2*100</f>
        <v>98.477303640208248</v>
      </c>
      <c r="O10" s="4">
        <f>ajuste_SA!O10/ajuste_SA!O$2*100</f>
        <v>117.43837552860261</v>
      </c>
      <c r="P10" s="4">
        <f>ajuste_SA!P10/ajuste_SA!P$2*100</f>
        <v>120.28917362754412</v>
      </c>
      <c r="Q10" s="4">
        <f>ajuste_SA!Q10/ajuste_SA!Q$2*100</f>
        <v>118.56900687377323</v>
      </c>
      <c r="R10" s="4">
        <f>ajuste_SA!R10/ajuste_SA!R$2*100</f>
        <v>112.18589022639152</v>
      </c>
      <c r="S10" s="4">
        <f>ajuste_SA!S10/ajuste_SA!S$2*100</f>
        <v>104.66060711834675</v>
      </c>
      <c r="T10" s="4">
        <f>ajuste_SA!T10/ajuste_SA!T$2*100</f>
        <v>72.780963302752284</v>
      </c>
      <c r="U10" s="4">
        <f>ajuste_SA!U10/ajuste_SA!U$2*100</f>
        <v>88.919586919444086</v>
      </c>
      <c r="V10" s="4">
        <f>ajuste_SA!V10/ajuste_SA!V$2*100</f>
        <v>90.008145533532442</v>
      </c>
      <c r="W10" s="4">
        <f>ajuste_SA!W10/ajuste_SA!W$2*100</f>
        <v>60.898035547240411</v>
      </c>
      <c r="X10" s="4">
        <f>ajuste_SA!X10/ajuste_SA!X$2*100</f>
        <v>93.08536003814973</v>
      </c>
      <c r="Y10" s="4">
        <f>ajuste_SA!Y10/ajuste_SA!Y$2*100</f>
        <v>102.3326264768252</v>
      </c>
      <c r="Z10" s="4">
        <f>ajuste_SA!Z10/ajuste_SA!Z$2*100</f>
        <v>108.47176079734217</v>
      </c>
      <c r="AA10" s="4">
        <f>ajuste_SA!AA10/ajuste_SA!AA$2*100</f>
        <v>89.779422093979548</v>
      </c>
      <c r="AB10" s="4">
        <f>ajuste_SA!AB10/ajuste_SA!AB$2*100</f>
        <v>103.59014253843138</v>
      </c>
      <c r="AC10" s="4">
        <f>ajuste_SA!AC10/ajuste_SA!AC$2*100</f>
        <v>100.9373080695579</v>
      </c>
      <c r="AD10" s="4">
        <v>616.27171202510704</v>
      </c>
      <c r="AE10">
        <f t="shared" si="1"/>
        <v>103.81828622338014</v>
      </c>
      <c r="AJ10" t="str">
        <f>IV!A3</f>
        <v>------------</v>
      </c>
      <c r="AK10" t="str">
        <f>IV!G3</f>
        <v>-+</v>
      </c>
    </row>
    <row r="11" spans="1:37" x14ac:dyDescent="0.3">
      <c r="A11" s="2">
        <v>40575</v>
      </c>
      <c r="B11" s="2" t="str">
        <f t="shared" si="0"/>
        <v>2011M2</v>
      </c>
      <c r="C11" s="4">
        <f>ajuste_SA!C11/ajuste_SA!C$2*100</f>
        <v>99.750952241429829</v>
      </c>
      <c r="D11" s="4">
        <f>ajuste_SA!D11/ajuste_SA!D$2*100</f>
        <v>104.86833422582571</v>
      </c>
      <c r="E11" s="4">
        <f>ajuste_SA!E11/ajuste_SA!E$2*100</f>
        <v>122.81545947100886</v>
      </c>
      <c r="F11" s="4">
        <f>ajuste_SA!F11/ajuste_SA!F$2*100</f>
        <v>113.62158785541536</v>
      </c>
      <c r="G11" s="4">
        <f>ajuste_SA!G11/ajuste_SA!G$2*100</f>
        <v>113.4519598688386</v>
      </c>
      <c r="H11" s="4">
        <f>ajuste_SA!H11/ajuste_SA!H$2*100</f>
        <v>111.93025931730311</v>
      </c>
      <c r="I11" s="4">
        <f>ajuste_SA!I11/ajuste_SA!I$2*100</f>
        <v>101.08958837772397</v>
      </c>
      <c r="J11" s="4">
        <f>ajuste_SA!J11/ajuste_SA!J$2*100</f>
        <v>95.773843517989704</v>
      </c>
      <c r="K11" s="4">
        <f>ajuste_SA!K11/ajuste_SA!K$2*100</f>
        <v>103.02866916814881</v>
      </c>
      <c r="L11" s="4">
        <f>ajuste_SA!L11/ajuste_SA!L$2*100</f>
        <v>102.54957507082152</v>
      </c>
      <c r="M11" s="4">
        <f>ajuste_SA!M11/ajuste_SA!M$2*100</f>
        <v>86.336356165991674</v>
      </c>
      <c r="N11" s="4">
        <f>ajuste_SA!N11/ajuste_SA!N$2*100</f>
        <v>100.79761320568734</v>
      </c>
      <c r="O11" s="4">
        <f>ajuste_SA!O11/ajuste_SA!O$2*100</f>
        <v>118.78306399364493</v>
      </c>
      <c r="P11" s="4">
        <f>ajuste_SA!P11/ajuste_SA!P$2*100</f>
        <v>121.48212321850991</v>
      </c>
      <c r="Q11" s="4">
        <f>ajuste_SA!Q11/ajuste_SA!Q$2*100</f>
        <v>119.94099461376555</v>
      </c>
      <c r="R11" s="4">
        <f>ajuste_SA!R11/ajuste_SA!R$2*100</f>
        <v>111.74990240717946</v>
      </c>
      <c r="S11" s="4">
        <f>ajuste_SA!S11/ajuste_SA!S$2*100</f>
        <v>104.87604037714749</v>
      </c>
      <c r="T11" s="4">
        <f>ajuste_SA!T11/ajuste_SA!T$2*100</f>
        <v>68.061926605504581</v>
      </c>
      <c r="U11" s="4">
        <f>ajuste_SA!U11/ajuste_SA!U$2*100</f>
        <v>87.570748601718535</v>
      </c>
      <c r="V11" s="4">
        <f>ajuste_SA!V11/ajuste_SA!V$2*100</f>
        <v>89.370078740157481</v>
      </c>
      <c r="W11" s="4">
        <f>ajuste_SA!W11/ajuste_SA!W$2*100</f>
        <v>57.218584346741508</v>
      </c>
      <c r="X11" s="4">
        <f>ajuste_SA!X11/ajuste_SA!X$2*100</f>
        <v>101.90748688602767</v>
      </c>
      <c r="Y11" s="4">
        <f>ajuste_SA!Y11/ajuste_SA!Y$2*100</f>
        <v>103.42320508936686</v>
      </c>
      <c r="Z11" s="4">
        <f>ajuste_SA!Z11/ajuste_SA!Z$2*100</f>
        <v>106.54959658281918</v>
      </c>
      <c r="AA11" s="4">
        <f>ajuste_SA!AA11/ajuste_SA!AA$2*100</f>
        <v>88.797785601006382</v>
      </c>
      <c r="AB11" s="4">
        <f>ajuste_SA!AB11/ajuste_SA!AB$2*100</f>
        <v>104.41888425262155</v>
      </c>
      <c r="AC11" s="4">
        <f>ajuste_SA!AC11/ajuste_SA!AC$2*100</f>
        <v>101.43506678033532</v>
      </c>
      <c r="AD11" s="4">
        <v>623.65597539551482</v>
      </c>
      <c r="AE11">
        <f t="shared" si="1"/>
        <v>105.0622530535607</v>
      </c>
      <c r="AJ11" t="str">
        <f>IV!A4</f>
        <v>BaseM_SA_std</v>
      </c>
      <c r="AK11">
        <f>IV!G4</f>
        <v>0.31610416621810744</v>
      </c>
    </row>
    <row r="12" spans="1:37" x14ac:dyDescent="0.3">
      <c r="A12" s="2">
        <v>40603</v>
      </c>
      <c r="B12" s="2" t="str">
        <f t="shared" si="0"/>
        <v>2011M3</v>
      </c>
      <c r="C12" s="4">
        <f>ajuste_SA!C12/ajuste_SA!C$2*100</f>
        <v>106.16026955757398</v>
      </c>
      <c r="D12" s="4">
        <f>ajuste_SA!D12/ajuste_SA!D$2*100</f>
        <v>105.02791118805274</v>
      </c>
      <c r="E12" s="4">
        <f>ajuste_SA!E12/ajuste_SA!E$2*100</f>
        <v>117.91592989377608</v>
      </c>
      <c r="F12" s="4">
        <f>ajuste_SA!F12/ajuste_SA!F$2*100</f>
        <v>115.38898391731807</v>
      </c>
      <c r="G12" s="4">
        <f>ajuste_SA!G12/ajuste_SA!G$2*100</f>
        <v>113.90342974580592</v>
      </c>
      <c r="H12" s="4">
        <f>ajuste_SA!H12/ajuste_SA!H$2*100</f>
        <v>112.79532521686453</v>
      </c>
      <c r="I12" s="4">
        <f>ajuste_SA!I12/ajuste_SA!I$2*100</f>
        <v>100.48426150121065</v>
      </c>
      <c r="J12" s="4">
        <f>ajuste_SA!J12/ajuste_SA!J$2*100</f>
        <v>96.002284408909176</v>
      </c>
      <c r="K12" s="4">
        <f>ajuste_SA!K12/ajuste_SA!K$2*100</f>
        <v>102.02089484314331</v>
      </c>
      <c r="L12" s="4">
        <f>ajuste_SA!L12/ajuste_SA!L$2*100</f>
        <v>99.838122217725626</v>
      </c>
      <c r="M12" s="4">
        <f>ajuste_SA!M12/ajuste_SA!M$2*100</f>
        <v>82.098520866349716</v>
      </c>
      <c r="N12" s="4">
        <f>ajuste_SA!N12/ajuste_SA!N$2*100</f>
        <v>98.181382933682897</v>
      </c>
      <c r="O12" s="4">
        <f>ajuste_SA!O12/ajuste_SA!O$2*100</f>
        <v>117.98602036086632</v>
      </c>
      <c r="P12" s="4">
        <f>ajuste_SA!P12/ajuste_SA!P$2*100</f>
        <v>122.27338292221211</v>
      </c>
      <c r="Q12" s="4">
        <f>ajuste_SA!Q12/ajuste_SA!Q$2*100</f>
        <v>119.78908822946011</v>
      </c>
      <c r="R12" s="4">
        <f>ajuste_SA!R12/ajuste_SA!R$2*100</f>
        <v>111.3963314570823</v>
      </c>
      <c r="S12" s="4">
        <f>ajuste_SA!S12/ajuste_SA!S$2*100</f>
        <v>98.658460858409242</v>
      </c>
      <c r="T12" s="4">
        <f>ajuste_SA!T12/ajuste_SA!T$2*100</f>
        <v>66.714449541284395</v>
      </c>
      <c r="U12" s="4">
        <f>ajuste_SA!U12/ajuste_SA!U$2*100</f>
        <v>85.184541446775924</v>
      </c>
      <c r="V12" s="4">
        <f>ajuste_SA!V12/ajuste_SA!V$2*100</f>
        <v>89.057833288080374</v>
      </c>
      <c r="W12" s="4">
        <f>ajuste_SA!W12/ajuste_SA!W$2*100</f>
        <v>55.316495166822563</v>
      </c>
      <c r="X12" s="4">
        <f>ajuste_SA!X12/ajuste_SA!X$2*100</f>
        <v>106.10395803528851</v>
      </c>
      <c r="Y12" s="4">
        <f>ajuste_SA!Y12/ajuste_SA!Y$2*100</f>
        <v>104.63495910330202</v>
      </c>
      <c r="Z12" s="4">
        <f>ajuste_SA!Z12/ajuste_SA!Z$2*100</f>
        <v>106.9767441860465</v>
      </c>
      <c r="AA12" s="4">
        <f>ajuste_SA!AA12/ajuste_SA!AA$2*100</f>
        <v>87.608274055122948</v>
      </c>
      <c r="AB12" s="4">
        <f>ajuste_SA!AB12/ajuste_SA!AB$2*100</f>
        <v>105.2437683637977</v>
      </c>
      <c r="AC12" s="4">
        <f>ajuste_SA!AC12/ajuste_SA!AC$2*100</f>
        <v>102.4241674229299</v>
      </c>
      <c r="AD12" s="4">
        <v>617.24375550127775</v>
      </c>
      <c r="AE12">
        <f t="shared" si="1"/>
        <v>103.98203848697025</v>
      </c>
      <c r="AJ12" t="str">
        <f>IV!A5</f>
        <v>M1_std</v>
      </c>
      <c r="AK12">
        <f>IV!G5</f>
        <v>0.42631957153622574</v>
      </c>
    </row>
    <row r="13" spans="1:37" x14ac:dyDescent="0.3">
      <c r="A13" s="2">
        <v>40634</v>
      </c>
      <c r="B13" s="2" t="str">
        <f t="shared" si="0"/>
        <v>2011M4</v>
      </c>
      <c r="C13" s="4">
        <f>ajuste_SA!C13/ajuste_SA!C$2*100</f>
        <v>102.46850278347492</v>
      </c>
      <c r="D13" s="4">
        <f>ajuste_SA!D13/ajuste_SA!D$2*100</f>
        <v>104.79864120044344</v>
      </c>
      <c r="E13" s="4">
        <f>ajuste_SA!E13/ajuste_SA!E$2*100</f>
        <v>113.18236624039686</v>
      </c>
      <c r="F13" s="4">
        <f>ajuste_SA!F13/ajuste_SA!F$2*100</f>
        <v>117.61000150916938</v>
      </c>
      <c r="G13" s="4">
        <f>ajuste_SA!G13/ajuste_SA!G$2*100</f>
        <v>116.20007553190031</v>
      </c>
      <c r="H13" s="4">
        <f>ajuste_SA!H13/ajuste_SA!H$2*100</f>
        <v>115.6608637408828</v>
      </c>
      <c r="I13" s="4">
        <f>ajuste_SA!I13/ajuste_SA!I$2*100</f>
        <v>99.697336561743327</v>
      </c>
      <c r="J13" s="4">
        <f>ajuste_SA!J13/ajuste_SA!J$2*100</f>
        <v>97.030268418046816</v>
      </c>
      <c r="K13" s="4">
        <f>ajuste_SA!K13/ajuste_SA!K$2*100</f>
        <v>100.78014234285379</v>
      </c>
      <c r="L13" s="4">
        <f>ajuste_SA!L13/ajuste_SA!L$2*100</f>
        <v>101.37596114933226</v>
      </c>
      <c r="M13" s="4">
        <f>ajuste_SA!M13/ajuste_SA!M$2*100</f>
        <v>78.375007336972473</v>
      </c>
      <c r="N13" s="4">
        <f>ajuste_SA!N13/ajuste_SA!N$2*100</f>
        <v>95.475856506610896</v>
      </c>
      <c r="O13" s="4">
        <f>ajuste_SA!O13/ajuste_SA!O$2*100</f>
        <v>121.27865805327085</v>
      </c>
      <c r="P13" s="4">
        <f>ajuste_SA!P13/ajuste_SA!P$2*100</f>
        <v>124.46721615389961</v>
      </c>
      <c r="Q13" s="4">
        <f>ajuste_SA!Q13/ajuste_SA!Q$2*100</f>
        <v>121.22861145480725</v>
      </c>
      <c r="R13" s="4">
        <f>ajuste_SA!R13/ajuste_SA!R$2*100</f>
        <v>113.08268773398555</v>
      </c>
      <c r="S13" s="4">
        <f>ajuste_SA!S13/ajuste_SA!S$2*100</f>
        <v>98.171124479775756</v>
      </c>
      <c r="T13" s="4">
        <f>ajuste_SA!T13/ajuste_SA!T$2*100</f>
        <v>69.942660550458712</v>
      </c>
      <c r="U13" s="4">
        <f>ajuste_SA!U13/ajuste_SA!U$2*100</f>
        <v>81.658232850814088</v>
      </c>
      <c r="V13" s="4">
        <f>ajuste_SA!V13/ajuste_SA!V$2*100</f>
        <v>85.052945967960909</v>
      </c>
      <c r="W13" s="4">
        <f>ajuste_SA!W13/ajuste_SA!W$2*100</f>
        <v>45.993140006236352</v>
      </c>
      <c r="X13" s="4">
        <f>ajuste_SA!X13/ajuste_SA!X$2*100</f>
        <v>94.182164997615644</v>
      </c>
      <c r="Y13" s="4">
        <f>ajuste_SA!Y13/ajuste_SA!Y$2*100</f>
        <v>99.848530748258085</v>
      </c>
      <c r="Z13" s="4">
        <f>ajuste_SA!Z13/ajuste_SA!Z$2*100</f>
        <v>104.55624110109159</v>
      </c>
      <c r="AA13" s="4">
        <f>ajuste_SA!AA13/ajuste_SA!AA$2*100</f>
        <v>84.224510184756227</v>
      </c>
      <c r="AB13" s="4">
        <f>ajuste_SA!AB13/ajuste_SA!AB$2*100</f>
        <v>106.05418646367104</v>
      </c>
      <c r="AC13" s="4">
        <f>ajuste_SA!AC13/ajuste_SA!AC$2*100</f>
        <v>103.08372063177774</v>
      </c>
      <c r="AD13" s="4">
        <v>615.85978633481</v>
      </c>
      <c r="AE13">
        <f t="shared" si="1"/>
        <v>103.74889245049789</v>
      </c>
      <c r="AJ13" t="str">
        <f>IV!A6</f>
        <v>M2_std</v>
      </c>
      <c r="AK13">
        <f>IV!G6</f>
        <v>0.4811568737216062</v>
      </c>
    </row>
    <row r="14" spans="1:37" x14ac:dyDescent="0.3">
      <c r="A14" s="2">
        <v>40664</v>
      </c>
      <c r="B14" s="2" t="str">
        <f t="shared" si="0"/>
        <v>2011M5</v>
      </c>
      <c r="C14" s="4">
        <f>ajuste_SA!C14/ajuste_SA!C$2*100</f>
        <v>104.9150307647231</v>
      </c>
      <c r="D14" s="4">
        <f>ajuste_SA!D14/ajuste_SA!D$2*100</f>
        <v>104.69180258045421</v>
      </c>
      <c r="E14" s="4">
        <f>ajuste_SA!E14/ajuste_SA!E$2*100</f>
        <v>111.51873468097939</v>
      </c>
      <c r="F14" s="4">
        <f>ajuste_SA!F14/ajuste_SA!F$2*100</f>
        <v>119.8755641342145</v>
      </c>
      <c r="G14" s="4">
        <f>ajuste_SA!G14/ajuste_SA!G$2*100</f>
        <v>117.37600474287866</v>
      </c>
      <c r="H14" s="4">
        <f>ajuste_SA!H14/ajuste_SA!H$2*100</f>
        <v>116.44149232789094</v>
      </c>
      <c r="I14" s="4">
        <f>ajuste_SA!I14/ajuste_SA!I$2*100</f>
        <v>99.576271186440678</v>
      </c>
      <c r="J14" s="4">
        <f>ajuste_SA!J14/ajuste_SA!J$2*100</f>
        <v>95.202741290691037</v>
      </c>
      <c r="K14" s="4">
        <f>ajuste_SA!K14/ajuste_SA!K$2*100</f>
        <v>100.03084991405706</v>
      </c>
      <c r="L14" s="4">
        <f>ajuste_SA!L14/ajuste_SA!L$2*100</f>
        <v>101.61877782274382</v>
      </c>
      <c r="M14" s="4">
        <f>ajuste_SA!M14/ajuste_SA!M$2*100</f>
        <v>77.848946410753072</v>
      </c>
      <c r="N14" s="4">
        <f>ajuste_SA!N14/ajuste_SA!N$2*100</f>
        <v>96.248513039874112</v>
      </c>
      <c r="O14" s="4">
        <f>ajuste_SA!O14/ajuste_SA!O$2*100</f>
        <v>119.81136983506229</v>
      </c>
      <c r="P14" s="4">
        <f>ajuste_SA!P14/ajuste_SA!P$2*100</f>
        <v>121.70442727129911</v>
      </c>
      <c r="Q14" s="4">
        <f>ajuste_SA!Q14/ajuste_SA!Q$2*100</f>
        <v>119.4353071791666</v>
      </c>
      <c r="R14" s="4">
        <f>ajuste_SA!R14/ajuste_SA!R$2*100</f>
        <v>111.41588648434686</v>
      </c>
      <c r="S14" s="4">
        <f>ajuste_SA!S14/ajuste_SA!S$2*100</f>
        <v>95.993041416121542</v>
      </c>
      <c r="T14" s="4">
        <f>ajuste_SA!T14/ajuste_SA!T$2*100</f>
        <v>73.394495412844037</v>
      </c>
      <c r="U14" s="4">
        <f>ajuste_SA!U14/ajuste_SA!U$2*100</f>
        <v>81.617188868203655</v>
      </c>
      <c r="V14" s="4">
        <f>ajuste_SA!V14/ajuste_SA!V$2*100</f>
        <v>86.505566114580517</v>
      </c>
      <c r="W14" s="4">
        <f>ajuste_SA!W14/ajuste_SA!W$2*100</f>
        <v>48.175865294667915</v>
      </c>
      <c r="X14" s="4">
        <f>ajuste_SA!X14/ajuste_SA!X$2*100</f>
        <v>80.495946590367183</v>
      </c>
      <c r="Y14" s="4">
        <f>ajuste_SA!Y14/ajuste_SA!Y$2*100</f>
        <v>92.396243562556791</v>
      </c>
      <c r="Z14" s="4">
        <f>ajuste_SA!Z14/ajuste_SA!Z$2*100</f>
        <v>100.04746084480303</v>
      </c>
      <c r="AA14" s="4">
        <f>ajuste_SA!AA14/ajuste_SA!AA$2*100</f>
        <v>86.199333003780254</v>
      </c>
      <c r="AB14" s="4">
        <f>ajuste_SA!AB14/ajuste_SA!AB$2*100</f>
        <v>106.55278165324007</v>
      </c>
      <c r="AC14" s="4">
        <f>ajuste_SA!AC14/ajuste_SA!AC$2*100</f>
        <v>103.56864578463455</v>
      </c>
      <c r="AD14" s="4">
        <v>615.46575555428694</v>
      </c>
      <c r="AE14">
        <f t="shared" si="1"/>
        <v>103.68251328761416</v>
      </c>
      <c r="AJ14" t="str">
        <f>IV!A7</f>
        <v>M3_std</v>
      </c>
      <c r="AK14">
        <f>IV!G7</f>
        <v>0.49468133275917753</v>
      </c>
    </row>
    <row r="15" spans="1:37" x14ac:dyDescent="0.3">
      <c r="A15" s="2">
        <v>40695</v>
      </c>
      <c r="B15" s="2" t="str">
        <f t="shared" si="0"/>
        <v>2011M6</v>
      </c>
      <c r="C15" s="4">
        <f>ajuste_SA!C15/ajuste_SA!C$2*100</f>
        <v>103.8309405215353</v>
      </c>
      <c r="D15" s="4">
        <f>ajuste_SA!D15/ajuste_SA!D$2*100</f>
        <v>105.0964060908161</v>
      </c>
      <c r="E15" s="4">
        <f>ajuste_SA!E15/ajuste_SA!E$2*100</f>
        <v>110.94849154233346</v>
      </c>
      <c r="F15" s="4">
        <f>ajuste_SA!F15/ajuste_SA!F$2*100</f>
        <v>121.70791420385798</v>
      </c>
      <c r="G15" s="4">
        <f>ajuste_SA!G15/ajuste_SA!G$2*100</f>
        <v>118.57967577078419</v>
      </c>
      <c r="H15" s="4">
        <f>ajuste_SA!H15/ajuste_SA!H$2*100</f>
        <v>117.83068690725318</v>
      </c>
      <c r="I15" s="4">
        <f>ajuste_SA!I15/ajuste_SA!I$2*100</f>
        <v>101.87651331719127</v>
      </c>
      <c r="J15" s="4">
        <f>ajuste_SA!J15/ajuste_SA!J$2*100</f>
        <v>95.088520845231287</v>
      </c>
      <c r="K15" s="4">
        <f>ajuste_SA!K15/ajuste_SA!K$2*100</f>
        <v>99.050994978419041</v>
      </c>
      <c r="L15" s="4">
        <f>ajuste_SA!L15/ajuste_SA!L$2*100</f>
        <v>102.92189397005261</v>
      </c>
      <c r="M15" s="4">
        <f>ajuste_SA!M15/ajuste_SA!M$2*100</f>
        <v>85.209397194341733</v>
      </c>
      <c r="N15" s="4">
        <f>ajuste_SA!N15/ajuste_SA!N$2*100</f>
        <v>98.203486046475277</v>
      </c>
      <c r="O15" s="4">
        <f>ajuste_SA!O15/ajuste_SA!O$2*100</f>
        <v>120.8485824515749</v>
      </c>
      <c r="P15" s="4">
        <f>ajuste_SA!P15/ajuste_SA!P$2*100</f>
        <v>124.17593325233516</v>
      </c>
      <c r="Q15" s="4">
        <f>ajuste_SA!Q15/ajuste_SA!Q$2*100</f>
        <v>121.54711852538907</v>
      </c>
      <c r="R15" s="4">
        <f>ajuste_SA!R15/ajuste_SA!R$2*100</f>
        <v>113.85129340098565</v>
      </c>
      <c r="S15" s="4">
        <f>ajuste_SA!S15/ajuste_SA!S$2*100</f>
        <v>99.114798957039056</v>
      </c>
      <c r="T15" s="4">
        <f>ajuste_SA!T15/ajuste_SA!T$2*100</f>
        <v>70.831422018348619</v>
      </c>
      <c r="U15" s="4">
        <f>ajuste_SA!U15/ajuste_SA!U$2*100</f>
        <v>80.525198212615038</v>
      </c>
      <c r="V15" s="4">
        <f>ajuste_SA!V15/ajuste_SA!V$2*100</f>
        <v>84.86288351887049</v>
      </c>
      <c r="W15" s="4">
        <f>ajuste_SA!W15/ajuste_SA!W$2*100</f>
        <v>51.512316806984714</v>
      </c>
      <c r="X15" s="4">
        <f>ajuste_SA!X15/ajuste_SA!X$2*100</f>
        <v>83.64329995231283</v>
      </c>
      <c r="Y15" s="4">
        <f>ajuste_SA!Y15/ajuste_SA!Y$2*100</f>
        <v>95.667979400181764</v>
      </c>
      <c r="Z15" s="4">
        <f>ajuste_SA!Z15/ajuste_SA!Z$2*100</f>
        <v>103.98671096345512</v>
      </c>
      <c r="AA15" s="4">
        <f>ajuste_SA!AA15/ajuste_SA!AA$2*100</f>
        <v>85.80668256411515</v>
      </c>
      <c r="AB15" s="4">
        <f>ajuste_SA!AB15/ajuste_SA!AB$2*100</f>
        <v>106.71255071140631</v>
      </c>
      <c r="AC15" s="4">
        <f>ajuste_SA!AC15/ajuste_SA!AC$2*100</f>
        <v>103.45772717689228</v>
      </c>
      <c r="AD15" s="4">
        <v>620.86064301657575</v>
      </c>
      <c r="AE15">
        <f t="shared" si="1"/>
        <v>104.5913461283466</v>
      </c>
      <c r="AJ15" t="str">
        <f>IV!A8</f>
        <v>M4_std</v>
      </c>
      <c r="AK15">
        <f>IV!G8</f>
        <v>0.49959010657767255</v>
      </c>
    </row>
    <row r="16" spans="1:37" x14ac:dyDescent="0.3">
      <c r="A16" s="2">
        <v>40725</v>
      </c>
      <c r="B16" s="2" t="str">
        <f t="shared" si="0"/>
        <v>2011M7</v>
      </c>
      <c r="C16" s="4">
        <f>ajuste_SA!C16/ajuste_SA!C$2*100</f>
        <v>106.3507178435394</v>
      </c>
      <c r="D16" s="4">
        <f>ajuste_SA!D16/ajuste_SA!D$2*100</f>
        <v>104.93894528424761</v>
      </c>
      <c r="E16" s="4">
        <f>ajuste_SA!E16/ajuste_SA!E$2*100</f>
        <v>110.29580403237631</v>
      </c>
      <c r="F16" s="4">
        <f>ajuste_SA!F16/ajuste_SA!F$2*100</f>
        <v>123.36179080266403</v>
      </c>
      <c r="G16" s="4">
        <f>ajuste_SA!G16/ajuste_SA!G$2*100</f>
        <v>120.04203826628141</v>
      </c>
      <c r="H16" s="4">
        <f>ajuste_SA!H16/ajuste_SA!H$2*100</f>
        <v>119.06616272683128</v>
      </c>
      <c r="I16" s="4">
        <f>ajuste_SA!I16/ajuste_SA!I$2*100</f>
        <v>101.51331719128329</v>
      </c>
      <c r="J16" s="4">
        <f>ajuste_SA!J16/ajuste_SA!J$2*100</f>
        <v>96.630496858937747</v>
      </c>
      <c r="K16" s="4">
        <f>ajuste_SA!K16/ajuste_SA!K$2*100</f>
        <v>98.391511412725663</v>
      </c>
      <c r="L16" s="4">
        <f>ajuste_SA!L16/ajuste_SA!L$2*100</f>
        <v>102.26628895184136</v>
      </c>
      <c r="M16" s="4">
        <f>ajuste_SA!M16/ajuste_SA!M$2*100</f>
        <v>83.39423020484827</v>
      </c>
      <c r="N16" s="4">
        <f>ajuste_SA!N16/ajuste_SA!N$2*100</f>
        <v>89.112348511625456</v>
      </c>
      <c r="O16" s="4">
        <f>ajuste_SA!O16/ajuste_SA!O$2*100</f>
        <v>117.78859458273085</v>
      </c>
      <c r="P16" s="4">
        <f>ajuste_SA!P16/ajuste_SA!P$2*100</f>
        <v>121.6092489048869</v>
      </c>
      <c r="Q16" s="4">
        <f>ajuste_SA!Q16/ajuste_SA!Q$2*100</f>
        <v>117.47769867033213</v>
      </c>
      <c r="R16" s="4">
        <f>ajuste_SA!R16/ajuste_SA!R$2*100</f>
        <v>110.20627698947689</v>
      </c>
      <c r="S16" s="4">
        <f>ajuste_SA!S16/ajuste_SA!S$2*100</f>
        <v>100.10165300761919</v>
      </c>
      <c r="T16" s="4">
        <f>ajuste_SA!T16/ajuste_SA!T$2*100</f>
        <v>73.727064220183479</v>
      </c>
      <c r="U16" s="4">
        <f>ajuste_SA!U16/ajuste_SA!U$2*100</f>
        <v>80.149364030979015</v>
      </c>
      <c r="V16" s="4">
        <f>ajuste_SA!V16/ajuste_SA!V$2*100</f>
        <v>83.573174042899808</v>
      </c>
      <c r="W16" s="4">
        <f>ajuste_SA!W16/ajuste_SA!W$2*100</f>
        <v>78.734019332709693</v>
      </c>
      <c r="X16" s="4">
        <f>ajuste_SA!X16/ajuste_SA!X$2*100</f>
        <v>65.474487362899382</v>
      </c>
      <c r="Y16" s="4">
        <f>ajuste_SA!Y16/ajuste_SA!Y$2*100</f>
        <v>84.974250227203868</v>
      </c>
      <c r="Z16" s="4">
        <f>ajuste_SA!Z16/ajuste_SA!Z$2*100</f>
        <v>98.05410536307545</v>
      </c>
      <c r="AA16" s="4">
        <f>ajuste_SA!AA16/ajuste_SA!AA$2*100</f>
        <v>85.344734280851569</v>
      </c>
      <c r="AB16" s="4">
        <f>ajuste_SA!AB16/ajuste_SA!AB$2*100</f>
        <v>106.88324964477907</v>
      </c>
      <c r="AC16" s="4">
        <f>ajuste_SA!AC16/ajuste_SA!AC$2*100</f>
        <v>103.54939544775368</v>
      </c>
      <c r="AD16" s="4">
        <v>618.88490518478227</v>
      </c>
      <c r="AE16">
        <f t="shared" si="1"/>
        <v>104.25850963476574</v>
      </c>
      <c r="AJ16" t="str">
        <f>IV!A9</f>
        <v>ROE_std</v>
      </c>
      <c r="AK16">
        <f>IV!G9</f>
        <v>2.3139509096781141E-2</v>
      </c>
    </row>
    <row r="17" spans="1:37" x14ac:dyDescent="0.3">
      <c r="A17" s="2">
        <v>40756</v>
      </c>
      <c r="B17" s="2" t="str">
        <f t="shared" si="0"/>
        <v>2011M8</v>
      </c>
      <c r="C17" s="4">
        <f>ajuste_SA!C17/ajuste_SA!C$2*100</f>
        <v>108.05010254907705</v>
      </c>
      <c r="D17" s="4">
        <f>ajuste_SA!D17/ajuste_SA!D$2*100</f>
        <v>105.13442703022726</v>
      </c>
      <c r="E17" s="4">
        <f>ajuste_SA!E17/ajuste_SA!E$2*100</f>
        <v>110.9629035733259</v>
      </c>
      <c r="F17" s="4">
        <f>ajuste_SA!F17/ajuste_SA!F$2*100</f>
        <v>125.01807277358049</v>
      </c>
      <c r="G17" s="4">
        <f>ajuste_SA!G17/ajuste_SA!G$2*100</f>
        <v>120.99462658707938</v>
      </c>
      <c r="H17" s="4">
        <f>ajuste_SA!H17/ajuste_SA!H$2*100</f>
        <v>119.87678896270437</v>
      </c>
      <c r="I17" s="4">
        <f>ajuste_SA!I17/ajuste_SA!I$2*100</f>
        <v>101.45278450363197</v>
      </c>
      <c r="J17" s="4">
        <f>ajuste_SA!J17/ajuste_SA!J$2*100</f>
        <v>93.318103940605354</v>
      </c>
      <c r="K17" s="4">
        <f>ajuste_SA!K17/ajuste_SA!K$2*100</f>
        <v>97.896680660447615</v>
      </c>
      <c r="L17" s="4">
        <f>ajuste_SA!L17/ajuste_SA!L$2*100</f>
        <v>91.541885876163491</v>
      </c>
      <c r="M17" s="4">
        <f>ajuste_SA!M17/ajuste_SA!M$2*100</f>
        <v>114.83755942947703</v>
      </c>
      <c r="N17" s="4">
        <f>ajuste_SA!N17/ajuste_SA!N$2*100</f>
        <v>85.733474144639715</v>
      </c>
      <c r="O17" s="4">
        <f>ajuste_SA!O17/ajuste_SA!O$2*100</f>
        <v>116.72970745178391</v>
      </c>
      <c r="P17" s="4">
        <f>ajuste_SA!P17/ajuste_SA!P$2*100</f>
        <v>115.51233697890501</v>
      </c>
      <c r="Q17" s="4">
        <f>ajuste_SA!Q17/ajuste_SA!Q$2*100</f>
        <v>113.56418780129538</v>
      </c>
      <c r="R17" s="4">
        <f>ajuste_SA!R17/ajuste_SA!R$2*100</f>
        <v>104.95605144646647</v>
      </c>
      <c r="S17" s="4">
        <f>ajuste_SA!S17/ajuste_SA!S$2*100</f>
        <v>95.872615047457842</v>
      </c>
      <c r="T17" s="4">
        <f>ajuste_SA!T17/ajuste_SA!T$2*100</f>
        <v>86.456422018348604</v>
      </c>
      <c r="U17" s="4">
        <f>ajuste_SA!U17/ajuste_SA!U$2*100</f>
        <v>81.439386933209093</v>
      </c>
      <c r="V17" s="4">
        <f>ajuste_SA!V17/ajuste_SA!V$2*100</f>
        <v>85.25658430627206</v>
      </c>
      <c r="W17" s="4">
        <f>ajuste_SA!W17/ajuste_SA!W$2*100</f>
        <v>98.596819457436851</v>
      </c>
      <c r="X17" s="4">
        <f>ajuste_SA!X17/ajuste_SA!X$2*100</f>
        <v>45.398187887458278</v>
      </c>
      <c r="Y17" s="4">
        <f>ajuste_SA!Y17/ajuste_SA!Y$2*100</f>
        <v>67.191760072705236</v>
      </c>
      <c r="Z17" s="4">
        <f>ajuste_SA!Z17/ajuste_SA!Z$2*100</f>
        <v>85.239677266255327</v>
      </c>
      <c r="AA17" s="4">
        <f>ajuste_SA!AA17/ajuste_SA!AA$2*100</f>
        <v>85.610348105340023</v>
      </c>
      <c r="AB17" s="4">
        <f>ajuste_SA!AB17/ajuste_SA!AB$2*100</f>
        <v>107.27865395372163</v>
      </c>
      <c r="AC17" s="4">
        <f>ajuste_SA!AC17/ajuste_SA!AC$2*100</f>
        <v>103.83494211148694</v>
      </c>
      <c r="AD17" s="4">
        <v>631.3084122049695</v>
      </c>
      <c r="AE17">
        <f t="shared" si="1"/>
        <v>106.3513968832842</v>
      </c>
      <c r="AJ17" t="str">
        <f>IV!A10</f>
        <v>RegCap_std</v>
      </c>
      <c r="AK17">
        <f>IV!G10</f>
        <v>0.14464118850252988</v>
      </c>
    </row>
    <row r="18" spans="1:37" x14ac:dyDescent="0.3">
      <c r="A18" s="2">
        <v>40787</v>
      </c>
      <c r="B18" s="2" t="str">
        <f t="shared" si="0"/>
        <v>2011M9</v>
      </c>
      <c r="C18" s="4">
        <f>ajuste_SA!C18/ajuste_SA!C$2*100</f>
        <v>104.23381189569294</v>
      </c>
      <c r="D18" s="4">
        <f>ajuste_SA!D18/ajuste_SA!D$2*100</f>
        <v>105.38727389295011</v>
      </c>
      <c r="E18" s="4">
        <f>ajuste_SA!E18/ajuste_SA!E$2*100</f>
        <v>111.8959954677858</v>
      </c>
      <c r="F18" s="4">
        <f>ajuste_SA!F18/ajuste_SA!F$2*100</f>
        <v>126.99070555813705</v>
      </c>
      <c r="G18" s="4">
        <f>ajuste_SA!G18/ajuste_SA!G$2*100</f>
        <v>123.42429879281201</v>
      </c>
      <c r="H18" s="4">
        <f>ajuste_SA!H18/ajuste_SA!H$2*100</f>
        <v>121.68294607467239</v>
      </c>
      <c r="I18" s="4">
        <f>ajuste_SA!I18/ajuste_SA!I$2*100</f>
        <v>103.14769975786923</v>
      </c>
      <c r="J18" s="4">
        <f>ajuste_SA!J18/ajuste_SA!J$2*100</f>
        <v>92.404340376927465</v>
      </c>
      <c r="K18" s="4">
        <f>ajuste_SA!K18/ajuste_SA!K$2*100</f>
        <v>96.751431172442466</v>
      </c>
      <c r="L18" s="4">
        <f>ajuste_SA!L18/ajuste_SA!L$2*100</f>
        <v>84.613516794819915</v>
      </c>
      <c r="M18" s="4">
        <f>ajuste_SA!M18/ajuste_SA!M$2*100</f>
        <v>135.940159652521</v>
      </c>
      <c r="N18" s="4">
        <f>ajuste_SA!N18/ajuste_SA!N$2*100</f>
        <v>75.214097362854488</v>
      </c>
      <c r="O18" s="4">
        <f>ajuste_SA!O18/ajuste_SA!O$2*100</f>
        <v>107.55120847157417</v>
      </c>
      <c r="P18" s="4">
        <f>ajuste_SA!P18/ajuste_SA!P$2*100</f>
        <v>106.5872039036949</v>
      </c>
      <c r="Q18" s="4">
        <f>ajuste_SA!Q18/ajuste_SA!Q$2*100</f>
        <v>103.97219389035797</v>
      </c>
      <c r="R18" s="4">
        <f>ajuste_SA!R18/ajuste_SA!R$2*100</f>
        <v>98.248682624668291</v>
      </c>
      <c r="S18" s="4">
        <f>ajuste_SA!S18/ajuste_SA!S$2*100</f>
        <v>91.53873400309331</v>
      </c>
      <c r="T18" s="4">
        <f>ajuste_SA!T18/ajuste_SA!T$2*100</f>
        <v>139.22018348623851</v>
      </c>
      <c r="U18" s="4">
        <f>ajuste_SA!U18/ajuste_SA!U$2*100</f>
        <v>94.64781160792765</v>
      </c>
      <c r="V18" s="4">
        <f>ajuste_SA!V18/ajuste_SA!V$2*100</f>
        <v>92.831930491447196</v>
      </c>
      <c r="W18" s="4">
        <f>ajuste_SA!W18/ajuste_SA!W$2*100</f>
        <v>133.95696913002806</v>
      </c>
      <c r="X18" s="4">
        <f>ajuste_SA!X18/ajuste_SA!X$2*100</f>
        <v>46.01812112541726</v>
      </c>
      <c r="Y18" s="4">
        <f>ajuste_SA!Y18/ajuste_SA!Y$2*100</f>
        <v>58.285368070281727</v>
      </c>
      <c r="Z18" s="4">
        <f>ajuste_SA!Z18/ajuste_SA!Z$2*100</f>
        <v>69.316563834836259</v>
      </c>
      <c r="AA18" s="4">
        <f>ajuste_SA!AA18/ajuste_SA!AA$2*100</f>
        <v>90.714870803320053</v>
      </c>
      <c r="AB18" s="4">
        <f>ajuste_SA!AB18/ajuste_SA!AB$2*100</f>
        <v>107.84732893137968</v>
      </c>
      <c r="AC18" s="4">
        <f>ajuste_SA!AC18/ajuste_SA!AC$2*100</f>
        <v>103.99261153736859</v>
      </c>
      <c r="AD18" s="4">
        <v>658.61210764317309</v>
      </c>
      <c r="AE18">
        <f t="shared" si="1"/>
        <v>110.95102852732748</v>
      </c>
      <c r="AJ18" t="str">
        <f>IV!A11</f>
        <v>DemDep_SA_~d</v>
      </c>
      <c r="AK18">
        <f>IV!G11</f>
        <v>-0.11205911292927119</v>
      </c>
    </row>
    <row r="19" spans="1:37" x14ac:dyDescent="0.3">
      <c r="A19" s="2">
        <v>40817</v>
      </c>
      <c r="B19" s="2" t="str">
        <f t="shared" si="0"/>
        <v>2011M10</v>
      </c>
      <c r="C19" s="4">
        <f>ajuste_SA!C19/ajuste_SA!C$2*100</f>
        <v>104.02871374157631</v>
      </c>
      <c r="D19" s="4">
        <f>ajuste_SA!D19/ajuste_SA!D$2*100</f>
        <v>106.05997802740114</v>
      </c>
      <c r="E19" s="4">
        <f>ajuste_SA!E19/ajuste_SA!E$2*100</f>
        <v>110.61437349853347</v>
      </c>
      <c r="F19" s="4">
        <f>ajuste_SA!F19/ajuste_SA!F$2*100</f>
        <v>128.81681792491682</v>
      </c>
      <c r="G19" s="4">
        <f>ajuste_SA!G19/ajuste_SA!G$2*100</f>
        <v>125.79116614555727</v>
      </c>
      <c r="H19" s="4">
        <f>ajuste_SA!H19/ajuste_SA!H$2*100</f>
        <v>122.85069028813128</v>
      </c>
      <c r="I19" s="4">
        <f>ajuste_SA!I19/ajuste_SA!I$2*100</f>
        <v>101.15012106537532</v>
      </c>
      <c r="J19" s="4">
        <f>ajuste_SA!J19/ajuste_SA!J$2*100</f>
        <v>91.83323814962877</v>
      </c>
      <c r="K19" s="4">
        <f>ajuste_SA!K19/ajuste_SA!K$2*100</f>
        <v>96.788587509895223</v>
      </c>
      <c r="L19" s="4">
        <f>ajuste_SA!L19/ajuste_SA!L$2*100</f>
        <v>84.225010117361393</v>
      </c>
      <c r="M19" s="4">
        <f>ajuste_SA!M19/ajuste_SA!M$2*100</f>
        <v>101.2128015495686</v>
      </c>
      <c r="N19" s="4">
        <f>ajuste_SA!N19/ajuste_SA!N$2*100</f>
        <v>83.223048296167889</v>
      </c>
      <c r="O19" s="4">
        <f>ajuste_SA!O19/ajuste_SA!O$2*100</f>
        <v>117.48793249795031</v>
      </c>
      <c r="P19" s="4">
        <f>ajuste_SA!P19/ajuste_SA!P$2*100</f>
        <v>118.47676175881574</v>
      </c>
      <c r="Q19" s="4">
        <f>ajuste_SA!Q19/ajuste_SA!Q$2*100</f>
        <v>114.8230665746065</v>
      </c>
      <c r="R19" s="4">
        <f>ajuste_SA!R19/ajuste_SA!R$2*100</f>
        <v>105.28953842373454</v>
      </c>
      <c r="S19" s="4">
        <f>ajuste_SA!S19/ajuste_SA!S$2*100</f>
        <v>95.085485801532826</v>
      </c>
      <c r="T19" s="4">
        <f>ajuste_SA!T19/ajuste_SA!T$2*100</f>
        <v>107.41399082568807</v>
      </c>
      <c r="U19" s="4">
        <f>ajuste_SA!U19/ajuste_SA!U$2*100</f>
        <v>85.811354060805641</v>
      </c>
      <c r="V19" s="4">
        <f>ajuste_SA!V19/ajuste_SA!V$2*100</f>
        <v>93.660059733912576</v>
      </c>
      <c r="W19" s="4">
        <f>ajuste_SA!W19/ajuste_SA!W$2*100</f>
        <v>93.4206423448706</v>
      </c>
      <c r="X19" s="4">
        <f>ajuste_SA!X19/ajuste_SA!X$2*100</f>
        <v>48.211731044349065</v>
      </c>
      <c r="Y19" s="4">
        <f>ajuste_SA!Y19/ajuste_SA!Y$2*100</f>
        <v>65.889124507724929</v>
      </c>
      <c r="Z19" s="4">
        <f>ajuste_SA!Z19/ajuste_SA!Z$2*100</f>
        <v>75.913621262458463</v>
      </c>
      <c r="AA19" s="4">
        <f>ajuste_SA!AA19/ajuste_SA!AA$2*100</f>
        <v>87.96627961502621</v>
      </c>
      <c r="AB19" s="4">
        <f>ajuste_SA!AB19/ajuste_SA!AB$2*100</f>
        <v>108.31120569382206</v>
      </c>
      <c r="AC19" s="4">
        <f>ajuste_SA!AC19/ajuste_SA!AC$2*100</f>
        <v>103.77810778355287</v>
      </c>
      <c r="AD19" s="4">
        <v>652.97400835935889</v>
      </c>
      <c r="AE19">
        <f t="shared" si="1"/>
        <v>110.00122376786612</v>
      </c>
      <c r="AJ19" t="str">
        <f>IV!A12</f>
        <v>DIPre_1_std</v>
      </c>
      <c r="AK19">
        <f>IV!G12</f>
        <v>-0.19908755517278506</v>
      </c>
    </row>
    <row r="20" spans="1:37" x14ac:dyDescent="0.3">
      <c r="A20" s="2">
        <v>40848</v>
      </c>
      <c r="B20" s="2" t="str">
        <f t="shared" si="0"/>
        <v>2011M11</v>
      </c>
      <c r="C20" s="4">
        <f>ajuste_SA!C20/ajuste_SA!C$2*100</f>
        <v>103.91883973044243</v>
      </c>
      <c r="D20" s="4">
        <f>ajuste_SA!D20/ajuste_SA!D$2*100</f>
        <v>106.65747231734332</v>
      </c>
      <c r="E20" s="4">
        <f>ajuste_SA!E20/ajuste_SA!E$2*100</f>
        <v>112.21887451923583</v>
      </c>
      <c r="F20" s="4">
        <f>ajuste_SA!F20/ajuste_SA!F$2*100</f>
        <v>130.70758394493157</v>
      </c>
      <c r="G20" s="4">
        <f>ajuste_SA!G20/ajuste_SA!G$2*100</f>
        <v>127.33570826383185</v>
      </c>
      <c r="H20" s="4">
        <f>ajuste_SA!H20/ajuste_SA!H$2*100</f>
        <v>124.11428836535488</v>
      </c>
      <c r="I20" s="4">
        <f>ajuste_SA!I20/ajuste_SA!I$2*100</f>
        <v>98.668280871670717</v>
      </c>
      <c r="J20" s="4">
        <f>ajuste_SA!J20/ajuste_SA!J$2*100</f>
        <v>92.347230154197604</v>
      </c>
      <c r="K20" s="4">
        <f>ajuste_SA!K20/ajuste_SA!K$2*100</f>
        <v>95.339900482718107</v>
      </c>
      <c r="L20" s="4">
        <f>ajuste_SA!L20/ajuste_SA!L$2*100</f>
        <v>79.320113314447596</v>
      </c>
      <c r="M20" s="4">
        <f>ajuste_SA!M20/ajuste_SA!M$2*100</f>
        <v>105.62892528027234</v>
      </c>
      <c r="N20" s="4">
        <f>ajuste_SA!N20/ajuste_SA!N$2*100</f>
        <v>82.083488329409676</v>
      </c>
      <c r="O20" s="4">
        <f>ajuste_SA!O20/ajuste_SA!O$2*100</f>
        <v>118.55269390028688</v>
      </c>
      <c r="P20" s="4">
        <f>ajuste_SA!P20/ajuste_SA!P$2*100</f>
        <v>116.46886265744899</v>
      </c>
      <c r="Q20" s="4">
        <f>ajuste_SA!Q20/ajuste_SA!Q$2*100</f>
        <v>114.68193478334044</v>
      </c>
      <c r="R20" s="4">
        <f>ajuste_SA!R20/ajuste_SA!R$2*100</f>
        <v>105.33319886787599</v>
      </c>
      <c r="S20" s="4">
        <f>ajuste_SA!S20/ajuste_SA!S$2*100</f>
        <v>86.488161243293945</v>
      </c>
      <c r="T20" s="4">
        <f>ajuste_SA!T20/ajuste_SA!T$2*100</f>
        <v>113.80733944954127</v>
      </c>
      <c r="U20" s="4">
        <f>ajuste_SA!U20/ajuste_SA!U$2*100</f>
        <v>91.555761622582921</v>
      </c>
      <c r="V20" s="4">
        <f>ajuste_SA!V20/ajuste_SA!V$2*100</f>
        <v>93.890849850665219</v>
      </c>
      <c r="W20" s="4">
        <f>ajuste_SA!W20/ajuste_SA!W$2*100</f>
        <v>86.685375740567508</v>
      </c>
      <c r="X20" s="4">
        <f>ajuste_SA!X20/ajuste_SA!X$2*100</f>
        <v>45.398187887458278</v>
      </c>
      <c r="Y20" s="4">
        <f>ajuste_SA!Y20/ajuste_SA!Y$2*100</f>
        <v>62.647682520448342</v>
      </c>
      <c r="Z20" s="4">
        <f>ajuste_SA!Z20/ajuste_SA!Z$2*100</f>
        <v>72.662553393450395</v>
      </c>
      <c r="AA20" s="4">
        <f>ajuste_SA!AA20/ajuste_SA!AA$2*100</f>
        <v>90.530087332490467</v>
      </c>
      <c r="AB20" s="4">
        <f>ajuste_SA!AB20/ajuste_SA!AB$2*100</f>
        <v>108.87441573387684</v>
      </c>
      <c r="AC20" s="4">
        <f>ajuste_SA!AC20/ajuste_SA!AC$2*100</f>
        <v>103.69056458488024</v>
      </c>
      <c r="AD20" s="4">
        <v>659.76459196622591</v>
      </c>
      <c r="AE20">
        <f t="shared" si="1"/>
        <v>111.14517819375544</v>
      </c>
      <c r="AJ20" t="str">
        <f>IV!A13</f>
        <v>CDS_5_std</v>
      </c>
      <c r="AK20">
        <f>IV!G13</f>
        <v>0.25738569275487139</v>
      </c>
    </row>
    <row r="21" spans="1:37" x14ac:dyDescent="0.3">
      <c r="A21" s="2">
        <v>40878</v>
      </c>
      <c r="B21" s="2" t="str">
        <f t="shared" si="0"/>
        <v>2011M12</v>
      </c>
      <c r="C21" s="4">
        <f>ajuste_SA!C21/ajuste_SA!C$2*100</f>
        <v>101.98505713448579</v>
      </c>
      <c r="D21" s="4">
        <f>ajuste_SA!D21/ajuste_SA!D$2*100</f>
        <v>106.81946653428891</v>
      </c>
      <c r="E21" s="4">
        <f>ajuste_SA!E21/ajuste_SA!E$2*100</f>
        <v>113.22656852708226</v>
      </c>
      <c r="F21" s="4">
        <f>ajuste_SA!F21/ajuste_SA!F$2*100</f>
        <v>132.12175659876968</v>
      </c>
      <c r="G21" s="4">
        <f>ajuste_SA!G21/ajuste_SA!G$2*100</f>
        <v>128.3346583118348</v>
      </c>
      <c r="H21" s="4">
        <f>ajuste_SA!H21/ajuste_SA!H$2*100</f>
        <v>125.30063898199077</v>
      </c>
      <c r="I21" s="4">
        <f>ajuste_SA!I21/ajuste_SA!I$2*100</f>
        <v>97.69975786924941</v>
      </c>
      <c r="J21" s="4">
        <f>ajuste_SA!J21/ajuste_SA!J$2*100</f>
        <v>94.346087949742994</v>
      </c>
      <c r="K21" s="4">
        <f>ajuste_SA!K21/ajuste_SA!K$2*100</f>
        <v>93.162883479220369</v>
      </c>
      <c r="L21" s="4">
        <f>ajuste_SA!L21/ajuste_SA!L$2*100</f>
        <v>79.158235532173208</v>
      </c>
      <c r="M21" s="4">
        <f>ajuste_SA!M21/ajuste_SA!M$2*100</f>
        <v>116.96601514351117</v>
      </c>
      <c r="N21" s="4">
        <f>ajuste_SA!N21/ajuste_SA!N$2*100</f>
        <v>80.267975540376213</v>
      </c>
      <c r="O21" s="4">
        <f>ajuste_SA!O21/ajuste_SA!O$2*100</f>
        <v>118.73422895059132</v>
      </c>
      <c r="P21" s="4">
        <f>ajuste_SA!P21/ajuste_SA!P$2*100</f>
        <v>114.67035642028679</v>
      </c>
      <c r="Q21" s="4">
        <f>ajuste_SA!Q21/ajuste_SA!Q$2*100</f>
        <v>114.27796817068987</v>
      </c>
      <c r="R21" s="4">
        <f>ajuste_SA!R21/ajuste_SA!R$2*100</f>
        <v>104.81080440671995</v>
      </c>
      <c r="S21" s="4">
        <f>ajuste_SA!S21/ajuste_SA!S$2*100</f>
        <v>82.92644871740643</v>
      </c>
      <c r="T21" s="4">
        <f>ajuste_SA!T21/ajuste_SA!T$2*100</f>
        <v>107.25344036697247</v>
      </c>
      <c r="U21" s="4">
        <f>ajuste_SA!U21/ajuste_SA!U$2*100</f>
        <v>94.365159867593945</v>
      </c>
      <c r="V21" s="4">
        <f>ajuste_SA!V21/ajuste_SA!V$2*100</f>
        <v>95.777898452348637</v>
      </c>
      <c r="W21" s="4">
        <f>ajuste_SA!W21/ajuste_SA!W$2*100</f>
        <v>72.965388213283433</v>
      </c>
      <c r="X21" s="4">
        <f>ajuste_SA!X21/ajuste_SA!X$2*100</f>
        <v>39.580352885073914</v>
      </c>
      <c r="Y21" s="4">
        <f>ajuste_SA!Y21/ajuste_SA!Y$2*100</f>
        <v>56.679794001817626</v>
      </c>
      <c r="Z21" s="4">
        <f>ajuste_SA!Z21/ajuste_SA!Z$2*100</f>
        <v>68.557190317987647</v>
      </c>
      <c r="AA21" s="4">
        <f>ajuste_SA!AA21/ajuste_SA!AA$2*100</f>
        <v>92.585750898983761</v>
      </c>
      <c r="AB21" s="4">
        <f>ajuste_SA!AB21/ajuste_SA!AB$2*100</f>
        <v>109.41865922577909</v>
      </c>
      <c r="AC21" s="4">
        <f>ajuste_SA!AC21/ajuste_SA!AC$2*100</f>
        <v>103.43481010917689</v>
      </c>
      <c r="AD21" s="4">
        <v>664.37990109471843</v>
      </c>
      <c r="AE21">
        <f t="shared" si="1"/>
        <v>111.92268180906287</v>
      </c>
      <c r="AJ21" t="str">
        <f>IV!A14</f>
        <v>Ibovespa_S~d</v>
      </c>
      <c r="AK21">
        <f>IV!G14</f>
        <v>5.3969533857250541E-2</v>
      </c>
    </row>
    <row r="22" spans="1:37" x14ac:dyDescent="0.3">
      <c r="A22" s="2">
        <v>40909</v>
      </c>
      <c r="B22" s="2" t="str">
        <f t="shared" si="0"/>
        <v>2012M1</v>
      </c>
      <c r="C22" s="4">
        <f>ajuste_SA!C22/ajuste_SA!C$2*100</f>
        <v>97.670670963961314</v>
      </c>
      <c r="D22" s="4">
        <f>ajuste_SA!D22/ajuste_SA!D$2*100</f>
        <v>107.73588162589395</v>
      </c>
      <c r="E22" s="4">
        <f>ajuste_SA!E22/ajuste_SA!E$2*100</f>
        <v>113.02030638905872</v>
      </c>
      <c r="F22" s="4">
        <f>ajuste_SA!F22/ajuste_SA!F$2*100</f>
        <v>133.83375369649809</v>
      </c>
      <c r="G22" s="4">
        <f>ajuste_SA!G22/ajuste_SA!G$2*100</f>
        <v>129.40775036410653</v>
      </c>
      <c r="H22" s="4">
        <f>ajuste_SA!H22/ajuste_SA!H$2*100</f>
        <v>125.77247829078244</v>
      </c>
      <c r="I22" s="4">
        <f>ajuste_SA!I22/ajuste_SA!I$2*100</f>
        <v>95.70217917675545</v>
      </c>
      <c r="J22" s="4">
        <f>ajuste_SA!J22/ajuste_SA!J$2*100</f>
        <v>93.260993717875479</v>
      </c>
      <c r="K22" s="4">
        <f>ajuste_SA!K22/ajuste_SA!K$2*100</f>
        <v>93.618595996199488</v>
      </c>
      <c r="L22" s="4">
        <f>ajuste_SA!L22/ajuste_SA!L$2*100</f>
        <v>77.782274382840939</v>
      </c>
      <c r="M22" s="4">
        <f>ajuste_SA!M22/ajuste_SA!M$2*100</f>
        <v>110.32825614838293</v>
      </c>
      <c r="N22" s="4">
        <f>ajuste_SA!N22/ajuste_SA!N$2*100</f>
        <v>88.326291658962248</v>
      </c>
      <c r="O22" s="4">
        <f>ajuste_SA!O22/ajuste_SA!O$2*100</f>
        <v>121.60509199176491</v>
      </c>
      <c r="P22" s="4">
        <f>ajuste_SA!P22/ajuste_SA!P$2*100</f>
        <v>122.19101201419731</v>
      </c>
      <c r="Q22" s="4">
        <f>ajuste_SA!Q22/ajuste_SA!Q$2*100</f>
        <v>117.99565501863751</v>
      </c>
      <c r="R22" s="4">
        <f>ajuste_SA!R22/ajuste_SA!R$2*100</f>
        <v>105.85275342731224</v>
      </c>
      <c r="S22" s="4">
        <f>ajuste_SA!S22/ajuste_SA!S$2*100</f>
        <v>87.642412743319071</v>
      </c>
      <c r="T22" s="4">
        <f>ajuste_SA!T22/ajuste_SA!T$2*100</f>
        <v>90.584862385321102</v>
      </c>
      <c r="U22" s="4">
        <f>ajuste_SA!U22/ajuste_SA!U$2*100</f>
        <v>87.001038890049074</v>
      </c>
      <c r="V22" s="4">
        <f>ajuste_SA!V22/ajuste_SA!V$2*100</f>
        <v>93.198479500407288</v>
      </c>
      <c r="W22" s="4">
        <f>ajuste_SA!W22/ajuste_SA!W$2*100</f>
        <v>60.61739943872778</v>
      </c>
      <c r="X22" s="4">
        <f>ajuste_SA!X22/ajuste_SA!X$2*100</f>
        <v>33.905579399141629</v>
      </c>
      <c r="Y22" s="4">
        <f>ajuste_SA!Y22/ajuste_SA!Y$2*100</f>
        <v>54.498636776734322</v>
      </c>
      <c r="Z22" s="4">
        <f>ajuste_SA!Z22/ajuste_SA!Z$2*100</f>
        <v>69.625059326056004</v>
      </c>
      <c r="AA22" s="4">
        <f>ajuste_SA!AA22/ajuste_SA!AA$2*100</f>
        <v>91.55791969317103</v>
      </c>
      <c r="AB22" s="4">
        <f>ajuste_SA!AB22/ajuste_SA!AB$2*100</f>
        <v>110.03137517118114</v>
      </c>
      <c r="AC22" s="4">
        <f>ajuste_SA!AC22/ajuste_SA!AC$2*100</f>
        <v>103.88535966046074</v>
      </c>
      <c r="AD22" s="4">
        <v>663.20576432447638</v>
      </c>
      <c r="AE22">
        <f t="shared" si="1"/>
        <v>111.72488453084961</v>
      </c>
      <c r="AJ22" t="str">
        <f>IV!A15</f>
        <v>DowJonesIn~d</v>
      </c>
      <c r="AK22">
        <f>IV!G15</f>
        <v>0.4982289589837442</v>
      </c>
    </row>
    <row r="23" spans="1:37" x14ac:dyDescent="0.3">
      <c r="A23" s="2">
        <v>40940</v>
      </c>
      <c r="B23" s="2" t="str">
        <f t="shared" si="0"/>
        <v>2012M2</v>
      </c>
      <c r="C23" s="4">
        <f>ajuste_SA!C23/ajuste_SA!C$2*100</f>
        <v>99.142982713155575</v>
      </c>
      <c r="D23" s="4">
        <f>ajuste_SA!D23/ajuste_SA!D$2*100</f>
        <v>109.18179036051654</v>
      </c>
      <c r="E23" s="4">
        <f>ajuste_SA!E23/ajuste_SA!E$2*100</f>
        <v>123.58455869653018</v>
      </c>
      <c r="F23" s="4">
        <f>ajuste_SA!F23/ajuste_SA!F$2*100</f>
        <v>135.51809645407752</v>
      </c>
      <c r="G23" s="4">
        <f>ajuste_SA!G23/ajuste_SA!G$2*100</f>
        <v>132.28205432760677</v>
      </c>
      <c r="H23" s="4">
        <f>ajuste_SA!H23/ajuste_SA!H$2*100</f>
        <v>128.62499533690269</v>
      </c>
      <c r="I23" s="4">
        <f>ajuste_SA!I23/ajuste_SA!I$2*100</f>
        <v>94.915254237288138</v>
      </c>
      <c r="J23" s="4">
        <f>ajuste_SA!J23/ajuste_SA!J$2*100</f>
        <v>91.376356367789825</v>
      </c>
      <c r="K23" s="4">
        <f>ajuste_SA!K23/ajuste_SA!K$2*100</f>
        <v>93.991470159843075</v>
      </c>
      <c r="L23" s="4">
        <f>ajuste_SA!L23/ajuste_SA!L$2*100</f>
        <v>75.515985430999592</v>
      </c>
      <c r="M23" s="4">
        <f>ajuste_SA!M23/ajuste_SA!M$2*100</f>
        <v>102.70147326407233</v>
      </c>
      <c r="N23" s="4">
        <f>ajuste_SA!N23/ajuste_SA!N$2*100</f>
        <v>93.51413292630393</v>
      </c>
      <c r="O23" s="4">
        <f>ajuste_SA!O23/ajuste_SA!O$2*100</f>
        <v>122.29008851024939</v>
      </c>
      <c r="P23" s="4">
        <f>ajuste_SA!P23/ajuste_SA!P$2*100</f>
        <v>125.90418251390558</v>
      </c>
      <c r="Q23" s="4">
        <f>ajuste_SA!Q23/ajuste_SA!Q$2*100</f>
        <v>120.32014156777619</v>
      </c>
      <c r="R23" s="4">
        <f>ajuste_SA!R23/ajuste_SA!R$2*100</f>
        <v>106.5332841217239</v>
      </c>
      <c r="S23" s="4">
        <f>ajuste_SA!S23/ajuste_SA!S$2*100</f>
        <v>93.672537315608139</v>
      </c>
      <c r="T23" s="4">
        <f>ajuste_SA!T23/ajuste_SA!T$2*100</f>
        <v>79.615825688073386</v>
      </c>
      <c r="U23" s="4">
        <f>ajuste_SA!U23/ajuste_SA!U$2*100</f>
        <v>85.122197644082192</v>
      </c>
      <c r="V23" s="4">
        <f>ajuste_SA!V23/ajuste_SA!V$2*100</f>
        <v>89.397230518598974</v>
      </c>
      <c r="W23" s="4">
        <f>ajuste_SA!W23/ajuste_SA!W$2*100</f>
        <v>57.4680386654194</v>
      </c>
      <c r="X23" s="4">
        <f>ajuste_SA!X23/ajuste_SA!X$2*100</f>
        <v>41.726275631855032</v>
      </c>
      <c r="Y23" s="4">
        <f>ajuste_SA!Y23/ajuste_SA!Y$2*100</f>
        <v>59.890942138745842</v>
      </c>
      <c r="Z23" s="4">
        <f>ajuste_SA!Z23/ajuste_SA!Z$2*100</f>
        <v>73.232083531086843</v>
      </c>
      <c r="AA23" s="4">
        <f>ajuste_SA!AA23/ajuste_SA!AA$2*100</f>
        <v>90.922747011098139</v>
      </c>
      <c r="AB23" s="4">
        <f>ajuste_SA!AB23/ajuste_SA!AB$2*100</f>
        <v>110.52643422465395</v>
      </c>
      <c r="AC23" s="4">
        <f>ajuste_SA!AC23/ajuste_SA!AC$2*100</f>
        <v>104.34736774560223</v>
      </c>
      <c r="AD23" s="4">
        <v>670.0092229377492</v>
      </c>
      <c r="AE23">
        <f t="shared" si="1"/>
        <v>112.87100790441913</v>
      </c>
      <c r="AJ23" t="str">
        <f>IV!A16</f>
        <v>NasdaqComp~d</v>
      </c>
      <c r="AK23">
        <f>IV!G16</f>
        <v>0.48316114759392831</v>
      </c>
    </row>
    <row r="24" spans="1:37" x14ac:dyDescent="0.3">
      <c r="A24" s="2">
        <v>40969</v>
      </c>
      <c r="B24" s="2" t="str">
        <f t="shared" si="0"/>
        <v>2012M3</v>
      </c>
      <c r="C24" s="4">
        <f>ajuste_SA!C24/ajuste_SA!C$2*100</f>
        <v>107.20041019630821</v>
      </c>
      <c r="D24" s="4">
        <f>ajuste_SA!D24/ajuste_SA!D$2*100</f>
        <v>108.87705575028102</v>
      </c>
      <c r="E24" s="4">
        <f>ajuste_SA!E24/ajuste_SA!E$2*100</f>
        <v>118.79087551096525</v>
      </c>
      <c r="F24" s="4">
        <f>ajuste_SA!F24/ajuste_SA!F$2*100</f>
        <v>136.51674441499017</v>
      </c>
      <c r="G24" s="4">
        <f>ajuste_SA!G24/ajuste_SA!G$2*100</f>
        <v>134.70373126752241</v>
      </c>
      <c r="H24" s="4">
        <f>ajuste_SA!H24/ajuste_SA!H$2*100</f>
        <v>130.39579890287493</v>
      </c>
      <c r="I24" s="4">
        <f>ajuste_SA!I24/ajuste_SA!I$2*100</f>
        <v>93.401937046004846</v>
      </c>
      <c r="J24" s="4">
        <f>ajuste_SA!J24/ajuste_SA!J$2*100</f>
        <v>91.776127926898909</v>
      </c>
      <c r="K24" s="4">
        <f>ajuste_SA!K24/ajuste_SA!K$2*100</f>
        <v>93.665826182262535</v>
      </c>
      <c r="L24" s="4">
        <f>ajuste_SA!L24/ajuste_SA!L$2*100</f>
        <v>73.209227033589642</v>
      </c>
      <c r="M24" s="4">
        <f>ajuste_SA!M24/ajuste_SA!M$2*100</f>
        <v>89.63872747549452</v>
      </c>
      <c r="N24" s="4">
        <f>ajuste_SA!N24/ajuste_SA!N$2*100</f>
        <v>88.363433754794642</v>
      </c>
      <c r="O24" s="4">
        <f>ajuste_SA!O24/ajuste_SA!O$2*100</f>
        <v>123.52292332719306</v>
      </c>
      <c r="P24" s="4">
        <f>ajuste_SA!P24/ajuste_SA!P$2*100</f>
        <v>132.65514235159031</v>
      </c>
      <c r="Q24" s="4">
        <f>ajuste_SA!Q24/ajuste_SA!Q$2*100</f>
        <v>124.20535003395396</v>
      </c>
      <c r="R24" s="4">
        <f>ajuste_SA!R24/ajuste_SA!R$2*100</f>
        <v>106.22682138777073</v>
      </c>
      <c r="S24" s="4">
        <f>ajuste_SA!S24/ajuste_SA!S$2*100</f>
        <v>99.425016690265551</v>
      </c>
      <c r="T24" s="4">
        <f>ajuste_SA!T24/ajuste_SA!T$2*100</f>
        <v>76.662844036697237</v>
      </c>
      <c r="U24" s="4">
        <f>ajuste_SA!U24/ajuste_SA!U$2*100</f>
        <v>90.554719443656467</v>
      </c>
      <c r="V24" s="4">
        <f>ajuste_SA!V24/ajuste_SA!V$2*100</f>
        <v>93.999456964431175</v>
      </c>
      <c r="W24" s="4">
        <f>ajuste_SA!W24/ajuste_SA!W$2*100</f>
        <v>48.331774243841593</v>
      </c>
      <c r="X24" s="4">
        <f>ajuste_SA!X24/ajuste_SA!X$2*100</f>
        <v>49.737720553171194</v>
      </c>
      <c r="Y24" s="4">
        <f>ajuste_SA!Y24/ajuste_SA!Y$2*100</f>
        <v>67.131172372008479</v>
      </c>
      <c r="Z24" s="4">
        <f>ajuste_SA!Z24/ajuste_SA!Z$2*100</f>
        <v>79.378262933080208</v>
      </c>
      <c r="AA24" s="4">
        <f>ajuste_SA!AA24/ajuste_SA!AA$2*100</f>
        <v>91.153717110692568</v>
      </c>
      <c r="AB24" s="4">
        <f>ajuste_SA!AB24/ajuste_SA!AB$2*100</f>
        <v>110.75853333933405</v>
      </c>
      <c r="AC24" s="4">
        <f>ajuste_SA!AC24/ajuste_SA!AC$2*100</f>
        <v>105.13983994719906</v>
      </c>
      <c r="AD24" s="4">
        <v>678.37332683052352</v>
      </c>
      <c r="AE24">
        <f t="shared" si="1"/>
        <v>114.28004050318744</v>
      </c>
      <c r="AJ24" t="str">
        <f>IV!A17</f>
        <v>SP500_SA_std</v>
      </c>
      <c r="AK24">
        <f>IV!G17</f>
        <v>0.49807200990418776</v>
      </c>
    </row>
    <row r="25" spans="1:37" x14ac:dyDescent="0.3">
      <c r="A25" s="2">
        <v>41000</v>
      </c>
      <c r="B25" s="2" t="str">
        <f t="shared" si="0"/>
        <v>2012M4</v>
      </c>
      <c r="C25" s="4">
        <f>ajuste_SA!C25/ajuste_SA!C$2*100</f>
        <v>102.43920304717255</v>
      </c>
      <c r="D25" s="4">
        <f>ajuste_SA!D25/ajuste_SA!D$2*100</f>
        <v>108.48450113059587</v>
      </c>
      <c r="E25" s="4">
        <f>ajuste_SA!E25/ajuste_SA!E$2*100</f>
        <v>115.35019647931919</v>
      </c>
      <c r="F25" s="4">
        <f>ajuste_SA!F25/ajuste_SA!F$2*100</f>
        <v>137.58884016898725</v>
      </c>
      <c r="G25" s="4">
        <f>ajuste_SA!G25/ajuste_SA!G$2*100</f>
        <v>136.06270051897198</v>
      </c>
      <c r="H25" s="4">
        <f>ajuste_SA!H25/ajuste_SA!H$2*100</f>
        <v>131.66642567385642</v>
      </c>
      <c r="I25" s="4">
        <f>ajuste_SA!I25/ajuste_SA!I$2*100</f>
        <v>92.736077481840198</v>
      </c>
      <c r="J25" s="4">
        <f>ajuste_SA!J25/ajuste_SA!J$2*100</f>
        <v>91.376356367789825</v>
      </c>
      <c r="K25" s="4">
        <f>ajuste_SA!K25/ajuste_SA!K$2*100</f>
        <v>94.144560967326342</v>
      </c>
      <c r="L25" s="4">
        <f>ajuste_SA!L25/ajuste_SA!L$2*100</f>
        <v>68.069607446377987</v>
      </c>
      <c r="M25" s="4">
        <f>ajuste_SA!M25/ajuste_SA!M$2*100</f>
        <v>90.096554557727302</v>
      </c>
      <c r="N25" s="4">
        <f>ajuste_SA!N25/ajuste_SA!N$2*100</f>
        <v>84.819311932995021</v>
      </c>
      <c r="O25" s="4">
        <f>ajuste_SA!O25/ajuste_SA!O$2*100</f>
        <v>122.58125176616083</v>
      </c>
      <c r="P25" s="4">
        <f>ajuste_SA!P25/ajuste_SA!P$2*100</f>
        <v>129.56523401028929</v>
      </c>
      <c r="Q25" s="4">
        <f>ajuste_SA!Q25/ajuste_SA!Q$2*100</f>
        <v>121.83402129561587</v>
      </c>
      <c r="R25" s="4">
        <f>ajuste_SA!R25/ajuste_SA!R$2*100</f>
        <v>104.50409110998157</v>
      </c>
      <c r="S25" s="4">
        <f>ajuste_SA!S25/ajuste_SA!S$2*100</f>
        <v>93.168969042276998</v>
      </c>
      <c r="T25" s="4">
        <f>ajuste_SA!T25/ajuste_SA!T$2*100</f>
        <v>76.318807339449535</v>
      </c>
      <c r="U25" s="4">
        <f>ajuste_SA!U25/ajuste_SA!U$2*100</f>
        <v>93.420776937386208</v>
      </c>
      <c r="V25" s="4">
        <f>ajuste_SA!V25/ajuste_SA!V$2*100</f>
        <v>96.619603584034763</v>
      </c>
      <c r="W25" s="4">
        <f>ajuste_SA!W25/ajuste_SA!W$2*100</f>
        <v>53.476769566573111</v>
      </c>
      <c r="X25" s="4">
        <f>ajuste_SA!X25/ajuste_SA!X$2*100</f>
        <v>38.674296614210782</v>
      </c>
      <c r="Y25" s="4">
        <f>ajuste_SA!Y25/ajuste_SA!Y$2*100</f>
        <v>58.012723417146319</v>
      </c>
      <c r="Z25" s="4">
        <f>ajuste_SA!Z25/ajuste_SA!Z$2*100</f>
        <v>73.777883246321778</v>
      </c>
      <c r="AA25" s="4">
        <f>ajuste_SA!AA25/ajuste_SA!AA$2*100</f>
        <v>90.992036770621866</v>
      </c>
      <c r="AB25" s="4">
        <f>ajuste_SA!AB25/ajuste_SA!AB$2*100</f>
        <v>111.46736789317013</v>
      </c>
      <c r="AC25" s="4">
        <f>ajuste_SA!AC25/ajuste_SA!AC$2*100</f>
        <v>105.45747050573387</v>
      </c>
      <c r="AD25" s="4">
        <v>676.72485568467152</v>
      </c>
      <c r="AE25">
        <f t="shared" si="1"/>
        <v>114.00233596813965</v>
      </c>
      <c r="AJ25" t="str">
        <f>IV!A18</f>
        <v>FTSE100_SA~d</v>
      </c>
      <c r="AK25">
        <f>IV!G18</f>
        <v>8.7391430724512859E-2</v>
      </c>
    </row>
    <row r="26" spans="1:37" x14ac:dyDescent="0.3">
      <c r="A26" s="2">
        <v>41030</v>
      </c>
      <c r="B26" s="2" t="str">
        <f t="shared" si="0"/>
        <v>2012M5</v>
      </c>
      <c r="C26" s="4">
        <f>ajuste_SA!C26/ajuste_SA!C$2*100</f>
        <v>105.88924699677702</v>
      </c>
      <c r="D26" s="4">
        <f>ajuste_SA!D26/ajuste_SA!D$2*100</f>
        <v>110.3387651577243</v>
      </c>
      <c r="E26" s="4">
        <f>ajuste_SA!E26/ajuste_SA!E$2*100</f>
        <v>113.98724001398581</v>
      </c>
      <c r="F26" s="4">
        <f>ajuste_SA!F26/ajuste_SA!F$2*100</f>
        <v>138.87946939793989</v>
      </c>
      <c r="G26" s="4">
        <f>ajuste_SA!G26/ajuste_SA!G$2*100</f>
        <v>138.80321562976354</v>
      </c>
      <c r="H26" s="4">
        <f>ajuste_SA!H26/ajuste_SA!H$2*100</f>
        <v>133.86890089938416</v>
      </c>
      <c r="I26" s="4">
        <f>ajuste_SA!I26/ajuste_SA!I$2*100</f>
        <v>92.009685230024203</v>
      </c>
      <c r="J26" s="4">
        <f>ajuste_SA!J26/ajuste_SA!J$2*100</f>
        <v>91.033695031410616</v>
      </c>
      <c r="K26" s="4">
        <f>ajuste_SA!K26/ajuste_SA!K$2*100</f>
        <v>94.299020052700158</v>
      </c>
      <c r="L26" s="4">
        <f>ajuste_SA!L26/ajuste_SA!L$2*100</f>
        <v>64.54876568191014</v>
      </c>
      <c r="M26" s="4">
        <f>ajuste_SA!M26/ajuste_SA!M$2*100</f>
        <v>115.32840288783237</v>
      </c>
      <c r="N26" s="4">
        <f>ajuste_SA!N26/ajuste_SA!N$2*100</f>
        <v>77.039622678255341</v>
      </c>
      <c r="O26" s="4">
        <f>ajuste_SA!O26/ajuste_SA!O$2*100</f>
        <v>116.24103406579826</v>
      </c>
      <c r="P26" s="4">
        <f>ajuste_SA!P26/ajuste_SA!P$2*100</f>
        <v>120.04033386752842</v>
      </c>
      <c r="Q26" s="4">
        <f>ajuste_SA!Q26/ajuste_SA!Q$2*100</f>
        <v>114.74404613860652</v>
      </c>
      <c r="R26" s="4">
        <f>ajuste_SA!R26/ajuste_SA!R$2*100</f>
        <v>97.113662271174263</v>
      </c>
      <c r="S26" s="4">
        <f>ajuste_SA!S26/ajuste_SA!S$2*100</f>
        <v>83.43796561787579</v>
      </c>
      <c r="T26" s="4">
        <f>ajuste_SA!T26/ajuste_SA!T$2*100</f>
        <v>93.004587155963293</v>
      </c>
      <c r="U26" s="4">
        <f>ajuste_SA!U26/ajuste_SA!U$2*100</f>
        <v>99.506897060942222</v>
      </c>
      <c r="V26" s="4">
        <f>ajuste_SA!V26/ajuste_SA!V$2*100</f>
        <v>102.87808851479771</v>
      </c>
      <c r="W26" s="4">
        <f>ajuste_SA!W26/ajuste_SA!W$2*100</f>
        <v>75.023386342376057</v>
      </c>
      <c r="X26" s="4">
        <f>ajuste_SA!X26/ajuste_SA!X$2*100</f>
        <v>31.998092513113974</v>
      </c>
      <c r="Y26" s="4">
        <f>ajuste_SA!Y26/ajuste_SA!Y$2*100</f>
        <v>47.894577400787632</v>
      </c>
      <c r="Z26" s="4">
        <f>ajuste_SA!Z26/ajuste_SA!Z$2*100</f>
        <v>63.407688656858085</v>
      </c>
      <c r="AA26" s="4">
        <f>ajuste_SA!AA26/ajuste_SA!AA$2*100</f>
        <v>95.900225009826784</v>
      </c>
      <c r="AB26" s="4">
        <f>ajuste_SA!AB26/ajuste_SA!AB$2*100</f>
        <v>111.86855860663381</v>
      </c>
      <c r="AC26" s="4">
        <f>ajuste_SA!AC26/ajuste_SA!AC$2*100</f>
        <v>105.33371834007094</v>
      </c>
      <c r="AD26" s="4">
        <v>686.38689443737712</v>
      </c>
      <c r="AE26">
        <f t="shared" si="1"/>
        <v>115.63002110305123</v>
      </c>
      <c r="AJ26" t="str">
        <f>IV!A19</f>
        <v>Nikkei225_~d</v>
      </c>
      <c r="AK26">
        <f>IV!G19</f>
        <v>0.52345748735062991</v>
      </c>
    </row>
    <row r="27" spans="1:37" x14ac:dyDescent="0.3">
      <c r="A27" s="2">
        <v>41061</v>
      </c>
      <c r="B27" s="2" t="str">
        <f t="shared" si="0"/>
        <v>2012M6</v>
      </c>
      <c r="C27" s="4">
        <f>ajuste_SA!C27/ajuste_SA!C$2*100</f>
        <v>104.21916202754173</v>
      </c>
      <c r="D27" s="4">
        <f>ajuste_SA!D27/ajuste_SA!D$2*100</f>
        <v>111.03950246156187</v>
      </c>
      <c r="E27" s="4">
        <f>ajuste_SA!E27/ajuste_SA!E$2*100</f>
        <v>114.34334004010573</v>
      </c>
      <c r="F27" s="4">
        <f>ajuste_SA!F27/ajuste_SA!F$2*100</f>
        <v>139.57159692078724</v>
      </c>
      <c r="G27" s="4">
        <f>ajuste_SA!G27/ajuste_SA!G$2*100</f>
        <v>140.10734550753429</v>
      </c>
      <c r="H27" s="4">
        <f>ajuste_SA!H27/ajuste_SA!H$2*100</f>
        <v>134.33763172730102</v>
      </c>
      <c r="I27" s="4">
        <f>ajuste_SA!I27/ajuste_SA!I$2*100</f>
        <v>87.772397094431</v>
      </c>
      <c r="J27" s="4">
        <f>ajuste_SA!J27/ajuste_SA!J$2*100</f>
        <v>91.376356367789825</v>
      </c>
      <c r="K27" s="4">
        <f>ajuste_SA!K27/ajuste_SA!K$2*100</f>
        <v>95.017897945009295</v>
      </c>
      <c r="L27" s="4">
        <f>ajuste_SA!L27/ajuste_SA!L$2*100</f>
        <v>61.67543504653986</v>
      </c>
      <c r="M27" s="4">
        <f>ajuste_SA!M27/ajuste_SA!M$2*100</f>
        <v>117.92275635381817</v>
      </c>
      <c r="N27" s="4">
        <f>ajuste_SA!N27/ajuste_SA!N$2*100</f>
        <v>81.038605577965001</v>
      </c>
      <c r="O27" s="4">
        <f>ajuste_SA!O27/ajuste_SA!O$2*100</f>
        <v>123.38810691261941</v>
      </c>
      <c r="P27" s="4">
        <f>ajuste_SA!P27/ajuste_SA!P$2*100</f>
        <v>128.86673262594161</v>
      </c>
      <c r="Q27" s="4">
        <f>ajuste_SA!Q27/ajuste_SA!Q$2*100</f>
        <v>122.99372643188013</v>
      </c>
      <c r="R27" s="4">
        <f>ajuste_SA!R27/ajuste_SA!R$2*100</f>
        <v>105.06859984186332</v>
      </c>
      <c r="S27" s="4">
        <f>ajuste_SA!S27/ajuste_SA!S$2*100</f>
        <v>89.552576330954551</v>
      </c>
      <c r="T27" s="4">
        <f>ajuste_SA!T27/ajuste_SA!T$2*100</f>
        <v>84.776376146788991</v>
      </c>
      <c r="U27" s="4">
        <f>ajuste_SA!U27/ajuste_SA!U$2*100</f>
        <v>99.378189707427012</v>
      </c>
      <c r="V27" s="4">
        <f>ajuste_SA!V27/ajuste_SA!V$2*100</f>
        <v>106.10915014933478</v>
      </c>
      <c r="W27" s="4">
        <f>ajuste_SA!W27/ajuste_SA!W$2*100</f>
        <v>53.25849703772996</v>
      </c>
      <c r="X27" s="4">
        <f>ajuste_SA!X27/ajuste_SA!X$2*100</f>
        <v>34.763948497854074</v>
      </c>
      <c r="Y27" s="4">
        <f>ajuste_SA!Y27/ajuste_SA!Y$2*100</f>
        <v>50.257497727961223</v>
      </c>
      <c r="Z27" s="4">
        <f>ajuste_SA!Z27/ajuste_SA!Z$2*100</f>
        <v>65.567157095396283</v>
      </c>
      <c r="AA27" s="4">
        <f>ajuste_SA!AA27/ajuste_SA!AA$2*100</f>
        <v>94.294959893519334</v>
      </c>
      <c r="AB27" s="4">
        <f>ajuste_SA!AB27/ajuste_SA!AB$2*100</f>
        <v>111.95792640979316</v>
      </c>
      <c r="AC27" s="4">
        <f>ajuste_SA!AC27/ajuste_SA!AC$2*100</f>
        <v>105.17925730366949</v>
      </c>
      <c r="AD27" s="4">
        <v>702.26563496726737</v>
      </c>
      <c r="AE27">
        <f t="shared" si="1"/>
        <v>118.30498345655897</v>
      </c>
      <c r="AJ27" t="str">
        <f>IV!A20</f>
        <v>VOLY_std</v>
      </c>
      <c r="AK27">
        <f>IV!G20</f>
        <v>0.27220827860910751</v>
      </c>
    </row>
    <row r="28" spans="1:37" x14ac:dyDescent="0.3">
      <c r="A28" s="2">
        <v>41091</v>
      </c>
      <c r="B28" s="2" t="str">
        <f t="shared" si="0"/>
        <v>2012M7</v>
      </c>
      <c r="C28" s="4">
        <f>ajuste_SA!C28/ajuste_SA!C$2*100</f>
        <v>108.01347787869908</v>
      </c>
      <c r="D28" s="4">
        <f>ajuste_SA!D28/ajuste_SA!D$2*100</f>
        <v>112.15446923303718</v>
      </c>
      <c r="E28" s="4">
        <f>ajuste_SA!E28/ajuste_SA!E$2*100</f>
        <v>114.66260167263704</v>
      </c>
      <c r="F28" s="4">
        <f>ajuste_SA!F28/ajuste_SA!F$2*100</f>
        <v>141.11155192129138</v>
      </c>
      <c r="G28" s="4">
        <f>ajuste_SA!G28/ajuste_SA!G$2*100</f>
        <v>142.08539107633703</v>
      </c>
      <c r="H28" s="4">
        <f>ajuste_SA!H28/ajuste_SA!H$2*100</f>
        <v>136.34037289981808</v>
      </c>
      <c r="I28" s="4">
        <f>ajuste_SA!I28/ajuste_SA!I$2*100</f>
        <v>86.138014527845044</v>
      </c>
      <c r="J28" s="4">
        <f>ajuste_SA!J28/ajuste_SA!J$2*100</f>
        <v>93.832095945174174</v>
      </c>
      <c r="K28" s="4">
        <f>ajuste_SA!K28/ajuste_SA!K$2*100</f>
        <v>95.489367054743795</v>
      </c>
      <c r="L28" s="4">
        <f>ajuste_SA!L28/ajuste_SA!L$2*100</f>
        <v>60.218535006070418</v>
      </c>
      <c r="M28" s="4">
        <f>ajuste_SA!M28/ajuste_SA!M$2*100</f>
        <v>99.322063743616852</v>
      </c>
      <c r="N28" s="4">
        <f>ajuste_SA!N28/ajuste_SA!N$2*100</f>
        <v>80.332638670642822</v>
      </c>
      <c r="O28" s="4">
        <f>ajuste_SA!O28/ajuste_SA!O$2*100</f>
        <v>124.62364779811598</v>
      </c>
      <c r="P28" s="4">
        <f>ajuste_SA!P28/ajuste_SA!P$2*100</f>
        <v>127.75759383765151</v>
      </c>
      <c r="Q28" s="4">
        <f>ajuste_SA!Q28/ajuste_SA!Q$2*100</f>
        <v>123.62773788723023</v>
      </c>
      <c r="R28" s="4">
        <f>ajuste_SA!R28/ajuste_SA!R$2*100</f>
        <v>105.02444343949524</v>
      </c>
      <c r="S28" s="4">
        <f>ajuste_SA!S28/ajuste_SA!S$2*100</f>
        <v>87.33092953639968</v>
      </c>
      <c r="T28" s="4">
        <f>ajuste_SA!T28/ajuste_SA!T$2*100</f>
        <v>75</v>
      </c>
      <c r="U28" s="4">
        <f>ajuste_SA!U28/ajuste_SA!U$2*100</f>
        <v>100.35280528202404</v>
      </c>
      <c r="V28" s="4">
        <f>ajuste_SA!V28/ajuste_SA!V$2*100</f>
        <v>104.49361933206625</v>
      </c>
      <c r="W28" s="4">
        <f>ajuste_SA!W28/ajuste_SA!W$2*100</f>
        <v>59.02712815715622</v>
      </c>
      <c r="X28" s="4">
        <f>ajuste_SA!X28/ajuste_SA!X$2*100</f>
        <v>28.564616118264187</v>
      </c>
      <c r="Y28" s="4">
        <f>ajuste_SA!Y28/ajuste_SA!Y$2*100</f>
        <v>45.198424719781883</v>
      </c>
      <c r="Z28" s="4">
        <f>ajuste_SA!Z28/ajuste_SA!Z$2*100</f>
        <v>61.153298528713805</v>
      </c>
      <c r="AA28" s="4">
        <f>ajuste_SA!AA28/ajuste_SA!AA$2*100</f>
        <v>95.438275571695371</v>
      </c>
      <c r="AB28" s="4">
        <f>ajuste_SA!AB28/ajuste_SA!AB$2*100</f>
        <v>112.43948385271672</v>
      </c>
      <c r="AC28" s="4">
        <f>ajuste_SA!AC28/ajuste_SA!AC$2*100</f>
        <v>105.00783763715866</v>
      </c>
      <c r="AD28" s="4">
        <v>699.20171143886762</v>
      </c>
      <c r="AE28">
        <f t="shared" si="1"/>
        <v>117.78882916352372</v>
      </c>
      <c r="AJ28" t="str">
        <f>IV!A21</f>
        <v>DolarPtaxV~d</v>
      </c>
      <c r="AK28">
        <f>IV!G21</f>
        <v>0.47958449779308865</v>
      </c>
    </row>
    <row r="29" spans="1:37" x14ac:dyDescent="0.3">
      <c r="A29" s="2">
        <v>41122</v>
      </c>
      <c r="B29" s="2" t="str">
        <f t="shared" si="0"/>
        <v>2012M8</v>
      </c>
      <c r="C29" s="4">
        <f>ajuste_SA!C29/ajuste_SA!C$2*100</f>
        <v>109.80808672721945</v>
      </c>
      <c r="D29" s="4">
        <f>ajuste_SA!D29/ajuste_SA!D$2*100</f>
        <v>112.23918485703916</v>
      </c>
      <c r="E29" s="4">
        <f>ajuste_SA!E29/ajuste_SA!E$2*100</f>
        <v>116.57951966510056</v>
      </c>
      <c r="F29" s="4">
        <f>ajuste_SA!F29/ajuste_SA!F$2*100</f>
        <v>142.42828443368816</v>
      </c>
      <c r="G29" s="4">
        <f>ajuste_SA!G29/ajuste_SA!G$2*100</f>
        <v>142.92923905172356</v>
      </c>
      <c r="H29" s="4">
        <f>ajuste_SA!H29/ajuste_SA!H$2*100</f>
        <v>137.00036080637986</v>
      </c>
      <c r="I29" s="4">
        <f>ajuste_SA!I29/ajuste_SA!I$2*100</f>
        <v>83.11138014527846</v>
      </c>
      <c r="J29" s="4">
        <f>ajuste_SA!J29/ajuste_SA!J$2*100</f>
        <v>95.031410622501426</v>
      </c>
      <c r="K29" s="4">
        <f>ajuste_SA!K29/ajuste_SA!K$2*100</f>
        <v>95.034152510551834</v>
      </c>
      <c r="L29" s="4">
        <f>ajuste_SA!L29/ajuste_SA!L$2*100</f>
        <v>61.594496155402666</v>
      </c>
      <c r="M29" s="4">
        <f>ajuste_SA!M29/ajuste_SA!M$2*100</f>
        <v>97.329342020308758</v>
      </c>
      <c r="N29" s="4">
        <f>ajuste_SA!N29/ajuste_SA!N$2*100</f>
        <v>81.830721496794297</v>
      </c>
      <c r="O29" s="4">
        <f>ajuste_SA!O29/ajuste_SA!O$2*100</f>
        <v>128.76278664085874</v>
      </c>
      <c r="P29" s="4">
        <f>ajuste_SA!P29/ajuste_SA!P$2*100</f>
        <v>134.57192524857172</v>
      </c>
      <c r="Q29" s="4">
        <f>ajuste_SA!Q29/ajuste_SA!Q$2*100</f>
        <v>128.42580364076321</v>
      </c>
      <c r="R29" s="4">
        <f>ajuste_SA!R29/ajuste_SA!R$2*100</f>
        <v>108.85869247193504</v>
      </c>
      <c r="S29" s="4">
        <f>ajuste_SA!S29/ajuste_SA!S$2*100</f>
        <v>92.849314448312697</v>
      </c>
      <c r="T29" s="4">
        <f>ajuste_SA!T29/ajuste_SA!T$2*100</f>
        <v>70.286697247706414</v>
      </c>
      <c r="U29" s="4">
        <f>ajuste_SA!U29/ajuste_SA!U$2*100</f>
        <v>99.323849501831489</v>
      </c>
      <c r="V29" s="4">
        <f>ajuste_SA!V29/ajuste_SA!V$2*100</f>
        <v>104.68368178115668</v>
      </c>
      <c r="W29" s="4">
        <f>ajuste_SA!W29/ajuste_SA!W$2*100</f>
        <v>54.47458684128469</v>
      </c>
      <c r="X29" s="4">
        <f>ajuste_SA!X29/ajuste_SA!X$2*100</f>
        <v>28.421554601812112</v>
      </c>
      <c r="Y29" s="4">
        <f>ajuste_SA!Y29/ajuste_SA!Y$2*100</f>
        <v>47.318994244168437</v>
      </c>
      <c r="Z29" s="4">
        <f>ajuste_SA!Z29/ajuste_SA!Z$2*100</f>
        <v>63.692453725676316</v>
      </c>
      <c r="AA29" s="4">
        <f>ajuste_SA!AA29/ajuste_SA!AA$2*100</f>
        <v>93.833010455387949</v>
      </c>
      <c r="AB29" s="4">
        <f>ajuste_SA!AB29/ajuste_SA!AB$2*100</f>
        <v>112.90046741289854</v>
      </c>
      <c r="AC29" s="4">
        <f>ajuste_SA!AC29/ajuste_SA!AC$2*100</f>
        <v>105.5922228639001</v>
      </c>
      <c r="AD29" s="4">
        <v>708.24324772138118</v>
      </c>
      <c r="AE29">
        <f t="shared" si="1"/>
        <v>119.31198329077144</v>
      </c>
      <c r="AJ29" t="str">
        <f>IV!A22</f>
        <v>REER_IPCA_~d</v>
      </c>
      <c r="AK29">
        <f>IV!G22</f>
        <v>0.49353467542254281</v>
      </c>
    </row>
    <row r="30" spans="1:37" x14ac:dyDescent="0.3">
      <c r="A30" s="2">
        <v>41153</v>
      </c>
      <c r="B30" s="2" t="str">
        <f t="shared" si="0"/>
        <v>2012M9</v>
      </c>
      <c r="C30" s="4">
        <f>ajuste_SA!C30/ajuste_SA!C$2*100</f>
        <v>103.7210665104014</v>
      </c>
      <c r="D30" s="4">
        <f>ajuste_SA!D30/ajuste_SA!D$2*100</f>
        <v>113.52038823406888</v>
      </c>
      <c r="E30" s="4">
        <f>ajuste_SA!E30/ajuste_SA!E$2*100</f>
        <v>119.0934335212828</v>
      </c>
      <c r="F30" s="4">
        <f>ajuste_SA!F30/ajuste_SA!F$2*100</f>
        <v>143.29572118039658</v>
      </c>
      <c r="G30" s="4">
        <f>ajuste_SA!G30/ajuste_SA!G$2*100</f>
        <v>145.0642804211875</v>
      </c>
      <c r="H30" s="4">
        <f>ajuste_SA!H30/ajuste_SA!H$2*100</f>
        <v>138.30584862447603</v>
      </c>
      <c r="I30" s="4">
        <f>ajuste_SA!I30/ajuste_SA!I$2*100</f>
        <v>80.690072639225178</v>
      </c>
      <c r="J30" s="4">
        <f>ajuste_SA!J30/ajuste_SA!J$2*100</f>
        <v>93.546544831524827</v>
      </c>
      <c r="K30" s="4">
        <f>ajuste_SA!K30/ajuste_SA!K$2*100</f>
        <v>95.805142769339</v>
      </c>
      <c r="L30" s="4">
        <f>ajuste_SA!L30/ajuste_SA!L$2*100</f>
        <v>61.149332254148113</v>
      </c>
      <c r="M30" s="4">
        <f>ajuste_SA!M30/ajuste_SA!M$2*100</f>
        <v>86.902770440805313</v>
      </c>
      <c r="N30" s="4">
        <f>ajuste_SA!N30/ajuste_SA!N$2*100</f>
        <v>80.927997356304303</v>
      </c>
      <c r="O30" s="4">
        <f>ajuste_SA!O30/ajuste_SA!O$2*100</f>
        <v>130.0567342996971</v>
      </c>
      <c r="P30" s="4">
        <f>ajuste_SA!P30/ajuste_SA!P$2*100</f>
        <v>134.83927649735918</v>
      </c>
      <c r="Q30" s="4">
        <f>ajuste_SA!Q30/ajuste_SA!Q$2*100</f>
        <v>129.91953928011822</v>
      </c>
      <c r="R30" s="4">
        <f>ajuste_SA!R30/ajuste_SA!R$2*100</f>
        <v>108.04243130808828</v>
      </c>
      <c r="S30" s="4">
        <f>ajuste_SA!S30/ajuste_SA!S$2*100</f>
        <v>91.177853258837544</v>
      </c>
      <c r="T30" s="4">
        <f>ajuste_SA!T30/ajuste_SA!T$2*100</f>
        <v>55.177752293577974</v>
      </c>
      <c r="U30" s="4">
        <f>ajuste_SA!U30/ajuste_SA!U$2*100</f>
        <v>98.44095230356271</v>
      </c>
      <c r="V30" s="4">
        <f>ajuste_SA!V30/ajuste_SA!V$2*100</f>
        <v>104.52077111050772</v>
      </c>
      <c r="W30" s="4">
        <f>ajuste_SA!W30/ajuste_SA!W$2*100</f>
        <v>49.048955410040534</v>
      </c>
      <c r="X30" s="4">
        <f>ajuste_SA!X30/ajuste_SA!X$2*100</f>
        <v>30.042918454935624</v>
      </c>
      <c r="Y30" s="4">
        <f>ajuste_SA!Y30/ajuste_SA!Y$2*100</f>
        <v>49.591033020296877</v>
      </c>
      <c r="Z30" s="4">
        <f>ajuste_SA!Z30/ajuste_SA!Z$2*100</f>
        <v>67.252017085904129</v>
      </c>
      <c r="AA30" s="4">
        <f>ajuste_SA!AA30/ajuste_SA!AA$2*100</f>
        <v>92.320135919627489</v>
      </c>
      <c r="AB30" s="4">
        <f>ajuste_SA!AB30/ajuste_SA!AB$2*100</f>
        <v>113.54404418241319</v>
      </c>
      <c r="AC30" s="4">
        <f>ajuste_SA!AC30/ajuste_SA!AC$2*100</f>
        <v>106.06339777612777</v>
      </c>
      <c r="AD30" s="4">
        <v>702.8176133024042</v>
      </c>
      <c r="AE30">
        <f t="shared" si="1"/>
        <v>118.39797076015925</v>
      </c>
      <c r="AJ30" t="str">
        <f>IV!A23</f>
        <v>VIX_std</v>
      </c>
      <c r="AK30">
        <f>IV!G23</f>
        <v>4.2722273657013678E-2</v>
      </c>
    </row>
    <row r="31" spans="1:37" x14ac:dyDescent="0.3">
      <c r="A31" s="2">
        <v>41183</v>
      </c>
      <c r="B31" s="2" t="str">
        <f t="shared" si="0"/>
        <v>2012M10</v>
      </c>
      <c r="C31" s="4">
        <f>ajuste_SA!C31/ajuste_SA!C$2*100</f>
        <v>108.19660123058893</v>
      </c>
      <c r="D31" s="4">
        <f>ajuste_SA!D31/ajuste_SA!D$2*100</f>
        <v>113.44158056854371</v>
      </c>
      <c r="E31" s="4">
        <f>ajuste_SA!E31/ajuste_SA!E$2*100</f>
        <v>118.00606638872695</v>
      </c>
      <c r="F31" s="4">
        <f>ajuste_SA!F31/ajuste_SA!F$2*100</f>
        <v>144.24613506497471</v>
      </c>
      <c r="G31" s="4">
        <f>ajuste_SA!G31/ajuste_SA!G$2*100</f>
        <v>147.50059324126005</v>
      </c>
      <c r="H31" s="4">
        <f>ajuste_SA!H31/ajuste_SA!H$2*100</f>
        <v>140.55052853748106</v>
      </c>
      <c r="I31" s="4">
        <f>ajuste_SA!I31/ajuste_SA!I$2*100</f>
        <v>80.145278450363193</v>
      </c>
      <c r="J31" s="4">
        <f>ajuste_SA!J31/ajuste_SA!J$2*100</f>
        <v>93.717875499714438</v>
      </c>
      <c r="K31" s="4">
        <f>ajuste_SA!K31/ajuste_SA!K$2*100</f>
        <v>95.054992123769892</v>
      </c>
      <c r="L31" s="4">
        <f>ajuste_SA!L31/ajuste_SA!L$2*100</f>
        <v>58.599757183326581</v>
      </c>
      <c r="M31" s="4">
        <f>ajuste_SA!M31/ajuste_SA!M$2*100</f>
        <v>78.204055878382349</v>
      </c>
      <c r="N31" s="4">
        <f>ajuste_SA!N31/ajuste_SA!N$2*100</f>
        <v>76.994465005197142</v>
      </c>
      <c r="O31" s="4">
        <f>ajuste_SA!O31/ajuste_SA!O$2*100</f>
        <v>125.99453854739974</v>
      </c>
      <c r="P31" s="4">
        <f>ajuste_SA!P31/ajuste_SA!P$2*100</f>
        <v>128.36119430083829</v>
      </c>
      <c r="Q31" s="4">
        <f>ajuste_SA!Q31/ajuste_SA!Q$2*100</f>
        <v>126.5343137494888</v>
      </c>
      <c r="R31" s="4">
        <f>ajuste_SA!R31/ajuste_SA!R$2*100</f>
        <v>107.43728489490942</v>
      </c>
      <c r="S31" s="4">
        <f>ajuste_SA!S31/ajuste_SA!S$2*100</f>
        <v>91.847179124242487</v>
      </c>
      <c r="T31" s="4">
        <f>ajuste_SA!T31/ajuste_SA!T$2*100</f>
        <v>51.794724770642198</v>
      </c>
      <c r="U31" s="4">
        <f>ajuste_SA!U31/ajuste_SA!U$2*100</f>
        <v>97.89729318205724</v>
      </c>
      <c r="V31" s="4">
        <f>ajuste_SA!V31/ajuste_SA!V$2*100</f>
        <v>103.93700787401576</v>
      </c>
      <c r="W31" s="4">
        <f>ajuste_SA!W31/ajuste_SA!W$2*100</f>
        <v>57.998129092609915</v>
      </c>
      <c r="X31" s="4">
        <f>ajuste_SA!X31/ajuste_SA!X$2*100</f>
        <v>34.096328087744396</v>
      </c>
      <c r="Y31" s="4">
        <f>ajuste_SA!Y31/ajuste_SA!Y$2*100</f>
        <v>51.075431687367455</v>
      </c>
      <c r="Z31" s="4">
        <f>ajuste_SA!Z31/ajuste_SA!Z$2*100</f>
        <v>67.655434266729941</v>
      </c>
      <c r="AA31" s="4">
        <f>ajuste_SA!AA31/ajuste_SA!AA$2*100</f>
        <v>92.297033943736423</v>
      </c>
      <c r="AB31" s="4">
        <f>ajuste_SA!AB31/ajuste_SA!AB$2*100</f>
        <v>114.21398123919069</v>
      </c>
      <c r="AC31" s="4">
        <f>ajuste_SA!AC31/ajuste_SA!AC$2*100</f>
        <v>106.02214705424011</v>
      </c>
      <c r="AD31" s="4">
        <v>695.90823633548587</v>
      </c>
      <c r="AE31">
        <f t="shared" si="1"/>
        <v>117.2340041824632</v>
      </c>
      <c r="AJ31" t="str">
        <f>IV!A24</f>
        <v>J_5Y_std</v>
      </c>
      <c r="AK31">
        <f>IV!G24</f>
        <v>0.14157478738292603</v>
      </c>
    </row>
    <row r="32" spans="1:37" x14ac:dyDescent="0.3">
      <c r="A32" s="2">
        <v>41214</v>
      </c>
      <c r="B32" s="2" t="str">
        <f t="shared" si="0"/>
        <v>2012M11</v>
      </c>
      <c r="C32" s="4">
        <f>ajuste_SA!C32/ajuste_SA!C$2*100</f>
        <v>105.58892469967769</v>
      </c>
      <c r="D32" s="4">
        <f>ajuste_SA!D32/ajuste_SA!D$2*100</f>
        <v>112.87113035302765</v>
      </c>
      <c r="E32" s="4">
        <f>ajuste_SA!E32/ajuste_SA!E$2*100</f>
        <v>121.88303866389745</v>
      </c>
      <c r="F32" s="4">
        <f>ajuste_SA!F32/ajuste_SA!F$2*100</f>
        <v>145.44191871496625</v>
      </c>
      <c r="G32" s="4">
        <f>ajuste_SA!G32/ajuste_SA!G$2*100</f>
        <v>148.4859286124684</v>
      </c>
      <c r="H32" s="4">
        <f>ajuste_SA!H32/ajuste_SA!H$2*100</f>
        <v>141.28845200430402</v>
      </c>
      <c r="I32" s="4">
        <f>ajuste_SA!I32/ajuste_SA!I$2*100</f>
        <v>79.842615012106535</v>
      </c>
      <c r="J32" s="4">
        <f>ajuste_SA!J32/ajuste_SA!J$2*100</f>
        <v>93.203883495145618</v>
      </c>
      <c r="K32" s="4">
        <f>ajuste_SA!K32/ajuste_SA!K$2*100</f>
        <v>95.963975722129334</v>
      </c>
      <c r="L32" s="4">
        <f>ajuste_SA!L32/ajuste_SA!L$2*100</f>
        <v>58.559287737757991</v>
      </c>
      <c r="M32" s="4">
        <f>ajuste_SA!M32/ajuste_SA!M$2*100</f>
        <v>75.829811586546924</v>
      </c>
      <c r="N32" s="4">
        <f>ajuste_SA!N32/ajuste_SA!N$2*100</f>
        <v>78.144219071499961</v>
      </c>
      <c r="O32" s="4">
        <f>ajuste_SA!O32/ajuste_SA!O$2*100</f>
        <v>124.86270679249587</v>
      </c>
      <c r="P32" s="4">
        <f>ajuste_SA!P32/ajuste_SA!P$2*100</f>
        <v>130.4215170463516</v>
      </c>
      <c r="Q32" s="4">
        <f>ajuste_SA!Q32/ajuste_SA!Q$2*100</f>
        <v>126.93795681484494</v>
      </c>
      <c r="R32" s="4">
        <f>ajuste_SA!R32/ajuste_SA!R$2*100</f>
        <v>109.74910785368579</v>
      </c>
      <c r="S32" s="4">
        <f>ajuste_SA!S32/ajuste_SA!S$2*100</f>
        <v>94.202797187419591</v>
      </c>
      <c r="T32" s="4">
        <f>ajuste_SA!T32/ajuste_SA!T$2*100</f>
        <v>65.940366972477065</v>
      </c>
      <c r="U32" s="4">
        <f>ajuste_SA!U32/ajuste_SA!U$2*100</f>
        <v>100.95913276271963</v>
      </c>
      <c r="V32" s="4">
        <f>ajuste_SA!V32/ajuste_SA!V$2*100</f>
        <v>104.64295411349444</v>
      </c>
      <c r="W32" s="4">
        <f>ajuste_SA!W32/ajuste_SA!W$2*100</f>
        <v>49.485500467726844</v>
      </c>
      <c r="X32" s="4">
        <f>ajuste_SA!X32/ajuste_SA!X$2*100</f>
        <v>29.279923700524556</v>
      </c>
      <c r="Y32" s="4">
        <f>ajuste_SA!Y32/ajuste_SA!Y$2*100</f>
        <v>48.651923659497122</v>
      </c>
      <c r="Z32" s="4">
        <f>ajuste_SA!Z32/ajuste_SA!Z$2*100</f>
        <v>66.302800189843367</v>
      </c>
      <c r="AA32" s="4">
        <f>ajuste_SA!AA32/ajuste_SA!AA$2*100</f>
        <v>92.562658162035262</v>
      </c>
      <c r="AB32" s="4">
        <f>ajuste_SA!AB32/ajuste_SA!AB$2*100</f>
        <v>114.89934870802445</v>
      </c>
      <c r="AC32" s="4">
        <f>ajuste_SA!AC32/ajuste_SA!AC$2*100</f>
        <v>105.51980492991962</v>
      </c>
      <c r="AD32" s="4">
        <v>705.57462799174891</v>
      </c>
      <c r="AE32">
        <f t="shared" si="1"/>
        <v>118.86242261565639</v>
      </c>
      <c r="AJ32" t="str">
        <f>IV!A25</f>
        <v>J_10Y_std</v>
      </c>
      <c r="AK32">
        <f>IV!G25</f>
        <v>-0.11611964689417593</v>
      </c>
    </row>
    <row r="33" spans="1:37" x14ac:dyDescent="0.3">
      <c r="A33" s="2">
        <v>41244</v>
      </c>
      <c r="B33" s="2" t="str">
        <f t="shared" si="0"/>
        <v>2012M12</v>
      </c>
      <c r="C33" s="4">
        <f>ajuste_SA!C33/ajuste_SA!C$2*100</f>
        <v>102.19748022267801</v>
      </c>
      <c r="D33" s="4">
        <f>ajuste_SA!D33/ajuste_SA!D$2*100</f>
        <v>113.82074879631978</v>
      </c>
      <c r="E33" s="4">
        <f>ajuste_SA!E33/ajuste_SA!E$2*100</f>
        <v>122.40645410169921</v>
      </c>
      <c r="F33" s="4">
        <f>ajuste_SA!F33/ajuste_SA!F$2*100</f>
        <v>146.36342721905436</v>
      </c>
      <c r="G33" s="4">
        <f>ajuste_SA!G33/ajuste_SA!G$2*100</f>
        <v>150.63578991224779</v>
      </c>
      <c r="H33" s="4">
        <f>ajuste_SA!H33/ajuste_SA!H$2*100</f>
        <v>143.1361427373628</v>
      </c>
      <c r="I33" s="4">
        <f>ajuste_SA!I33/ajuste_SA!I$2*100</f>
        <v>79.479418886198545</v>
      </c>
      <c r="J33" s="4">
        <f>ajuste_SA!J33/ajuste_SA!J$2*100</f>
        <v>93.660765276984563</v>
      </c>
      <c r="K33" s="4">
        <f>ajuste_SA!K33/ajuste_SA!K$2*100</f>
        <v>97.830960127127327</v>
      </c>
      <c r="L33" s="4">
        <f>ajuste_SA!L33/ajuste_SA!L$2*100</f>
        <v>57.871307163091871</v>
      </c>
      <c r="M33" s="4">
        <f>ajuste_SA!M33/ajuste_SA!M$2*100</f>
        <v>79.055878382344318</v>
      </c>
      <c r="N33" s="4">
        <f>ajuste_SA!N33/ajuste_SA!N$2*100</f>
        <v>82.172374712260336</v>
      </c>
      <c r="O33" s="4">
        <f>ajuste_SA!O33/ajuste_SA!O$2*100</f>
        <v>124.69676658560576</v>
      </c>
      <c r="P33" s="4">
        <f>ajuste_SA!P33/ajuste_SA!P$2*100</f>
        <v>130.2367824153757</v>
      </c>
      <c r="Q33" s="4">
        <f>ajuste_SA!Q33/ajuste_SA!Q$2*100</f>
        <v>126.96298668503867</v>
      </c>
      <c r="R33" s="4">
        <f>ajuste_SA!R33/ajuste_SA!R$2*100</f>
        <v>109.21831108735655</v>
      </c>
      <c r="S33" s="4">
        <f>ajuste_SA!S33/ajuste_SA!S$2*100</f>
        <v>99.961641643365695</v>
      </c>
      <c r="T33" s="4">
        <f>ajuste_SA!T33/ajuste_SA!T$2*100</f>
        <v>56.192660550458719</v>
      </c>
      <c r="U33" s="4">
        <f>ajuste_SA!U33/ajuste_SA!U$2*100</f>
        <v>97.130546581259864</v>
      </c>
      <c r="V33" s="4">
        <f>ajuste_SA!V33/ajuste_SA!V$2*100</f>
        <v>104.1406462123269</v>
      </c>
      <c r="W33" s="4">
        <f>ajuste_SA!W33/ajuste_SA!W$2*100</f>
        <v>56.189585282195196</v>
      </c>
      <c r="X33" s="4">
        <f>ajuste_SA!X33/ajuste_SA!X$2*100</f>
        <v>34.573199809251307</v>
      </c>
      <c r="Y33" s="4">
        <f>ajuste_SA!Y33/ajuste_SA!Y$2*100</f>
        <v>53.196001211754009</v>
      </c>
      <c r="Z33" s="4">
        <f>ajuste_SA!Z33/ajuste_SA!Z$2*100</f>
        <v>70.052206929283329</v>
      </c>
      <c r="AA33" s="4">
        <f>ajuste_SA!AA33/ajuste_SA!AA$2*100</f>
        <v>92.12380261572018</v>
      </c>
      <c r="AB33" s="4">
        <f>ajuste_SA!AB33/ajuste_SA!AB$2*100</f>
        <v>115.80717128400318</v>
      </c>
      <c r="AC33" s="4">
        <f>ajuste_SA!AC33/ajuste_SA!AC$2*100</f>
        <v>105.23563329024925</v>
      </c>
      <c r="AD33" s="4">
        <v>706.84217105413836</v>
      </c>
      <c r="AE33">
        <f t="shared" si="1"/>
        <v>119.07595529269453</v>
      </c>
      <c r="AJ33" t="str">
        <f>IV!A26</f>
        <v>J_30Y_std</v>
      </c>
      <c r="AK33">
        <f>IV!G26</f>
        <v>-0.29464332005598021</v>
      </c>
    </row>
    <row r="34" spans="1:37" x14ac:dyDescent="0.3">
      <c r="A34" s="2">
        <v>41275</v>
      </c>
      <c r="B34" s="2" t="str">
        <f t="shared" si="0"/>
        <v>2013M1</v>
      </c>
      <c r="C34" s="4">
        <f>ajuste_SA!C34/ajuste_SA!C$2*100</f>
        <v>102.05098154116612</v>
      </c>
      <c r="D34" s="4">
        <f>ajuste_SA!D34/ajuste_SA!D$2*100</f>
        <v>113.88643797145059</v>
      </c>
      <c r="E34" s="4">
        <f>ajuste_SA!E34/ajuste_SA!E$2*100</f>
        <v>123.42776300921967</v>
      </c>
      <c r="F34" s="4">
        <f>ajuste_SA!F34/ajuste_SA!F$2*100</f>
        <v>146.77339869277318</v>
      </c>
      <c r="G34" s="4">
        <f>ajuste_SA!G34/ajuste_SA!G$2*100</f>
        <v>152.11345108002445</v>
      </c>
      <c r="H34" s="4">
        <f>ajuste_SA!H34/ajuste_SA!H$2*100</f>
        <v>144.13640469352441</v>
      </c>
      <c r="I34" s="4">
        <f>ajuste_SA!I34/ajuste_SA!I$2*100</f>
        <v>78.45036319612592</v>
      </c>
      <c r="J34" s="4">
        <f>ajuste_SA!J34/ajuste_SA!J$2*100</f>
        <v>93.832095945174174</v>
      </c>
      <c r="K34" s="4">
        <f>ajuste_SA!K34/ajuste_SA!K$2*100</f>
        <v>98.348929595701534</v>
      </c>
      <c r="L34" s="4">
        <f>ajuste_SA!L34/ajuste_SA!L$2*100</f>
        <v>58.599757183326581</v>
      </c>
      <c r="M34" s="4">
        <f>ajuste_SA!M34/ajuste_SA!M$2*100</f>
        <v>82.686212361331229</v>
      </c>
      <c r="N34" s="4">
        <f>ajuste_SA!N34/ajuste_SA!N$2*100</f>
        <v>79.284720762837807</v>
      </c>
      <c r="O34" s="4">
        <f>ajuste_SA!O34/ajuste_SA!O$2*100</f>
        <v>132.13773974975325</v>
      </c>
      <c r="P34" s="4">
        <f>ajuste_SA!P34/ajuste_SA!P$2*100</f>
        <v>135.1336078109081</v>
      </c>
      <c r="Q34" s="4">
        <f>ajuste_SA!Q34/ajuste_SA!Q$2*100</f>
        <v>133.46712556720482</v>
      </c>
      <c r="R34" s="4">
        <f>ajuste_SA!R34/ajuste_SA!R$2*100</f>
        <v>115.49205001619893</v>
      </c>
      <c r="S34" s="4">
        <f>ajuste_SA!S34/ajuste_SA!S$2*100</f>
        <v>109.68897705160776</v>
      </c>
      <c r="T34" s="4">
        <f>ajuste_SA!T34/ajuste_SA!T$2*100</f>
        <v>52.396788990825684</v>
      </c>
      <c r="U34" s="4">
        <f>ajuste_SA!U34/ajuste_SA!U$2*100</f>
        <v>93.700981325942664</v>
      </c>
      <c r="V34" s="4">
        <f>ajuste_SA!V34/ajuste_SA!V$2*100</f>
        <v>101.24898180830843</v>
      </c>
      <c r="W34" s="4">
        <f>ajuste_SA!W34/ajuste_SA!W$2*100</f>
        <v>44.527595884003738</v>
      </c>
      <c r="X34" s="4">
        <f>ajuste_SA!X34/ajuste_SA!X$2*100</f>
        <v>42.012398664759182</v>
      </c>
      <c r="Y34" s="4">
        <f>ajuste_SA!Y34/ajuste_SA!Y$2*100</f>
        <v>60.133292941532865</v>
      </c>
      <c r="Z34" s="4">
        <f>ajuste_SA!Z34/ajuste_SA!Z$2*100</f>
        <v>75.225439012814419</v>
      </c>
      <c r="AA34" s="4">
        <f>ajuste_SA!AA34/ajuste_SA!AA$2*100</f>
        <v>91.477078945701763</v>
      </c>
      <c r="AB34" s="4">
        <f>ajuste_SA!AB34/ajuste_SA!AB$2*100</f>
        <v>116.80307579546989</v>
      </c>
      <c r="AC34" s="4">
        <f>ajuste_SA!AC34/ajuste_SA!AC$2*100</f>
        <v>105.54684706982371</v>
      </c>
      <c r="AD34" s="4">
        <v>718.09041128788158</v>
      </c>
      <c r="AE34">
        <f t="shared" si="1"/>
        <v>120.97085489835504</v>
      </c>
      <c r="AJ34" t="str">
        <f>IV!A27</f>
        <v>DXYajus_std</v>
      </c>
      <c r="AK34">
        <f>IV!G27</f>
        <v>0.44104742168155892</v>
      </c>
    </row>
    <row r="35" spans="1:37" x14ac:dyDescent="0.3">
      <c r="A35" s="2">
        <v>41306</v>
      </c>
      <c r="B35" s="2" t="str">
        <f t="shared" si="0"/>
        <v>2013M2</v>
      </c>
      <c r="C35" s="4">
        <f>ajuste_SA!C35/ajuste_SA!C$2*100</f>
        <v>99.721652505127437</v>
      </c>
      <c r="D35" s="4">
        <f>ajuste_SA!D35/ajuste_SA!D$2*100</f>
        <v>114.51483878402146</v>
      </c>
      <c r="E35" s="4">
        <f>ajuste_SA!E35/ajuste_SA!E$2*100</f>
        <v>138.31347971601062</v>
      </c>
      <c r="F35" s="4">
        <f>ajuste_SA!F35/ajuste_SA!F$2*100</f>
        <v>147.49161749502863</v>
      </c>
      <c r="G35" s="4">
        <f>ajuste_SA!G35/ajuste_SA!G$2*100</f>
        <v>152.72695854730557</v>
      </c>
      <c r="H35" s="4">
        <f>ajuste_SA!H35/ajuste_SA!H$2*100</f>
        <v>145.1438643226752</v>
      </c>
      <c r="I35" s="4">
        <f>ajuste_SA!I35/ajuste_SA!I$2*100</f>
        <v>77.118644067796609</v>
      </c>
      <c r="J35" s="4">
        <f>ajuste_SA!J35/ajuste_SA!J$2*100</f>
        <v>94.745859508852064</v>
      </c>
      <c r="K35" s="4">
        <f>ajuste_SA!K35/ajuste_SA!K$2*100</f>
        <v>98.653594163451615</v>
      </c>
      <c r="L35" s="4">
        <f>ajuste_SA!L35/ajuste_SA!L$2*100</f>
        <v>62.727640631323347</v>
      </c>
      <c r="M35" s="4">
        <f>ajuste_SA!M35/ajuste_SA!M$2*100</f>
        <v>95.99621412220462</v>
      </c>
      <c r="N35" s="4">
        <f>ajuste_SA!N35/ajuste_SA!N$2*100</f>
        <v>77.375029743519022</v>
      </c>
      <c r="O35" s="4">
        <f>ajuste_SA!O35/ajuste_SA!O$2*100</f>
        <v>130.14537657014307</v>
      </c>
      <c r="P35" s="4">
        <f>ajuste_SA!P35/ajuste_SA!P$2*100</f>
        <v>131.57225606046964</v>
      </c>
      <c r="Q35" s="4">
        <f>ajuste_SA!Q35/ajuste_SA!Q$2*100</f>
        <v>131.09906774449593</v>
      </c>
      <c r="R35" s="4">
        <f>ajuste_SA!R35/ajuste_SA!R$2*100</f>
        <v>113.54763802826704</v>
      </c>
      <c r="S35" s="4">
        <f>ajuste_SA!S35/ajuste_SA!S$2*100</f>
        <v>110.17207002513767</v>
      </c>
      <c r="T35" s="4">
        <f>ajuste_SA!T35/ajuste_SA!T$2*100</f>
        <v>54.64449541284403</v>
      </c>
      <c r="U35" s="4">
        <f>ajuste_SA!U35/ajuste_SA!U$2*100</f>
        <v>92.537826374429997</v>
      </c>
      <c r="V35" s="4">
        <f>ajuste_SA!V35/ajuste_SA!V$2*100</f>
        <v>98.506652185718167</v>
      </c>
      <c r="W35" s="4">
        <f>ajuste_SA!W35/ajuste_SA!W$2*100</f>
        <v>48.362956033676326</v>
      </c>
      <c r="X35" s="4">
        <f>ajuste_SA!X35/ajuste_SA!X$2*100</f>
        <v>36.671435383881743</v>
      </c>
      <c r="Y35" s="4">
        <f>ajuste_SA!Y35/ajuste_SA!Y$2*100</f>
        <v>57.194789457740072</v>
      </c>
      <c r="Z35" s="4">
        <f>ajuste_SA!Z35/ajuste_SA!Z$2*100</f>
        <v>73.421926910298993</v>
      </c>
      <c r="AA35" s="4">
        <f>ajuste_SA!AA35/ajuste_SA!AA$2*100</f>
        <v>94.676067429313662</v>
      </c>
      <c r="AB35" s="4">
        <f>ajuste_SA!AB35/ajuste_SA!AB$2*100</f>
        <v>117.50387367635997</v>
      </c>
      <c r="AC35" s="4">
        <f>ajuste_SA!AC35/ajuste_SA!AC$2*100</f>
        <v>106.41127886404678</v>
      </c>
      <c r="AD35" s="4">
        <v>724.93758294392001</v>
      </c>
      <c r="AE35">
        <f t="shared" si="1"/>
        <v>122.12434225293647</v>
      </c>
    </row>
    <row r="36" spans="1:37" x14ac:dyDescent="0.3">
      <c r="A36" s="2">
        <v>41334</v>
      </c>
      <c r="B36" s="2" t="str">
        <f t="shared" si="0"/>
        <v>2013M3</v>
      </c>
      <c r="C36" s="4">
        <f>ajuste_SA!C36/ajuste_SA!C$2*100</f>
        <v>108.4163492528567</v>
      </c>
      <c r="D36" s="4">
        <f>ajuste_SA!D36/ajuste_SA!D$2*100</f>
        <v>114.61399733551131</v>
      </c>
      <c r="E36" s="4">
        <f>ajuste_SA!E36/ajuste_SA!E$2*100</f>
        <v>132.89837093632198</v>
      </c>
      <c r="F36" s="4">
        <f>ajuste_SA!F36/ajuste_SA!F$2*100</f>
        <v>147.07293455714481</v>
      </c>
      <c r="G36" s="4">
        <f>ajuste_SA!G36/ajuste_SA!G$2*100</f>
        <v>154.07194079060537</v>
      </c>
      <c r="H36" s="4">
        <f>ajuste_SA!H36/ajuste_SA!H$2*100</f>
        <v>145.76923021215637</v>
      </c>
      <c r="I36" s="4">
        <f>ajuste_SA!I36/ajuste_SA!I$2*100</f>
        <v>76.815980629539951</v>
      </c>
      <c r="J36" s="4">
        <f>ajuste_SA!J36/ajuste_SA!J$2*100</f>
        <v>94.288977727013133</v>
      </c>
      <c r="K36" s="4">
        <f>ajuste_SA!K36/ajuste_SA!K$2*100</f>
        <v>99.01135242867052</v>
      </c>
      <c r="L36" s="4">
        <f>ajuste_SA!L36/ajuste_SA!L$2*100</f>
        <v>65.155807365439102</v>
      </c>
      <c r="M36" s="4">
        <f>ajuste_SA!M36/ajuste_SA!M$2*100</f>
        <v>101.00443153137289</v>
      </c>
      <c r="N36" s="4">
        <f>ajuste_SA!N36/ajuste_SA!N$2*100</f>
        <v>73.012039293456326</v>
      </c>
      <c r="O36" s="4">
        <f>ajuste_SA!O36/ajuste_SA!O$2*100</f>
        <v>134.94132830447836</v>
      </c>
      <c r="P36" s="4">
        <f>ajuste_SA!P36/ajuste_SA!P$2*100</f>
        <v>138.79612050892717</v>
      </c>
      <c r="Q36" s="4">
        <f>ajuste_SA!Q36/ajuste_SA!Q$2*100</f>
        <v>137.04532495411442</v>
      </c>
      <c r="R36" s="4">
        <f>ajuste_SA!R36/ajuste_SA!R$2*100</f>
        <v>116.72176858924334</v>
      </c>
      <c r="S36" s="4">
        <f>ajuste_SA!S36/ajuste_SA!S$2*100</f>
        <v>120.69033984655823</v>
      </c>
      <c r="T36" s="4">
        <f>ajuste_SA!T36/ajuste_SA!T$2*100</f>
        <v>53.354357798165132</v>
      </c>
      <c r="U36" s="4">
        <f>ajuste_SA!U36/ajuste_SA!U$2*100</f>
        <v>93.89537023646993</v>
      </c>
      <c r="V36" s="4">
        <f>ajuste_SA!V36/ajuste_SA!V$2*100</f>
        <v>98.900352973119737</v>
      </c>
      <c r="W36" s="4">
        <f>ajuste_SA!W36/ajuste_SA!W$2*100</f>
        <v>39.600873090115371</v>
      </c>
      <c r="X36" s="4">
        <f>ajuste_SA!X36/ajuste_SA!X$2*100</f>
        <v>36.671435383881743</v>
      </c>
      <c r="Y36" s="4">
        <f>ajuste_SA!Y36/ajuste_SA!Y$2*100</f>
        <v>56.104210845198423</v>
      </c>
      <c r="Z36" s="4">
        <f>ajuste_SA!Z36/ajuste_SA!Z$2*100</f>
        <v>73.659231134314183</v>
      </c>
      <c r="AA36" s="4">
        <f>ajuste_SA!AA36/ajuste_SA!AA$2*100</f>
        <v>95.842478154173833</v>
      </c>
      <c r="AB36" s="4">
        <f>ajuste_SA!AB36/ajuste_SA!AB$2*100</f>
        <v>118.05615384120823</v>
      </c>
      <c r="AC36" s="4">
        <f>ajuste_SA!AC36/ajuste_SA!AC$2*100</f>
        <v>106.68949206611116</v>
      </c>
      <c r="AD36" s="4">
        <v>739.20934779223501</v>
      </c>
      <c r="AE36">
        <f t="shared" si="1"/>
        <v>124.52859047498495</v>
      </c>
    </row>
    <row r="37" spans="1:37" x14ac:dyDescent="0.3">
      <c r="A37" s="2">
        <v>41365</v>
      </c>
      <c r="B37" s="2" t="str">
        <f t="shared" si="0"/>
        <v>2013M4</v>
      </c>
      <c r="C37" s="4">
        <f>ajuste_SA!C37/ajuste_SA!C$2*100</f>
        <v>109.72018751831231</v>
      </c>
      <c r="D37" s="4">
        <f>ajuste_SA!D37/ajuste_SA!D$2*100</f>
        <v>113.45275560104595</v>
      </c>
      <c r="E37" s="4">
        <f>ajuste_SA!E37/ajuste_SA!E$2*100</f>
        <v>128.60703878913267</v>
      </c>
      <c r="F37" s="4">
        <f>ajuste_SA!F37/ajuste_SA!F$2*100</f>
        <v>147.42743588782812</v>
      </c>
      <c r="G37" s="4">
        <f>ajuste_SA!G37/ajuste_SA!G$2*100</f>
        <v>154.70131422775799</v>
      </c>
      <c r="H37" s="4">
        <f>ajuste_SA!H37/ajuste_SA!H$2*100</f>
        <v>146.85225935392054</v>
      </c>
      <c r="I37" s="4">
        <f>ajuste_SA!I37/ajuste_SA!I$2*100</f>
        <v>81.961259079903144</v>
      </c>
      <c r="J37" s="4">
        <f>ajuste_SA!J37/ajuste_SA!J$2*100</f>
        <v>97.201599086236428</v>
      </c>
      <c r="K37" s="4">
        <f>ajuste_SA!K37/ajuste_SA!K$2*100</f>
        <v>99.547901127842536</v>
      </c>
      <c r="L37" s="4">
        <f>ajuste_SA!L37/ajuste_SA!L$2*100</f>
        <v>65.398624038850656</v>
      </c>
      <c r="M37" s="4">
        <f>ajuste_SA!M37/ajuste_SA!M$2*100</f>
        <v>85.56524035921818</v>
      </c>
      <c r="N37" s="4">
        <f>ajuste_SA!N37/ajuste_SA!N$2*100</f>
        <v>71.684359565975143</v>
      </c>
      <c r="O37" s="4">
        <f>ajuste_SA!O37/ajuste_SA!O$2*100</f>
        <v>136.9121186720879</v>
      </c>
      <c r="P37" s="4">
        <f>ajuste_SA!P37/ajuste_SA!P$2*100</f>
        <v>141.24420212688867</v>
      </c>
      <c r="Q37" s="4">
        <f>ajuste_SA!Q37/ajuste_SA!Q$2*100</f>
        <v>138.53189400894587</v>
      </c>
      <c r="R37" s="4">
        <f>ajuste_SA!R37/ajuste_SA!R$2*100</f>
        <v>116.14909157449682</v>
      </c>
      <c r="S37" s="4">
        <f>ajuste_SA!S37/ajuste_SA!S$2*100</f>
        <v>135.0593422690649</v>
      </c>
      <c r="T37" s="4">
        <f>ajuste_SA!T37/ajuste_SA!T$2*100</f>
        <v>54.787844036697244</v>
      </c>
      <c r="U37" s="4">
        <f>ajuste_SA!U37/ajuste_SA!U$2*100</f>
        <v>92.820682306305827</v>
      </c>
      <c r="V37" s="4">
        <f>ajuste_SA!V37/ajuste_SA!V$2*100</f>
        <v>99.144718979093142</v>
      </c>
      <c r="W37" s="4">
        <f>ajuste_SA!W37/ajuste_SA!W$2*100</f>
        <v>42.157779856563764</v>
      </c>
      <c r="X37" s="4">
        <f>ajuste_SA!X37/ajuste_SA!X$2*100</f>
        <v>32.331902718168813</v>
      </c>
      <c r="Y37" s="4">
        <f>ajuste_SA!Y37/ajuste_SA!Y$2*100</f>
        <v>50.742199333535289</v>
      </c>
      <c r="Z37" s="4">
        <f>ajuste_SA!Z37/ajuste_SA!Z$2*100</f>
        <v>68.438538205980066</v>
      </c>
      <c r="AA37" s="4">
        <f>ajuste_SA!AA37/ajuste_SA!AA$2*100</f>
        <v>94.387350474066309</v>
      </c>
      <c r="AB37" s="4">
        <f>ajuste_SA!AB37/ajuste_SA!AB$2*100</f>
        <v>118.70551701524397</v>
      </c>
      <c r="AC37" s="4">
        <f>ajuste_SA!AC37/ajuste_SA!AC$2*100</f>
        <v>106.57857345836885</v>
      </c>
      <c r="AD37" s="4">
        <v>745.80819996597882</v>
      </c>
      <c r="AE37">
        <f t="shared" si="1"/>
        <v>125.6402454647431</v>
      </c>
    </row>
    <row r="38" spans="1:37" x14ac:dyDescent="0.3">
      <c r="A38" s="2">
        <v>41395</v>
      </c>
      <c r="B38" s="2" t="str">
        <f t="shared" si="0"/>
        <v>2013M5</v>
      </c>
      <c r="C38" s="4">
        <f>ajuste_SA!C38/ajuste_SA!C$2*100</f>
        <v>107.69850571344857</v>
      </c>
      <c r="D38" s="4">
        <f>ajuste_SA!D38/ajuste_SA!D$2*100</f>
        <v>115.48338086140681</v>
      </c>
      <c r="E38" s="4">
        <f>ajuste_SA!E38/ajuste_SA!E$2*100</f>
        <v>128.73845446914532</v>
      </c>
      <c r="F38" s="4">
        <f>ajuste_SA!F38/ajuste_SA!F$2*100</f>
        <v>150.34685666181412</v>
      </c>
      <c r="G38" s="4">
        <f>ajuste_SA!G38/ajuste_SA!G$2*100</f>
        <v>156.15348741030721</v>
      </c>
      <c r="H38" s="4">
        <f>ajuste_SA!H38/ajuste_SA!H$2*100</f>
        <v>148.04622102976478</v>
      </c>
      <c r="I38" s="4">
        <f>ajuste_SA!I38/ajuste_SA!I$2*100</f>
        <v>80.932203389830505</v>
      </c>
      <c r="J38" s="4">
        <f>ajuste_SA!J38/ajuste_SA!J$2*100</f>
        <v>100.62821245002856</v>
      </c>
      <c r="K38" s="4">
        <f>ajuste_SA!K38/ajuste_SA!K$2*100</f>
        <v>99.223682106460572</v>
      </c>
      <c r="L38" s="4">
        <f>ajuste_SA!L38/ajuste_SA!L$2*100</f>
        <v>70.902468636179677</v>
      </c>
      <c r="M38" s="4">
        <f>ajuste_SA!M38/ajuste_SA!M$2*100</f>
        <v>102.77924517227213</v>
      </c>
      <c r="N38" s="4">
        <f>ajuste_SA!N38/ajuste_SA!N$2*100</f>
        <v>71.210074514592321</v>
      </c>
      <c r="O38" s="4">
        <f>ajuste_SA!O38/ajuste_SA!O$2*100</f>
        <v>140.25374810180125</v>
      </c>
      <c r="P38" s="4">
        <f>ajuste_SA!P38/ajuste_SA!P$2*100</f>
        <v>145.68670075047839</v>
      </c>
      <c r="Q38" s="4">
        <f>ajuste_SA!Q38/ajuste_SA!Q$2*100</f>
        <v>141.47170595020816</v>
      </c>
      <c r="R38" s="4">
        <f>ajuste_SA!R38/ajuste_SA!R$2*100</f>
        <v>118.39793590912238</v>
      </c>
      <c r="S38" s="4">
        <f>ajuste_SA!S38/ajuste_SA!S$2*100</f>
        <v>133.08799375713133</v>
      </c>
      <c r="T38" s="4">
        <f>ajuste_SA!T38/ajuste_SA!T$2*100</f>
        <v>75.602064220183479</v>
      </c>
      <c r="U38" s="4">
        <f>ajuste_SA!U38/ajuste_SA!U$2*100</f>
        <v>98.493749744531812</v>
      </c>
      <c r="V38" s="4">
        <f>ajuste_SA!V38/ajuste_SA!V$2*100</f>
        <v>100.62449090415424</v>
      </c>
      <c r="W38" s="4">
        <f>ajuste_SA!W38/ajuste_SA!W$2*100</f>
        <v>50.826317430620513</v>
      </c>
      <c r="X38" s="4">
        <f>ajuste_SA!X38/ajuste_SA!X$2*100</f>
        <v>50.214592274678104</v>
      </c>
      <c r="Y38" s="4">
        <f>ajuste_SA!Y38/ajuste_SA!Y$2*100</f>
        <v>65.555892153892756</v>
      </c>
      <c r="Z38" s="4">
        <f>ajuste_SA!Z38/ajuste_SA!Z$2*100</f>
        <v>78.500237304224001</v>
      </c>
      <c r="AA38" s="4">
        <f>ajuste_SA!AA38/ajuste_SA!AA$2*100</f>
        <v>96.292875449491888</v>
      </c>
      <c r="AB38" s="4">
        <f>ajuste_SA!AB38/ajuste_SA!AB$2*100</f>
        <v>119.1446408250127</v>
      </c>
      <c r="AC38" s="4">
        <f>ajuste_SA!AC38/ajuste_SA!AC$2*100</f>
        <v>106.76832677905197</v>
      </c>
      <c r="AD38" s="4">
        <v>765.65787004470928</v>
      </c>
      <c r="AE38">
        <f t="shared" si="1"/>
        <v>128.98415804333857</v>
      </c>
    </row>
    <row r="39" spans="1:37" x14ac:dyDescent="0.3">
      <c r="A39" s="2">
        <v>41426</v>
      </c>
      <c r="B39" s="2" t="str">
        <f t="shared" si="0"/>
        <v>2013M6</v>
      </c>
      <c r="C39" s="4">
        <f>ajuste_SA!C39/ajuste_SA!C$2*100</f>
        <v>106.11631995312041</v>
      </c>
      <c r="D39" s="4">
        <f>ajuste_SA!D39/ajuste_SA!D$2*100</f>
        <v>115.56300861966824</v>
      </c>
      <c r="E39" s="4">
        <f>ajuste_SA!E39/ajuste_SA!E$2*100</f>
        <v>128.82553364500293</v>
      </c>
      <c r="F39" s="4">
        <f>ajuste_SA!F39/ajuste_SA!F$2*100</f>
        <v>150.99030798784693</v>
      </c>
      <c r="G39" s="4">
        <f>ajuste_SA!G39/ajuste_SA!G$2*100</f>
        <v>157.33723312574168</v>
      </c>
      <c r="H39" s="4">
        <f>ajuste_SA!H39/ajuste_SA!H$2*100</f>
        <v>149.57477884247129</v>
      </c>
      <c r="I39" s="4">
        <f>ajuste_SA!I39/ajuste_SA!I$2*100</f>
        <v>80.811138014527856</v>
      </c>
      <c r="J39" s="4">
        <f>ajuste_SA!J39/ajuste_SA!J$2*100</f>
        <v>98.286693318103929</v>
      </c>
      <c r="K39" s="4">
        <f>ajuste_SA!K39/ajuste_SA!K$2*100</f>
        <v>101.4455302732492</v>
      </c>
      <c r="L39" s="4">
        <f>ajuste_SA!L39/ajuste_SA!L$2*100</f>
        <v>77.013354917037631</v>
      </c>
      <c r="M39" s="4">
        <f>ajuste_SA!M39/ajuste_SA!M$2*100</f>
        <v>132.50645653577507</v>
      </c>
      <c r="N39" s="4">
        <f>ajuste_SA!N39/ajuste_SA!N$2*100</f>
        <v>65.876298981333363</v>
      </c>
      <c r="O39" s="4">
        <f>ajuste_SA!O39/ajuste_SA!O$2*100</f>
        <v>140.57053501500658</v>
      </c>
      <c r="P39" s="4">
        <f>ajuste_SA!P39/ajuste_SA!P$2*100</f>
        <v>146.66119860791517</v>
      </c>
      <c r="Q39" s="4">
        <f>ajuste_SA!Q39/ajuste_SA!Q$2*100</f>
        <v>142.26074624498122</v>
      </c>
      <c r="R39" s="4">
        <f>ajuste_SA!R39/ajuste_SA!R$2*100</f>
        <v>115.24183026541679</v>
      </c>
      <c r="S39" s="4">
        <f>ajuste_SA!S39/ajuste_SA!S$2*100</f>
        <v>133.99472690723073</v>
      </c>
      <c r="T39" s="4">
        <f>ajuste_SA!T39/ajuste_SA!T$2*100</f>
        <v>83.428899082568805</v>
      </c>
      <c r="U39" s="4">
        <f>ajuste_SA!U39/ajuste_SA!U$2*100</f>
        <v>102.09524069236502</v>
      </c>
      <c r="V39" s="4">
        <f>ajuste_SA!V39/ajuste_SA!V$2*100</f>
        <v>107.37170784686398</v>
      </c>
      <c r="W39" s="4">
        <f>ajuste_SA!W39/ajuste_SA!W$2*100</f>
        <v>52.572497661365759</v>
      </c>
      <c r="X39" s="4">
        <f>ajuste_SA!X39/ajuste_SA!X$2*100</f>
        <v>66.046733428707682</v>
      </c>
      <c r="Y39" s="4">
        <f>ajuste_SA!Y39/ajuste_SA!Y$2*100</f>
        <v>75.068161163283847</v>
      </c>
      <c r="Z39" s="4">
        <f>ajuste_SA!Z39/ajuste_SA!Z$2*100</f>
        <v>83.009017560512575</v>
      </c>
      <c r="AA39" s="4">
        <f>ajuste_SA!AA39/ajuste_SA!AA$2*100</f>
        <v>96.050354361951946</v>
      </c>
      <c r="AB39" s="4">
        <f>ajuste_SA!AB39/ajuste_SA!AB$2*100</f>
        <v>119.45453493380998</v>
      </c>
      <c r="AC39" s="4">
        <f>ajuste_SA!AC39/ajuste_SA!AC$2*100</f>
        <v>107.02453959610961</v>
      </c>
      <c r="AD39" s="4">
        <v>781.11968150034932</v>
      </c>
      <c r="AE39">
        <f t="shared" si="1"/>
        <v>131.58888374453736</v>
      </c>
    </row>
    <row r="40" spans="1:37" x14ac:dyDescent="0.3">
      <c r="A40" s="2">
        <v>41456</v>
      </c>
      <c r="B40" s="2" t="str">
        <f t="shared" si="0"/>
        <v>2013M7</v>
      </c>
      <c r="C40" s="4">
        <f>ajuste_SA!C40/ajuste_SA!C$2*100</f>
        <v>111.43422209200115</v>
      </c>
      <c r="D40" s="4">
        <f>ajuste_SA!D40/ajuste_SA!D$2*100</f>
        <v>116.43854117317787</v>
      </c>
      <c r="E40" s="4">
        <f>ajuste_SA!E40/ajuste_SA!E$2*100</f>
        <v>129.00125270498748</v>
      </c>
      <c r="F40" s="4">
        <f>ajuste_SA!F40/ajuste_SA!F$2*100</f>
        <v>152.72543111449085</v>
      </c>
      <c r="G40" s="4">
        <f>ajuste_SA!G40/ajuste_SA!G$2*100</f>
        <v>159.22529606432255</v>
      </c>
      <c r="H40" s="4">
        <f>ajuste_SA!H40/ajuste_SA!H$2*100</f>
        <v>151.89207977978921</v>
      </c>
      <c r="I40" s="4">
        <f>ajuste_SA!I40/ajuste_SA!I$2*100</f>
        <v>80.38740920096852</v>
      </c>
      <c r="J40" s="4">
        <f>ajuste_SA!J40/ajuste_SA!J$2*100</f>
        <v>96.344945745288399</v>
      </c>
      <c r="K40" s="4">
        <f>ajuste_SA!K40/ajuste_SA!K$2*100</f>
        <v>101.39652998737449</v>
      </c>
      <c r="L40" s="4">
        <f>ajuste_SA!L40/ajuste_SA!L$2*100</f>
        <v>75.596924322136786</v>
      </c>
      <c r="M40" s="4">
        <f>ajuste_SA!M40/ajuste_SA!M$2*100</f>
        <v>137.56383166050361</v>
      </c>
      <c r="N40" s="4">
        <f>ajuste_SA!N40/ajuste_SA!N$2*100</f>
        <v>64.232600601898142</v>
      </c>
      <c r="O40" s="4">
        <f>ajuste_SA!O40/ajuste_SA!O$2*100</f>
        <v>145.79840227908505</v>
      </c>
      <c r="P40" s="4">
        <f>ajuste_SA!P40/ajuste_SA!P$2*100</f>
        <v>154.35315184106386</v>
      </c>
      <c r="Q40" s="4">
        <f>ajuste_SA!Q40/ajuste_SA!Q$2*100</f>
        <v>148.08017206902045</v>
      </c>
      <c r="R40" s="4">
        <f>ajuste_SA!R40/ajuste_SA!R$2*100</f>
        <v>120.71240150248792</v>
      </c>
      <c r="S40" s="4">
        <f>ajuste_SA!S40/ajuste_SA!S$2*100</f>
        <v>134.86461359610234</v>
      </c>
      <c r="T40" s="4">
        <f>ajuste_SA!T40/ajuste_SA!T$2*100</f>
        <v>78.285550458715591</v>
      </c>
      <c r="U40" s="4">
        <f>ajuste_SA!U40/ajuste_SA!U$2*100</f>
        <v>105.50577813977591</v>
      </c>
      <c r="V40" s="4">
        <f>ajuste_SA!V40/ajuste_SA!V$2*100</f>
        <v>111.30871572087972</v>
      </c>
      <c r="W40" s="4">
        <f>ajuste_SA!W40/ajuste_SA!W$2*100</f>
        <v>41.939507327720612</v>
      </c>
      <c r="X40" s="4">
        <f>ajuste_SA!X40/ajuste_SA!X$2*100</f>
        <v>66.33285646161184</v>
      </c>
      <c r="Y40" s="4">
        <f>ajuste_SA!Y40/ajuste_SA!Y$2*100</f>
        <v>78.551953953347464</v>
      </c>
      <c r="Z40" s="4">
        <f>ajuste_SA!Z40/ajuste_SA!Z$2*100</f>
        <v>86.521120075937347</v>
      </c>
      <c r="AA40" s="4">
        <f>ajuste_SA!AA40/ajuste_SA!AA$2*100</f>
        <v>94.063980554982351</v>
      </c>
      <c r="AB40" s="4">
        <f>ajuste_SA!AB40/ajuste_SA!AB$2*100</f>
        <v>119.49021776169016</v>
      </c>
      <c r="AC40" s="4">
        <f>ajuste_SA!AC40/ajuste_SA!AC$2*100</f>
        <v>107.06670700070585</v>
      </c>
      <c r="AD40" s="4">
        <v>795.2102017406371</v>
      </c>
      <c r="AE40">
        <f t="shared" si="1"/>
        <v>133.96259916064091</v>
      </c>
    </row>
    <row r="41" spans="1:37" x14ac:dyDescent="0.3">
      <c r="A41" s="2">
        <v>41487</v>
      </c>
      <c r="B41" s="2" t="str">
        <f t="shared" si="0"/>
        <v>2013M8</v>
      </c>
      <c r="C41" s="4">
        <f>ajuste_SA!C41/ajuste_SA!C$2*100</f>
        <v>111.19982420158219</v>
      </c>
      <c r="D41" s="4">
        <f>ajuste_SA!D41/ajuste_SA!D$2*100</f>
        <v>116.99838194975267</v>
      </c>
      <c r="E41" s="4">
        <f>ajuste_SA!E41/ajuste_SA!E$2*100</f>
        <v>131.71007183637315</v>
      </c>
      <c r="F41" s="4">
        <f>ajuste_SA!F41/ajuste_SA!F$2*100</f>
        <v>155.49320988957575</v>
      </c>
      <c r="G41" s="4">
        <f>ajuste_SA!G41/ajuste_SA!G$2*100</f>
        <v>160.00141061964939</v>
      </c>
      <c r="H41" s="4">
        <f>ajuste_SA!H41/ajuste_SA!H$2*100</f>
        <v>153.26260452296083</v>
      </c>
      <c r="I41" s="4">
        <f>ajuste_SA!I41/ajuste_SA!I$2*100</f>
        <v>81.779661016949163</v>
      </c>
      <c r="J41" s="4">
        <f>ajuste_SA!J41/ajuste_SA!J$2*100</f>
        <v>98.800685322672749</v>
      </c>
      <c r="K41" s="4">
        <f>ajuste_SA!K41/ajuste_SA!K$2*100</f>
        <v>100.56490041441761</v>
      </c>
      <c r="L41" s="4">
        <f>ajuste_SA!L41/ajuste_SA!L$2*100</f>
        <v>82.436260623229458</v>
      </c>
      <c r="M41" s="4">
        <f>ajuste_SA!M41/ajuste_SA!M$2*100</f>
        <v>147.56485883664965</v>
      </c>
      <c r="N41" s="4">
        <f>ajuste_SA!N41/ajuste_SA!N$2*100</f>
        <v>67.063216476133547</v>
      </c>
      <c r="O41" s="4">
        <f>ajuste_SA!O41/ajuste_SA!O$2*100</f>
        <v>142.31285692936416</v>
      </c>
      <c r="P41" s="4">
        <f>ajuste_SA!P41/ajuste_SA!P$2*100</f>
        <v>153.8033968117121</v>
      </c>
      <c r="Q41" s="4">
        <f>ajuste_SA!Q41/ajuste_SA!Q$2*100</f>
        <v>145.7004660932561</v>
      </c>
      <c r="R41" s="4">
        <f>ajuste_SA!R41/ajuste_SA!R$2*100</f>
        <v>119.49123807361542</v>
      </c>
      <c r="S41" s="4">
        <f>ajuste_SA!S41/ajuste_SA!S$2*100</f>
        <v>137.76952462969481</v>
      </c>
      <c r="T41" s="4">
        <f>ajuste_SA!T41/ajuste_SA!T$2*100</f>
        <v>90.653669724770637</v>
      </c>
      <c r="U41" s="4">
        <f>ajuste_SA!U41/ajuste_SA!U$2*100</f>
        <v>109.03075861279596</v>
      </c>
      <c r="V41" s="4">
        <f>ajuste_SA!V41/ajuste_SA!V$2*100</f>
        <v>115.61227260385556</v>
      </c>
      <c r="W41" s="4">
        <f>ajuste_SA!W41/ajuste_SA!W$2*100</f>
        <v>53.040224508886816</v>
      </c>
      <c r="X41" s="4">
        <f>ajuste_SA!X41/ajuste_SA!X$2*100</f>
        <v>76.347162613257041</v>
      </c>
      <c r="Y41" s="4">
        <f>ajuste_SA!Y41/ajuste_SA!Y$2*100</f>
        <v>83.277794607694631</v>
      </c>
      <c r="Z41" s="4">
        <f>ajuste_SA!Z41/ajuste_SA!Z$2*100</f>
        <v>87.233032747982904</v>
      </c>
      <c r="AA41" s="4">
        <f>ajuste_SA!AA41/ajuste_SA!AA$2*100</f>
        <v>94.803094805547744</v>
      </c>
      <c r="AB41" s="4">
        <f>ajuste_SA!AB41/ajuste_SA!AB$2*100</f>
        <v>119.77696625240297</v>
      </c>
      <c r="AC41" s="4">
        <f>ajuste_SA!AC41/ajuste_SA!AC$2*100</f>
        <v>107.19550092126613</v>
      </c>
      <c r="AD41" s="4">
        <v>807.65528917273195</v>
      </c>
      <c r="AE41">
        <f t="shared" si="1"/>
        <v>136.05912188574624</v>
      </c>
    </row>
    <row r="42" spans="1:37" x14ac:dyDescent="0.3">
      <c r="A42" s="2">
        <v>41518</v>
      </c>
      <c r="B42" s="2" t="str">
        <f t="shared" si="0"/>
        <v>2013M9</v>
      </c>
      <c r="C42" s="4">
        <f>ajuste_SA!C42/ajuste_SA!C$2*100</f>
        <v>107.87430413126282</v>
      </c>
      <c r="D42" s="4">
        <f>ajuste_SA!D42/ajuste_SA!D$2*100</f>
        <v>117.54985989103055</v>
      </c>
      <c r="E42" s="4">
        <f>ajuste_SA!E42/ajuste_SA!E$2*100</f>
        <v>133.73095846648144</v>
      </c>
      <c r="F42" s="4">
        <f>ajuste_SA!F42/ajuste_SA!F$2*100</f>
        <v>156.22724062781194</v>
      </c>
      <c r="G42" s="4">
        <f>ajuste_SA!G42/ajuste_SA!G$2*100</f>
        <v>161.40252443798224</v>
      </c>
      <c r="H42" s="4">
        <f>ajuste_SA!H42/ajuste_SA!H$2*100</f>
        <v>153.89051506519635</v>
      </c>
      <c r="I42" s="4">
        <f>ajuste_SA!I42/ajuste_SA!I$2*100</f>
        <v>80.871670702179173</v>
      </c>
      <c r="J42" s="4">
        <f>ajuste_SA!J42/ajuste_SA!J$2*100</f>
        <v>96.973158195316955</v>
      </c>
      <c r="K42" s="4">
        <f>ajuste_SA!K42/ajuste_SA!K$2*100</f>
        <v>99.987713352176414</v>
      </c>
      <c r="L42" s="4">
        <f>ajuste_SA!L42/ajuste_SA!L$2*100</f>
        <v>80.615135572642657</v>
      </c>
      <c r="M42" s="4">
        <f>ajuste_SA!M42/ajuste_SA!M$2*100</f>
        <v>129.04854140987263</v>
      </c>
      <c r="N42" s="4">
        <f>ajuste_SA!N42/ajuste_SA!N$2*100</f>
        <v>67.941506152528291</v>
      </c>
      <c r="O42" s="4">
        <f>ajuste_SA!O42/ajuste_SA!O$2*100</f>
        <v>144.74636515868525</v>
      </c>
      <c r="P42" s="4">
        <f>ajuste_SA!P42/ajuste_SA!P$2*100</f>
        <v>160.80645114829656</v>
      </c>
      <c r="Q42" s="4">
        <f>ajuste_SA!Q42/ajuste_SA!Q$2*100</f>
        <v>149.63790920059489</v>
      </c>
      <c r="R42" s="4">
        <f>ajuste_SA!R42/ajuste_SA!R$2*100</f>
        <v>120.03023904173016</v>
      </c>
      <c r="S42" s="4">
        <f>ajuste_SA!S42/ajuste_SA!S$2*100</f>
        <v>146.23962761995307</v>
      </c>
      <c r="T42" s="4">
        <f>ajuste_SA!T42/ajuste_SA!T$2*100</f>
        <v>81.439220183486228</v>
      </c>
      <c r="U42" s="4">
        <f>ajuste_SA!U42/ajuste_SA!U$2*100</f>
        <v>102.12458339041237</v>
      </c>
      <c r="V42" s="4">
        <f>ajuste_SA!V42/ajuste_SA!V$2*100</f>
        <v>111.81102362204724</v>
      </c>
      <c r="W42" s="4">
        <f>ajuste_SA!W42/ajuste_SA!W$2*100</f>
        <v>51.761771125662612</v>
      </c>
      <c r="X42" s="4">
        <f>ajuste_SA!X42/ajuste_SA!X$2*100</f>
        <v>66.189794945159747</v>
      </c>
      <c r="Y42" s="4">
        <f>ajuste_SA!Y42/ajuste_SA!Y$2*100</f>
        <v>79.21841866101181</v>
      </c>
      <c r="Z42" s="4">
        <f>ajuste_SA!Z42/ajuste_SA!Z$2*100</f>
        <v>87.470336971998094</v>
      </c>
      <c r="AA42" s="4">
        <f>ajuste_SA!AA42/ajuste_SA!AA$2*100</f>
        <v>92.643497754636684</v>
      </c>
      <c r="AB42" s="4">
        <f>ajuste_SA!AB42/ajuste_SA!AB$2*100</f>
        <v>120.19615911326567</v>
      </c>
      <c r="AC42" s="4">
        <f>ajuste_SA!AC42/ajuste_SA!AC$2*100</f>
        <v>107.32016976963763</v>
      </c>
      <c r="AD42" s="4">
        <v>806.77255762059576</v>
      </c>
      <c r="AE42">
        <f t="shared" si="1"/>
        <v>135.91041527606441</v>
      </c>
    </row>
    <row r="43" spans="1:37" x14ac:dyDescent="0.3">
      <c r="A43" s="2">
        <v>41548</v>
      </c>
      <c r="B43" s="2" t="str">
        <f t="shared" si="0"/>
        <v>2013M10</v>
      </c>
      <c r="C43" s="4">
        <f>ajuste_SA!C43/ajuste_SA!C$2*100</f>
        <v>111.26574860826253</v>
      </c>
      <c r="D43" s="4">
        <f>ajuste_SA!D43/ajuste_SA!D$2*100</f>
        <v>117.21069357236915</v>
      </c>
      <c r="E43" s="4">
        <f>ajuste_SA!E43/ajuste_SA!E$2*100</f>
        <v>132.35407865940425</v>
      </c>
      <c r="F43" s="4">
        <f>ajuste_SA!F43/ajuste_SA!F$2*100</f>
        <v>157.49685958145773</v>
      </c>
      <c r="G43" s="4">
        <f>ajuste_SA!G43/ajuste_SA!G$2*100</f>
        <v>162.22603592861253</v>
      </c>
      <c r="H43" s="4">
        <f>ajuste_SA!H43/ajuste_SA!H$2*100</f>
        <v>155.16615654115361</v>
      </c>
      <c r="I43" s="4">
        <f>ajuste_SA!I43/ajuste_SA!I$2*100</f>
        <v>80.811138014527856</v>
      </c>
      <c r="J43" s="4">
        <f>ajuste_SA!J43/ajuste_SA!J$2*100</f>
        <v>97.430039977155886</v>
      </c>
      <c r="K43" s="4">
        <f>ajuste_SA!K43/ajuste_SA!K$2*100</f>
        <v>98.673178732882107</v>
      </c>
      <c r="L43" s="4">
        <f>ajuste_SA!L43/ajuste_SA!L$2*100</f>
        <v>85.430999595305536</v>
      </c>
      <c r="M43" s="4">
        <f>ajuste_SA!M43/ajuste_SA!M$2*100</f>
        <v>115.38122908962845</v>
      </c>
      <c r="N43" s="4">
        <f>ajuste_SA!N43/ajuste_SA!N$2*100</f>
        <v>68.95698748893075</v>
      </c>
      <c r="O43" s="4">
        <f>ajuste_SA!O43/ajuste_SA!O$2*100</f>
        <v>148.29603769288738</v>
      </c>
      <c r="P43" s="4">
        <f>ajuste_SA!P43/ajuste_SA!P$2*100</f>
        <v>167.29721925924929</v>
      </c>
      <c r="Q43" s="4">
        <f>ajuste_SA!Q43/ajuste_SA!Q$2*100</f>
        <v>156.02466050500098</v>
      </c>
      <c r="R43" s="4">
        <f>ajuste_SA!R43/ajuste_SA!R$2*100</f>
        <v>123.79900562199009</v>
      </c>
      <c r="S43" s="4">
        <f>ajuste_SA!S43/ajuste_SA!S$2*100</f>
        <v>144.87927592646935</v>
      </c>
      <c r="T43" s="4">
        <f>ajuste_SA!T43/ajuste_SA!T$2*100</f>
        <v>70.097477064220186</v>
      </c>
      <c r="U43" s="4">
        <f>ajuste_SA!U43/ajuste_SA!U$2*100</f>
        <v>100.29807973670435</v>
      </c>
      <c r="V43" s="4">
        <f>ajuste_SA!V43/ajuste_SA!V$2*100</f>
        <v>106.89655172413792</v>
      </c>
      <c r="W43" s="4">
        <f>ajuste_SA!W43/ajuste_SA!W$2*100</f>
        <v>42.874961022762712</v>
      </c>
      <c r="X43" s="4">
        <f>ajuste_SA!X43/ajuste_SA!X$2*100</f>
        <v>62.708631378159275</v>
      </c>
      <c r="Y43" s="4">
        <f>ajuste_SA!Y43/ajuste_SA!Y$2*100</f>
        <v>77.006967585580128</v>
      </c>
      <c r="Z43" s="4">
        <f>ajuste_SA!Z43/ajuste_SA!Z$2*100</f>
        <v>86.165163739914547</v>
      </c>
      <c r="AA43" s="4">
        <f>ajuste_SA!AA43/ajuste_SA!AA$2*100</f>
        <v>92.620395778745618</v>
      </c>
      <c r="AB43" s="4">
        <f>ajuste_SA!AB43/ajuste_SA!AB$2*100</f>
        <v>120.88120511518161</v>
      </c>
      <c r="AC43" s="4">
        <f>ajuste_SA!AC43/ajuste_SA!AC$2*100</f>
        <v>107.04378993299048</v>
      </c>
      <c r="AD43" s="4">
        <v>804.59704255785846</v>
      </c>
      <c r="AE43">
        <f t="shared" si="1"/>
        <v>135.54392393619037</v>
      </c>
    </row>
    <row r="44" spans="1:37" x14ac:dyDescent="0.3">
      <c r="A44" s="2">
        <v>41579</v>
      </c>
      <c r="B44" s="2" t="str">
        <f t="shared" si="0"/>
        <v>2013M11</v>
      </c>
      <c r="C44" s="4">
        <f>ajuste_SA!C44/ajuste_SA!C$2*100</f>
        <v>108.25520070319365</v>
      </c>
      <c r="D44" s="4">
        <f>ajuste_SA!D44/ajuste_SA!D$2*100</f>
        <v>118.38502996796242</v>
      </c>
      <c r="E44" s="4">
        <f>ajuste_SA!E44/ajuste_SA!E$2*100</f>
        <v>135.06967792393036</v>
      </c>
      <c r="F44" s="4">
        <f>ajuste_SA!F44/ajuste_SA!F$2*100</f>
        <v>158.74016222228857</v>
      </c>
      <c r="G44" s="4">
        <f>ajuste_SA!G44/ajuste_SA!G$2*100</f>
        <v>163.19047927975859</v>
      </c>
      <c r="H44" s="4">
        <f>ajuste_SA!H44/ajuste_SA!H$2*100</f>
        <v>156.47766594581344</v>
      </c>
      <c r="I44" s="4">
        <f>ajuste_SA!I44/ajuste_SA!I$2*100</f>
        <v>81.053268765133183</v>
      </c>
      <c r="J44" s="4">
        <f>ajuste_SA!J44/ajuste_SA!J$2*100</f>
        <v>95.716733295259843</v>
      </c>
      <c r="K44" s="4">
        <f>ajuste_SA!K44/ajuste_SA!K$2*100</f>
        <v>99.281718445027153</v>
      </c>
      <c r="L44" s="4">
        <f>ajuste_SA!L44/ajuste_SA!L$2*100</f>
        <v>85.916632942128686</v>
      </c>
      <c r="M44" s="4">
        <f>ajuste_SA!M44/ajuste_SA!M$2*100</f>
        <v>148.91119328520281</v>
      </c>
      <c r="N44" s="4">
        <f>ajuste_SA!N44/ajuste_SA!N$2*100</f>
        <v>67.207440163025723</v>
      </c>
      <c r="O44" s="4">
        <f>ajuste_SA!O44/ajuste_SA!O$2*100</f>
        <v>151.06500837006899</v>
      </c>
      <c r="P44" s="4">
        <f>ajuste_SA!P44/ajuste_SA!P$2*100</f>
        <v>172.45163815183912</v>
      </c>
      <c r="Q44" s="4">
        <f>ajuste_SA!Q44/ajuste_SA!Q$2*100</f>
        <v>158.72363619817844</v>
      </c>
      <c r="R44" s="4">
        <f>ajuste_SA!R44/ajuste_SA!R$2*100</f>
        <v>122.51892757491814</v>
      </c>
      <c r="S44" s="4">
        <f>ajuste_SA!S44/ajuste_SA!S$2*100</f>
        <v>152.33764436022878</v>
      </c>
      <c r="T44" s="4">
        <f>ajuste_SA!T44/ajuste_SA!T$2*100</f>
        <v>79.174311926605498</v>
      </c>
      <c r="U44" s="4">
        <f>ajuste_SA!U44/ajuste_SA!U$2*100</f>
        <v>105.29854714983249</v>
      </c>
      <c r="V44" s="4">
        <f>ajuste_SA!V44/ajuste_SA!V$2*100</f>
        <v>111.34944338854196</v>
      </c>
      <c r="W44" s="4">
        <f>ajuste_SA!W44/ajuste_SA!W$2*100</f>
        <v>42.719052073589019</v>
      </c>
      <c r="X44" s="4">
        <f>ajuste_SA!X44/ajuste_SA!X$2*100</f>
        <v>65.188364329995224</v>
      </c>
      <c r="Y44" s="4">
        <f>ajuste_SA!Y44/ajuste_SA!Y$2*100</f>
        <v>83.035443804907601</v>
      </c>
      <c r="Z44" s="4">
        <f>ajuste_SA!Z44/ajuste_SA!Z$2*100</f>
        <v>90.365448504983377</v>
      </c>
      <c r="AA44" s="4">
        <f>ajuste_SA!AA44/ajuste_SA!AA$2*100</f>
        <v>93.174735797424006</v>
      </c>
      <c r="AB44" s="4">
        <f>ajuste_SA!AB44/ajuste_SA!AB$2*100</f>
        <v>121.5341044253136</v>
      </c>
      <c r="AC44" s="4">
        <f>ajuste_SA!AC44/ajuste_SA!AC$2*100</f>
        <v>106.82516110698603</v>
      </c>
      <c r="AD44" s="4">
        <v>830.70955501042658</v>
      </c>
      <c r="AE44">
        <f t="shared" si="1"/>
        <v>139.94288666466596</v>
      </c>
    </row>
    <row r="45" spans="1:37" x14ac:dyDescent="0.3">
      <c r="A45" s="2">
        <v>41609</v>
      </c>
      <c r="B45" s="2" t="str">
        <f t="shared" si="0"/>
        <v>2013M12</v>
      </c>
      <c r="C45" s="4">
        <f>ajuste_SA!C45/ajuste_SA!C$2*100</f>
        <v>106.77556401992383</v>
      </c>
      <c r="D45" s="4">
        <f>ajuste_SA!D45/ajuste_SA!D$2*100</f>
        <v>118.50363500992948</v>
      </c>
      <c r="E45" s="4">
        <f>ajuste_SA!E45/ajuste_SA!E$2*100</f>
        <v>134.6893808970564</v>
      </c>
      <c r="F45" s="4">
        <f>ajuste_SA!F45/ajuste_SA!F$2*100</f>
        <v>160.06398244164586</v>
      </c>
      <c r="G45" s="4">
        <f>ajuste_SA!G45/ajuste_SA!G$2*100</f>
        <v>164.4178676880563</v>
      </c>
      <c r="H45" s="4">
        <f>ajuste_SA!H45/ajuste_SA!H$2*100</f>
        <v>157.98534091105694</v>
      </c>
      <c r="I45" s="4">
        <f>ajuste_SA!I45/ajuste_SA!I$2*100</f>
        <v>78.995157384987905</v>
      </c>
      <c r="J45" s="4">
        <f>ajuste_SA!J45/ajuste_SA!J$2*100</f>
        <v>94.745859508852064</v>
      </c>
      <c r="K45" s="4">
        <f>ajuste_SA!K45/ajuste_SA!K$2*100</f>
        <v>98.232527590489923</v>
      </c>
      <c r="L45" s="4">
        <f>ajuste_SA!L45/ajuste_SA!L$2*100</f>
        <v>86.44273573452044</v>
      </c>
      <c r="M45" s="4">
        <f>ajuste_SA!M45/ajuste_SA!M$2*100</f>
        <v>140.77449081411049</v>
      </c>
      <c r="N45" s="4">
        <f>ajuste_SA!N45/ajuste_SA!N$2*100</f>
        <v>66.274259976392059</v>
      </c>
      <c r="O45" s="4">
        <f>ajuste_SA!O45/ajuste_SA!O$2*100</f>
        <v>154.65869007905656</v>
      </c>
      <c r="P45" s="4">
        <f>ajuste_SA!P45/ajuste_SA!P$2*100</f>
        <v>177.15701876339062</v>
      </c>
      <c r="Q45" s="4">
        <f>ajuste_SA!Q45/ajuste_SA!Q$2*100</f>
        <v>161.69067470162747</v>
      </c>
      <c r="R45" s="4">
        <f>ajuste_SA!R45/ajuste_SA!R$2*100</f>
        <v>123.34385053383276</v>
      </c>
      <c r="S45" s="4">
        <f>ajuste_SA!S45/ajuste_SA!S$2*100</f>
        <v>154.12125219772597</v>
      </c>
      <c r="T45" s="4">
        <f>ajuste_SA!T45/ajuste_SA!T$2*100</f>
        <v>77.207568807339442</v>
      </c>
      <c r="U45" s="4">
        <f>ajuste_SA!U45/ajuste_SA!U$2*100</f>
        <v>105.13298598403271</v>
      </c>
      <c r="V45" s="4">
        <f>ajuste_SA!V45/ajuste_SA!V$2*100</f>
        <v>112.67988053217486</v>
      </c>
      <c r="W45" s="4">
        <f>ajuste_SA!W45/ajuste_SA!W$2*100</f>
        <v>42.781415653258499</v>
      </c>
      <c r="X45" s="4">
        <f>ajuste_SA!X45/ajuste_SA!X$2*100</f>
        <v>83.357176919408687</v>
      </c>
      <c r="Y45" s="4">
        <f>ajuste_SA!Y45/ajuste_SA!Y$2*100</f>
        <v>91.669191154195687</v>
      </c>
      <c r="Z45" s="4">
        <f>ajuste_SA!Z45/ajuste_SA!Z$2*100</f>
        <v>94.067394399620312</v>
      </c>
      <c r="AA45" s="4">
        <f>ajuste_SA!AA45/ajuste_SA!AA$2*100</f>
        <v>92.435621546858599</v>
      </c>
      <c r="AB45" s="4">
        <f>ajuste_SA!AB45/ajuste_SA!AB$2*100</f>
        <v>122.65216636555934</v>
      </c>
      <c r="AC45" s="4">
        <f>ajuste_SA!AC45/ajuste_SA!AC$2*100</f>
        <v>106.8159942798999</v>
      </c>
      <c r="AD45" s="4">
        <v>837.00735724242418</v>
      </c>
      <c r="AE45">
        <f t="shared" si="1"/>
        <v>141.00382621769404</v>
      </c>
    </row>
    <row r="46" spans="1:37" x14ac:dyDescent="0.3">
      <c r="A46" s="2">
        <v>41640</v>
      </c>
      <c r="B46" s="2" t="str">
        <f t="shared" si="0"/>
        <v>2014M1</v>
      </c>
      <c r="C46" s="4">
        <f>ajuste_SA!C46/ajuste_SA!C$2*100</f>
        <v>104.54145912686785</v>
      </c>
      <c r="D46" s="4">
        <f>ajuste_SA!D46/ajuste_SA!D$2*100</f>
        <v>118.81912275734668</v>
      </c>
      <c r="E46" s="4">
        <f>ajuste_SA!E46/ajuste_SA!E$2*100</f>
        <v>136.35960675004088</v>
      </c>
      <c r="F46" s="4">
        <f>ajuste_SA!F46/ajuste_SA!F$2*100</f>
        <v>162.03296075806671</v>
      </c>
      <c r="G46" s="4">
        <f>ajuste_SA!G46/ajuste_SA!G$2*100</f>
        <v>164.91511837069379</v>
      </c>
      <c r="H46" s="4">
        <f>ajuste_SA!H46/ajuste_SA!H$2*100</f>
        <v>159.23114653557525</v>
      </c>
      <c r="I46" s="4">
        <f>ajuste_SA!I46/ajuste_SA!I$2*100</f>
        <v>78.874092009685228</v>
      </c>
      <c r="J46" s="4">
        <f>ajuste_SA!J46/ajuste_SA!J$2*100</f>
        <v>92.061679040548256</v>
      </c>
      <c r="K46" s="4">
        <f>ajuste_SA!K46/ajuste_SA!K$2*100</f>
        <v>97.909764652779089</v>
      </c>
      <c r="L46" s="4">
        <f>ajuste_SA!L46/ajuste_SA!L$2*100</f>
        <v>94.860380412788345</v>
      </c>
      <c r="M46" s="4">
        <f>ajuste_SA!M46/ajuste_SA!M$2*100</f>
        <v>149.17532429418324</v>
      </c>
      <c r="N46" s="4">
        <f>ajuste_SA!N46/ajuste_SA!N$2*100</f>
        <v>60.156784021105366</v>
      </c>
      <c r="O46" s="4">
        <f>ajuste_SA!O46/ajuste_SA!O$2*100</f>
        <v>148.13639411582335</v>
      </c>
      <c r="P46" s="4">
        <f>ajuste_SA!P46/ajuste_SA!P$2*100</f>
        <v>174.88211418667254</v>
      </c>
      <c r="Q46" s="4">
        <f>ajuste_SA!Q46/ajuste_SA!Q$2*100</f>
        <v>157.30059782607833</v>
      </c>
      <c r="R46" s="4">
        <f>ajuste_SA!R46/ajuste_SA!R$2*100</f>
        <v>118.33717179667302</v>
      </c>
      <c r="S46" s="4">
        <f>ajuste_SA!S46/ajuste_SA!S$2*100</f>
        <v>144.86684388367078</v>
      </c>
      <c r="T46" s="4">
        <f>ajuste_SA!T46/ajuste_SA!T$2*100</f>
        <v>80.561926605504581</v>
      </c>
      <c r="U46" s="4">
        <f>ajuste_SA!U46/ajuste_SA!U$2*100</f>
        <v>108.29372310939938</v>
      </c>
      <c r="V46" s="4">
        <f>ajuste_SA!V46/ajuste_SA!V$2*100</f>
        <v>114.1460765680152</v>
      </c>
      <c r="W46" s="4">
        <f>ajuste_SA!W46/ajuste_SA!W$2*100</f>
        <v>57.40567508574992</v>
      </c>
      <c r="X46" s="4">
        <f>ajuste_SA!X46/ajuste_SA!X$2*100</f>
        <v>72.007629947544117</v>
      </c>
      <c r="Y46" s="4">
        <f>ajuste_SA!Y46/ajuste_SA!Y$2*100</f>
        <v>80.823992729475918</v>
      </c>
      <c r="Z46" s="4">
        <f>ajuste_SA!Z46/ajuste_SA!Z$2*100</f>
        <v>85.951589938300884</v>
      </c>
      <c r="AA46" s="4">
        <f>ajuste_SA!AA46/ajuste_SA!AA$2*100</f>
        <v>93.856104347204266</v>
      </c>
      <c r="AB46" s="4">
        <f>ajuste_SA!AB46/ajuste_SA!AB$2*100</f>
        <v>123.32660395918657</v>
      </c>
      <c r="AC46" s="4">
        <f>ajuste_SA!AC46/ajuste_SA!AC$2*100</f>
        <v>107.21337623408409</v>
      </c>
      <c r="AD46" s="4">
        <v>834.06674391150159</v>
      </c>
      <c r="AE46">
        <f t="shared" si="1"/>
        <v>140.50844499135349</v>
      </c>
    </row>
    <row r="47" spans="1:37" x14ac:dyDescent="0.3">
      <c r="A47" s="2">
        <v>41671</v>
      </c>
      <c r="B47" s="2" t="str">
        <f t="shared" si="0"/>
        <v>2014M2</v>
      </c>
      <c r="C47" s="4">
        <f>ajuste_SA!C47/ajuste_SA!C$2*100</f>
        <v>105.13477878699091</v>
      </c>
      <c r="D47" s="4">
        <f>ajuste_SA!D47/ajuste_SA!D$2*100</f>
        <v>118.78112712514086</v>
      </c>
      <c r="E47" s="4">
        <f>ajuste_SA!E47/ajuste_SA!E$2*100</f>
        <v>150.18793069880559</v>
      </c>
      <c r="F47" s="4">
        <f>ajuste_SA!F47/ajuste_SA!F$2*100</f>
        <v>163.69366165132547</v>
      </c>
      <c r="G47" s="4">
        <f>ajuste_SA!G47/ajuste_SA!G$2*100</f>
        <v>167.03999319019491</v>
      </c>
      <c r="H47" s="4">
        <f>ajuste_SA!H47/ajuste_SA!H$2*100</f>
        <v>160.45696451902546</v>
      </c>
      <c r="I47" s="4">
        <f>ajuste_SA!I47/ajuste_SA!I$2*100</f>
        <v>80.266343825665871</v>
      </c>
      <c r="J47" s="4">
        <f>ajuste_SA!J47/ajuste_SA!J$2*100</f>
        <v>85.436893203883486</v>
      </c>
      <c r="K47" s="4">
        <f>ajuste_SA!K47/ajuste_SA!K$2*100</f>
        <v>97.280689096892601</v>
      </c>
      <c r="L47" s="4">
        <f>ajuste_SA!L47/ajuste_SA!L$2*100</f>
        <v>90.408741400242803</v>
      </c>
      <c r="M47" s="4">
        <f>ajuste_SA!M47/ajuste_SA!M$2*100</f>
        <v>124.21494394553034</v>
      </c>
      <c r="N47" s="4">
        <f>ajuste_SA!N47/ajuste_SA!N$2*100</f>
        <v>60.141047369088</v>
      </c>
      <c r="O47" s="4">
        <f>ajuste_SA!O47/ajuste_SA!O$2*100</f>
        <v>149.43470779072197</v>
      </c>
      <c r="P47" s="4">
        <f>ajuste_SA!P47/ajuste_SA!P$2*100</f>
        <v>178.01003378834295</v>
      </c>
      <c r="Q47" s="4">
        <f>ajuste_SA!Q47/ajuste_SA!Q$2*100</f>
        <v>159.58645048942029</v>
      </c>
      <c r="R47" s="4">
        <f>ajuste_SA!R47/ajuste_SA!R$2*100</f>
        <v>120.9095391554013</v>
      </c>
      <c r="S47" s="4">
        <f>ajuste_SA!S47/ajuste_SA!S$2*100</f>
        <v>141.4247541333776</v>
      </c>
      <c r="T47" s="4">
        <f>ajuste_SA!T47/ajuste_SA!T$2*100</f>
        <v>71.777522935779814</v>
      </c>
      <c r="U47" s="4">
        <f>ajuste_SA!U47/ajuste_SA!U$2*100</f>
        <v>103.43359970260487</v>
      </c>
      <c r="V47" s="4">
        <f>ajuste_SA!V47/ajuste_SA!V$2*100</f>
        <v>113.92886234048332</v>
      </c>
      <c r="W47" s="4">
        <f>ajuste_SA!W47/ajuste_SA!W$2*100</f>
        <v>43.654505768631118</v>
      </c>
      <c r="X47" s="4">
        <f>ajuste_SA!X47/ajuste_SA!X$2*100</f>
        <v>72.055317119694791</v>
      </c>
      <c r="Y47" s="4">
        <f>ajuste_SA!Y47/ajuste_SA!Y$2*100</f>
        <v>80.521054225992117</v>
      </c>
      <c r="Z47" s="4">
        <f>ajuste_SA!Z47/ajuste_SA!Z$2*100</f>
        <v>85.239677266255327</v>
      </c>
      <c r="AA47" s="4">
        <f>ajuste_SA!AA47/ajuste_SA!AA$2*100</f>
        <v>92.13535360366572</v>
      </c>
      <c r="AB47" s="4">
        <f>ajuste_SA!AB47/ajuste_SA!AB$2*100</f>
        <v>124.1775268907077</v>
      </c>
      <c r="AC47" s="4">
        <f>ajuste_SA!AC47/ajuste_SA!AC$2*100</f>
        <v>107.60984150555967</v>
      </c>
      <c r="AD47" s="4">
        <v>831.81380915334648</v>
      </c>
      <c r="AE47">
        <f t="shared" si="1"/>
        <v>140.12891138466537</v>
      </c>
    </row>
    <row r="48" spans="1:37" x14ac:dyDescent="0.3">
      <c r="A48" s="2">
        <v>41699</v>
      </c>
      <c r="B48" s="2" t="str">
        <f t="shared" si="0"/>
        <v>2014M3</v>
      </c>
      <c r="C48" s="4">
        <f>ajuste_SA!C48/ajuste_SA!C$2*100</f>
        <v>109.16349252856723</v>
      </c>
      <c r="D48" s="4">
        <f>ajuste_SA!D48/ajuste_SA!D$2*100</f>
        <v>119.21248626056089</v>
      </c>
      <c r="E48" s="4">
        <f>ajuste_SA!E48/ajuste_SA!E$2*100</f>
        <v>143.40412765695419</v>
      </c>
      <c r="F48" s="4">
        <f>ajuste_SA!F48/ajuste_SA!F$2*100</f>
        <v>165.82395011866561</v>
      </c>
      <c r="G48" s="4">
        <f>ajuste_SA!G48/ajuste_SA!G$2*100</f>
        <v>167.41593133611033</v>
      </c>
      <c r="H48" s="4">
        <f>ajuste_SA!H48/ajuste_SA!H$2*100</f>
        <v>161.795848333549</v>
      </c>
      <c r="I48" s="4">
        <f>ajuste_SA!I48/ajuste_SA!I$2*100</f>
        <v>80.75060532687651</v>
      </c>
      <c r="J48" s="4">
        <f>ajuste_SA!J48/ajuste_SA!J$2*100</f>
        <v>86.750428326670459</v>
      </c>
      <c r="K48" s="4">
        <f>ajuste_SA!K48/ajuste_SA!K$2*100</f>
        <v>97.344078406040495</v>
      </c>
      <c r="L48" s="4">
        <f>ajuste_SA!L48/ajuste_SA!L$2*100</f>
        <v>92.99878591663294</v>
      </c>
      <c r="M48" s="4">
        <f>ajuste_SA!M48/ajuste_SA!M$2*100</f>
        <v>113.97253037506604</v>
      </c>
      <c r="N48" s="4">
        <f>ajuste_SA!N48/ajuste_SA!N$2*100</f>
        <v>62.117769361987442</v>
      </c>
      <c r="O48" s="4">
        <f>ajuste_SA!O48/ajuste_SA!O$2*100</f>
        <v>150.16656929175872</v>
      </c>
      <c r="P48" s="4">
        <f>ajuste_SA!P48/ajuste_SA!P$2*100</f>
        <v>175.52004950822317</v>
      </c>
      <c r="Q48" s="4">
        <f>ajuste_SA!Q48/ajuste_SA!Q$2*100</f>
        <v>161.03231353782229</v>
      </c>
      <c r="R48" s="4">
        <f>ajuste_SA!R48/ajuste_SA!R$2*100</f>
        <v>118.65754385079248</v>
      </c>
      <c r="S48" s="4">
        <f>ajuste_SA!S48/ajuste_SA!S$2*100</f>
        <v>142.74881374745911</v>
      </c>
      <c r="T48" s="4">
        <f>ajuste_SA!T48/ajuste_SA!T$2*100</f>
        <v>72.436926605504581</v>
      </c>
      <c r="U48" s="4">
        <f>ajuste_SA!U48/ajuste_SA!U$2*100</f>
        <v>99.398483149605283</v>
      </c>
      <c r="V48" s="4">
        <f>ajuste_SA!V48/ajuste_SA!V$2*100</f>
        <v>110.9014390442574</v>
      </c>
      <c r="W48" s="4">
        <f>ajuste_SA!W48/ajuste_SA!W$2*100</f>
        <v>43.280324290614288</v>
      </c>
      <c r="X48" s="4">
        <f>ajuste_SA!X48/ajuste_SA!X$2*100</f>
        <v>82.594182164997619</v>
      </c>
      <c r="Y48" s="4">
        <f>ajuste_SA!Y48/ajuste_SA!Y$2*100</f>
        <v>82.49015449863677</v>
      </c>
      <c r="Z48" s="4">
        <f>ajuste_SA!Z48/ajuste_SA!Z$2*100</f>
        <v>84.504034171808257</v>
      </c>
      <c r="AA48" s="4">
        <f>ajuste_SA!AA48/ajuste_SA!AA$2*100</f>
        <v>92.504910151514494</v>
      </c>
      <c r="AB48" s="4">
        <f>ajuste_SA!AB48/ajuste_SA!AB$2*100</f>
        <v>125.32002031670922</v>
      </c>
      <c r="AC48" s="4">
        <f>ajuste_SA!AC48/ajuste_SA!AC$2*100</f>
        <v>108.30285363327192</v>
      </c>
      <c r="AD48" s="4">
        <v>826.84216196730938</v>
      </c>
      <c r="AE48">
        <f t="shared" si="1"/>
        <v>139.29137839314515</v>
      </c>
    </row>
    <row r="49" spans="1:31" x14ac:dyDescent="0.3">
      <c r="A49" s="2">
        <v>41730</v>
      </c>
      <c r="B49" s="2" t="str">
        <f t="shared" si="0"/>
        <v>2014M4</v>
      </c>
      <c r="C49" s="4">
        <f>ajuste_SA!C49/ajuste_SA!C$2*100</f>
        <v>108.18195136243773</v>
      </c>
      <c r="D49" s="4">
        <f>ajuste_SA!D49/ajuste_SA!D$2*100</f>
        <v>119.36597860968882</v>
      </c>
      <c r="E49" s="4">
        <f>ajuste_SA!E49/ajuste_SA!E$2*100</f>
        <v>138.52056995861483</v>
      </c>
      <c r="F49" s="4">
        <f>ajuste_SA!F49/ajuste_SA!F$2*100</f>
        <v>167.79302548179984</v>
      </c>
      <c r="G49" s="4">
        <f>ajuste_SA!G49/ajuste_SA!G$2*100</f>
        <v>168.10936429829644</v>
      </c>
      <c r="H49" s="4">
        <f>ajuste_SA!H49/ajuste_SA!H$2*100</f>
        <v>162.01164270814149</v>
      </c>
      <c r="I49" s="4">
        <f>ajuste_SA!I49/ajuste_SA!I$2*100</f>
        <v>75.72639225181598</v>
      </c>
      <c r="J49" s="4">
        <f>ajuste_SA!J49/ajuste_SA!J$2*100</f>
        <v>88.063963449457447</v>
      </c>
      <c r="K49" s="4">
        <f>ajuste_SA!K49/ajuste_SA!K$2*100</f>
        <v>97.908667729216802</v>
      </c>
      <c r="L49" s="4">
        <f>ajuste_SA!L49/ajuste_SA!L$2*100</f>
        <v>91.703763658437879</v>
      </c>
      <c r="M49" s="4">
        <f>ajuste_SA!M49/ajuste_SA!M$2*100</f>
        <v>105.18283735399427</v>
      </c>
      <c r="N49" s="4">
        <f>ajuste_SA!N49/ajuste_SA!N$2*100</f>
        <v>61.946801303058905</v>
      </c>
      <c r="O49" s="4">
        <f>ajuste_SA!O49/ajuste_SA!O$2*100</f>
        <v>150.91172719828396</v>
      </c>
      <c r="P49" s="4">
        <f>ajuste_SA!P49/ajuste_SA!P$2*100</f>
        <v>172.49972836873513</v>
      </c>
      <c r="Q49" s="4">
        <f>ajuste_SA!Q49/ajuste_SA!Q$2*100</f>
        <v>161.21095068122537</v>
      </c>
      <c r="R49" s="4">
        <f>ajuste_SA!R49/ajuste_SA!R$2*100</f>
        <v>120.58494519159171</v>
      </c>
      <c r="S49" s="4">
        <f>ajuste_SA!S49/ajuste_SA!S$2*100</f>
        <v>137.85359062759289</v>
      </c>
      <c r="T49" s="4">
        <f>ajuste_SA!T49/ajuste_SA!T$2*100</f>
        <v>71.949541284403665</v>
      </c>
      <c r="U49" s="4">
        <f>ajuste_SA!U49/ajuste_SA!U$2*100</f>
        <v>97.558908789110703</v>
      </c>
      <c r="V49" s="4">
        <f>ajuste_SA!V49/ajuste_SA!V$2*100</f>
        <v>106.13630192777627</v>
      </c>
      <c r="W49" s="4">
        <f>ajuste_SA!W49/ajuste_SA!W$2*100</f>
        <v>41.814780168381667</v>
      </c>
      <c r="X49" s="4">
        <f>ajuste_SA!X49/ajuste_SA!X$2*100</f>
        <v>80.162136385312351</v>
      </c>
      <c r="Y49" s="4">
        <f>ajuste_SA!Y49/ajuste_SA!Y$2*100</f>
        <v>80.21811572250833</v>
      </c>
      <c r="Z49" s="4">
        <f>ajuste_SA!Z49/ajuste_SA!Z$2*100</f>
        <v>82.059800664451814</v>
      </c>
      <c r="AA49" s="4">
        <f>ajuste_SA!AA49/ajuste_SA!AA$2*100</f>
        <v>91.800440780710971</v>
      </c>
      <c r="AB49" s="4">
        <f>ajuste_SA!AB49/ajuste_SA!AB$2*100</f>
        <v>126.15969190610595</v>
      </c>
      <c r="AC49" s="4">
        <f>ajuste_SA!AC49/ajuste_SA!AC$2*100</f>
        <v>108.65990154827709</v>
      </c>
      <c r="AD49" s="4">
        <v>817.71035709268574</v>
      </c>
      <c r="AE49">
        <f t="shared" si="1"/>
        <v>137.75301744989434</v>
      </c>
    </row>
    <row r="50" spans="1:31" x14ac:dyDescent="0.3">
      <c r="A50" s="2">
        <v>41760</v>
      </c>
      <c r="B50" s="2" t="str">
        <f t="shared" si="0"/>
        <v>2014M5</v>
      </c>
      <c r="C50" s="4">
        <f>ajuste_SA!C50/ajuste_SA!C$2*100</f>
        <v>107.77907998828009</v>
      </c>
      <c r="D50" s="4">
        <f>ajuste_SA!D50/ajuste_SA!D$2*100</f>
        <v>118.85300578273852</v>
      </c>
      <c r="E50" s="4">
        <f>ajuste_SA!E50/ajuste_SA!E$2*100</f>
        <v>138.2913239392748</v>
      </c>
      <c r="F50" s="4">
        <f>ajuste_SA!F50/ajuste_SA!F$2*100</f>
        <v>168.96395037945751</v>
      </c>
      <c r="G50" s="4">
        <f>ajuste_SA!G50/ajuste_SA!G$2*100</f>
        <v>168.69836923144021</v>
      </c>
      <c r="H50" s="4">
        <f>ajuste_SA!H50/ajuste_SA!H$2*100</f>
        <v>162.56229999922377</v>
      </c>
      <c r="I50" s="4">
        <f>ajuste_SA!I50/ajuste_SA!I$2*100</f>
        <v>76.755447941888619</v>
      </c>
      <c r="J50" s="4">
        <f>ajuste_SA!J50/ajuste_SA!J$2*100</f>
        <v>88.235294117647044</v>
      </c>
      <c r="K50" s="4">
        <f>ajuste_SA!K50/ajuste_SA!K$2*100</f>
        <v>95.317398298641905</v>
      </c>
      <c r="L50" s="4">
        <f>ajuste_SA!L50/ajuste_SA!L$2*100</f>
        <v>89.599352488870892</v>
      </c>
      <c r="M50" s="4">
        <f>ajuste_SA!M50/ajuste_SA!M$2*100</f>
        <v>108.40376826906146</v>
      </c>
      <c r="N50" s="4">
        <f>ajuste_SA!N50/ajuste_SA!N$2*100</f>
        <v>64.285517787630951</v>
      </c>
      <c r="O50" s="4">
        <f>ajuste_SA!O50/ajuste_SA!O$2*100</f>
        <v>152.45563536166878</v>
      </c>
      <c r="P50" s="4">
        <f>ajuste_SA!P50/ajuste_SA!P$2*100</f>
        <v>175.78828342866873</v>
      </c>
      <c r="Q50" s="4">
        <f>ajuste_SA!Q50/ajuste_SA!Q$2*100</f>
        <v>164.0459293686404</v>
      </c>
      <c r="R50" s="4">
        <f>ajuste_SA!R50/ajuste_SA!R$2*100</f>
        <v>120.28511449674878</v>
      </c>
      <c r="S50" s="4">
        <f>ajuste_SA!S50/ajuste_SA!S$2*100</f>
        <v>138.67641227337199</v>
      </c>
      <c r="T50" s="4">
        <f>ajuste_SA!T50/ajuste_SA!T$2*100</f>
        <v>67.832568807339442</v>
      </c>
      <c r="U50" s="4">
        <f>ajuste_SA!U50/ajuste_SA!U$2*100</f>
        <v>97.242486429050984</v>
      </c>
      <c r="V50" s="4">
        <f>ajuste_SA!V50/ajuste_SA!V$2*100</f>
        <v>105.41677979907685</v>
      </c>
      <c r="W50" s="4">
        <f>ajuste_SA!W50/ajuste_SA!W$2*100</f>
        <v>35.547240411599631</v>
      </c>
      <c r="X50" s="4">
        <f>ajuste_SA!X50/ajuste_SA!X$2*100</f>
        <v>72.865999046256562</v>
      </c>
      <c r="Y50" s="4">
        <f>ajuste_SA!Y50/ajuste_SA!Y$2*100</f>
        <v>74.431990305967872</v>
      </c>
      <c r="Z50" s="4">
        <f>ajuste_SA!Z50/ajuste_SA!Z$2*100</f>
        <v>78.642619838633124</v>
      </c>
      <c r="AA50" s="4">
        <f>ajuste_SA!AA50/ajuste_SA!AA$2*100</f>
        <v>92.816730237520744</v>
      </c>
      <c r="AB50" s="4">
        <f>ajuste_SA!AB50/ajuste_SA!AB$2*100</f>
        <v>126.73993969280623</v>
      </c>
      <c r="AC50" s="4">
        <f>ajuste_SA!AC50/ajuste_SA!AC$2*100</f>
        <v>109.03940818964332</v>
      </c>
      <c r="AD50" s="4">
        <v>823.66688716225167</v>
      </c>
      <c r="AE50">
        <f t="shared" si="1"/>
        <v>138.75646565560265</v>
      </c>
    </row>
    <row r="51" spans="1:31" x14ac:dyDescent="0.3">
      <c r="A51" s="2">
        <v>41791</v>
      </c>
      <c r="B51" s="2" t="str">
        <f t="shared" si="0"/>
        <v>2014M6</v>
      </c>
      <c r="C51" s="4">
        <f>ajuste_SA!C51/ajuste_SA!C$2*100</f>
        <v>103.19367125695868</v>
      </c>
      <c r="D51" s="4">
        <f>ajuste_SA!D51/ajuste_SA!D$2*100</f>
        <v>120.24030419784052</v>
      </c>
      <c r="E51" s="4">
        <f>ajuste_SA!E51/ajuste_SA!E$2*100</f>
        <v>139.13869173809996</v>
      </c>
      <c r="F51" s="4">
        <f>ajuste_SA!F51/ajuste_SA!F$2*100</f>
        <v>170.9584805544867</v>
      </c>
      <c r="G51" s="4">
        <f>ajuste_SA!G51/ajuste_SA!G$2*100</f>
        <v>170.26239223394103</v>
      </c>
      <c r="H51" s="4">
        <f>ajuste_SA!H51/ajuste_SA!H$2*100</f>
        <v>163.71040302792014</v>
      </c>
      <c r="I51" s="4">
        <f>ajuste_SA!I51/ajuste_SA!I$2*100</f>
        <v>76.634382566585955</v>
      </c>
      <c r="J51" s="4">
        <f>ajuste_SA!J51/ajuste_SA!J$2*100</f>
        <v>87.721302113078224</v>
      </c>
      <c r="K51" s="4">
        <f>ajuste_SA!K51/ajuste_SA!K$2*100</f>
        <v>94.199503760024982</v>
      </c>
      <c r="L51" s="4">
        <f>ajuste_SA!L51/ajuste_SA!L$2*100</f>
        <v>89.113719142047756</v>
      </c>
      <c r="M51" s="4">
        <f>ajuste_SA!M51/ajuste_SA!M$2*100</f>
        <v>101.96190643892704</v>
      </c>
      <c r="N51" s="4">
        <f>ajuste_SA!N51/ajuste_SA!N$2*100</f>
        <v>68.990689453471177</v>
      </c>
      <c r="O51" s="4">
        <f>ajuste_SA!O51/ajuste_SA!O$2*100</f>
        <v>155.71112259942993</v>
      </c>
      <c r="P51" s="4">
        <f>ajuste_SA!P51/ajuste_SA!P$2*100</f>
        <v>186.06327516602337</v>
      </c>
      <c r="Q51" s="4">
        <f>ajuste_SA!Q51/ajuste_SA!Q$2*100</f>
        <v>169.87563857754603</v>
      </c>
      <c r="R51" s="4">
        <f>ajuste_SA!R51/ajuste_SA!R$2*100</f>
        <v>122.5195906465575</v>
      </c>
      <c r="S51" s="4">
        <f>ajuste_SA!S51/ajuste_SA!S$2*100</f>
        <v>145.8551226258682</v>
      </c>
      <c r="T51" s="4">
        <f>ajuste_SA!T51/ajuste_SA!T$2*100</f>
        <v>65.739678899082563</v>
      </c>
      <c r="U51" s="4">
        <f>ajuste_SA!U51/ajuste_SA!U$2*100</f>
        <v>95.2761427045901</v>
      </c>
      <c r="V51" s="4">
        <f>ajuste_SA!V51/ajuste_SA!V$2*100</f>
        <v>105.89193592180288</v>
      </c>
      <c r="W51" s="4">
        <f>ajuste_SA!W51/ajuste_SA!W$2*100</f>
        <v>36.077330838790147</v>
      </c>
      <c r="X51" s="4">
        <f>ajuste_SA!X51/ajuste_SA!X$2*100</f>
        <v>77.491654744873628</v>
      </c>
      <c r="Y51" s="4">
        <f>ajuste_SA!Y51/ajuste_SA!Y$2*100</f>
        <v>76.219327476522253</v>
      </c>
      <c r="Z51" s="4">
        <f>ajuste_SA!Z51/ajuste_SA!Z$2*100</f>
        <v>79.212149976269572</v>
      </c>
      <c r="AA51" s="4">
        <f>ajuste_SA!AA51/ajuste_SA!AA$2*100</f>
        <v>92.13535360366572</v>
      </c>
      <c r="AB51" s="4">
        <f>ajuste_SA!AB51/ajuste_SA!AB$2*100</f>
        <v>127.24689302223911</v>
      </c>
      <c r="AC51" s="4">
        <f>ajuste_SA!AC51/ajuste_SA!AC$2*100</f>
        <v>109.24245340960132</v>
      </c>
      <c r="AD51" s="4">
        <v>837.68084403721559</v>
      </c>
      <c r="AE51">
        <f t="shared" si="1"/>
        <v>141.11728306386271</v>
      </c>
    </row>
    <row r="52" spans="1:31" x14ac:dyDescent="0.3">
      <c r="A52" s="2">
        <v>41821</v>
      </c>
      <c r="B52" s="2" t="str">
        <f t="shared" si="0"/>
        <v>2014M7</v>
      </c>
      <c r="C52" s="4">
        <f>ajuste_SA!C52/ajuste_SA!C$2*100</f>
        <v>109.76413712276589</v>
      </c>
      <c r="D52" s="4">
        <f>ajuste_SA!D52/ajuste_SA!D$2*100</f>
        <v>119.76383639629731</v>
      </c>
      <c r="E52" s="4">
        <f>ajuste_SA!E52/ajuste_SA!E$2*100</f>
        <v>136.47928399385006</v>
      </c>
      <c r="F52" s="4">
        <f>ajuste_SA!F52/ajuste_SA!F$2*100</f>
        <v>172.04787091197852</v>
      </c>
      <c r="G52" s="4">
        <f>ajuste_SA!G52/ajuste_SA!G$2*100</f>
        <v>172.25563624173</v>
      </c>
      <c r="H52" s="4">
        <f>ajuste_SA!H52/ajuste_SA!H$2*100</f>
        <v>165.1222425163246</v>
      </c>
      <c r="I52" s="4">
        <f>ajuste_SA!I52/ajuste_SA!I$2*100</f>
        <v>77.723970944309926</v>
      </c>
      <c r="J52" s="4">
        <f>ajuste_SA!J52/ajuste_SA!J$2*100</f>
        <v>88.406624785836669</v>
      </c>
      <c r="K52" s="4">
        <f>ajuste_SA!K52/ajuste_SA!K$2*100</f>
        <v>93.086426236350619</v>
      </c>
      <c r="L52" s="4">
        <f>ajuste_SA!L52/ajuste_SA!L$2*100</f>
        <v>89.35653581545931</v>
      </c>
      <c r="M52" s="4">
        <f>ajuste_SA!M52/ajuste_SA!M$2*100</f>
        <v>105.24887010623935</v>
      </c>
      <c r="N52" s="4">
        <f>ajuste_SA!N52/ajuste_SA!N$2*100</f>
        <v>69.282152001269964</v>
      </c>
      <c r="O52" s="4">
        <f>ajuste_SA!O52/ajuste_SA!O$2*100</f>
        <v>152.62878642738852</v>
      </c>
      <c r="P52" s="4">
        <f>ajuste_SA!P52/ajuste_SA!P$2*100</f>
        <v>181.48699953931654</v>
      </c>
      <c r="Q52" s="4">
        <f>ajuste_SA!Q52/ajuste_SA!Q$2*100</f>
        <v>165.71893013247995</v>
      </c>
      <c r="R52" s="4">
        <f>ajuste_SA!R52/ajuste_SA!R$2*100</f>
        <v>119.85309830802903</v>
      </c>
      <c r="S52" s="4">
        <f>ajuste_SA!S52/ajuste_SA!S$2*100</f>
        <v>151.3173026646449</v>
      </c>
      <c r="T52" s="4">
        <f>ajuste_SA!T52/ajuste_SA!T$2*100</f>
        <v>74.971330275229349</v>
      </c>
      <c r="U52" s="4">
        <f>ajuste_SA!U52/ajuste_SA!U$2*100</f>
        <v>98.073791103702916</v>
      </c>
      <c r="V52" s="4">
        <f>ajuste_SA!V52/ajuste_SA!V$2*100</f>
        <v>105.2810209068694</v>
      </c>
      <c r="W52" s="4">
        <f>ajuste_SA!W52/ajuste_SA!W$2*100</f>
        <v>52.85313376987839</v>
      </c>
      <c r="X52" s="4">
        <f>ajuste_SA!X52/ajuste_SA!X$2*100</f>
        <v>84.072484501669038</v>
      </c>
      <c r="Y52" s="4">
        <f>ajuste_SA!Y52/ajuste_SA!Y$2*100</f>
        <v>77.43108149045743</v>
      </c>
      <c r="Z52" s="4">
        <f>ajuste_SA!Z52/ajuste_SA!Z$2*100</f>
        <v>78.571428571428555</v>
      </c>
      <c r="AA52" s="4">
        <f>ajuste_SA!AA52/ajuste_SA!AA$2*100</f>
        <v>94.075531542927891</v>
      </c>
      <c r="AB52" s="4">
        <f>ajuste_SA!AB52/ajuste_SA!AB$2*100</f>
        <v>127.25975169895267</v>
      </c>
      <c r="AC52" s="4">
        <f>ajuste_SA!AC52/ajuste_SA!AC$2*100</f>
        <v>109.19982766365078</v>
      </c>
      <c r="AD52" s="4">
        <v>842.58883887792626</v>
      </c>
      <c r="AE52">
        <f t="shared" si="1"/>
        <v>141.94409306213666</v>
      </c>
    </row>
    <row r="53" spans="1:31" x14ac:dyDescent="0.3">
      <c r="A53" s="2">
        <v>41852</v>
      </c>
      <c r="B53" s="2" t="str">
        <f t="shared" si="0"/>
        <v>2014M8</v>
      </c>
      <c r="C53" s="4">
        <f>ajuste_SA!C53/ajuste_SA!C$2*100</f>
        <v>108.60679753882214</v>
      </c>
      <c r="D53" s="4">
        <f>ajuste_SA!D53/ajuste_SA!D$2*100</f>
        <v>120.28789428228623</v>
      </c>
      <c r="E53" s="4">
        <f>ajuste_SA!E53/ajuste_SA!E$2*100</f>
        <v>137.12549379015775</v>
      </c>
      <c r="F53" s="4">
        <f>ajuste_SA!F53/ajuste_SA!F$2*100</f>
        <v>173.49929842961217</v>
      </c>
      <c r="G53" s="4">
        <f>ajuste_SA!G53/ajuste_SA!G$2*100</f>
        <v>173.52863862586457</v>
      </c>
      <c r="H53" s="4">
        <f>ajuste_SA!H53/ajuste_SA!H$2*100</f>
        <v>166.50427390288348</v>
      </c>
      <c r="I53" s="4">
        <f>ajuste_SA!I53/ajuste_SA!I$2*100</f>
        <v>76.876513317191282</v>
      </c>
      <c r="J53" s="4">
        <f>ajuste_SA!J53/ajuste_SA!J$2*100</f>
        <v>90.291262135922324</v>
      </c>
      <c r="K53" s="4">
        <f>ajuste_SA!K53/ajuste_SA!K$2*100</f>
        <v>92.641573358998613</v>
      </c>
      <c r="L53" s="4">
        <f>ajuste_SA!L53/ajuste_SA!L$2*100</f>
        <v>90.125455281262646</v>
      </c>
      <c r="M53" s="4">
        <f>ajuste_SA!M53/ajuste_SA!M$2*100</f>
        <v>96.114339378998665</v>
      </c>
      <c r="N53" s="4">
        <f>ajuste_SA!N53/ajuste_SA!N$2*100</f>
        <v>76.572855188654756</v>
      </c>
      <c r="O53" s="4">
        <f>ajuste_SA!O53/ajuste_SA!O$2*100</f>
        <v>160.66388401985699</v>
      </c>
      <c r="P53" s="4">
        <f>ajuste_SA!P53/ajuste_SA!P$2*100</f>
        <v>191.87817960805168</v>
      </c>
      <c r="Q53" s="4">
        <f>ajuste_SA!Q53/ajuste_SA!Q$2*100</f>
        <v>174.81134084355648</v>
      </c>
      <c r="R53" s="4">
        <f>ajuste_SA!R53/ajuste_SA!R$2*100</f>
        <v>124.19430065027717</v>
      </c>
      <c r="S53" s="4">
        <f>ajuste_SA!S53/ajuste_SA!S$2*100</f>
        <v>155.73214818052105</v>
      </c>
      <c r="T53" s="4">
        <f>ajuste_SA!T53/ajuste_SA!T$2*100</f>
        <v>65.424311926605512</v>
      </c>
      <c r="U53" s="4">
        <f>ajuste_SA!U53/ajuste_SA!U$2*100</f>
        <v>96.629759453446297</v>
      </c>
      <c r="V53" s="4">
        <f>ajuste_SA!V53/ajuste_SA!V$2*100</f>
        <v>106.89655172413792</v>
      </c>
      <c r="W53" s="4">
        <f>ajuste_SA!W53/ajuste_SA!W$2*100</f>
        <v>37.355784222014343</v>
      </c>
      <c r="X53" s="4">
        <f>ajuste_SA!X53/ajuste_SA!X$2*100</f>
        <v>77.634716261325693</v>
      </c>
      <c r="Y53" s="4">
        <f>ajuste_SA!Y53/ajuste_SA!Y$2*100</f>
        <v>70.978491366252655</v>
      </c>
      <c r="Z53" s="4">
        <f>ajuste_SA!Z53/ajuste_SA!Z$2*100</f>
        <v>73.089700996677735</v>
      </c>
      <c r="AA53" s="4">
        <f>ajuste_SA!AA53/ajuste_SA!AA$2*100</f>
        <v>95.565312186872035</v>
      </c>
      <c r="AB53" s="4">
        <f>ajuste_SA!AB53/ajuste_SA!AB$2*100</f>
        <v>127.57800394761377</v>
      </c>
      <c r="AC53" s="4">
        <f>ajuste_SA!AC53/ajuste_SA!AC$2*100</f>
        <v>109.01740780463658</v>
      </c>
      <c r="AD53" s="4">
        <v>858.43763086523256</v>
      </c>
      <c r="AE53">
        <f t="shared" si="1"/>
        <v>144.61401022809926</v>
      </c>
    </row>
    <row r="54" spans="1:31" x14ac:dyDescent="0.3">
      <c r="A54" s="2">
        <v>41883</v>
      </c>
      <c r="B54" s="2" t="str">
        <f t="shared" si="0"/>
        <v>2014M9</v>
      </c>
      <c r="C54" s="4">
        <f>ajuste_SA!C54/ajuste_SA!C$2*100</f>
        <v>108.49692352768825</v>
      </c>
      <c r="D54" s="4">
        <f>ajuste_SA!D54/ajuste_SA!D$2*100</f>
        <v>119.79252572565298</v>
      </c>
      <c r="E54" s="4">
        <f>ajuste_SA!E54/ajuste_SA!E$2*100</f>
        <v>137.79918676430597</v>
      </c>
      <c r="F54" s="4">
        <f>ajuste_SA!F54/ajuste_SA!F$2*100</f>
        <v>174.49003835141556</v>
      </c>
      <c r="G54" s="4">
        <f>ajuste_SA!G54/ajuste_SA!G$2*100</f>
        <v>176.42160692554293</v>
      </c>
      <c r="H54" s="4">
        <f>ajuste_SA!H54/ajuste_SA!H$2*100</f>
        <v>168.79731109207484</v>
      </c>
      <c r="I54" s="4">
        <f>ajuste_SA!I54/ajuste_SA!I$2*100</f>
        <v>77.542372881355931</v>
      </c>
      <c r="J54" s="4">
        <f>ajuste_SA!J54/ajuste_SA!J$2*100</f>
        <v>94.745859508852064</v>
      </c>
      <c r="K54" s="4">
        <f>ajuste_SA!K54/ajuste_SA!K$2*100</f>
        <v>93.667416214770213</v>
      </c>
      <c r="L54" s="4">
        <f>ajuste_SA!L54/ajuste_SA!L$2*100</f>
        <v>96.114933225414816</v>
      </c>
      <c r="M54" s="4">
        <f>ajuste_SA!M54/ajuste_SA!M$2*100</f>
        <v>106.37142689440628</v>
      </c>
      <c r="N54" s="4">
        <f>ajuste_SA!N54/ajuste_SA!N$2*100</f>
        <v>66.099782694783258</v>
      </c>
      <c r="O54" s="4">
        <f>ajuste_SA!O54/ajuste_SA!O$2*100</f>
        <v>160.51177425869523</v>
      </c>
      <c r="P54" s="4">
        <f>ajuste_SA!P54/ajuste_SA!P$2*100</f>
        <v>188.17096802025571</v>
      </c>
      <c r="Q54" s="4">
        <f>ajuste_SA!Q54/ajuste_SA!Q$2*100</f>
        <v>172.46402968831487</v>
      </c>
      <c r="R54" s="4">
        <f>ajuste_SA!R54/ajuste_SA!R$2*100</f>
        <v>120.80054058614809</v>
      </c>
      <c r="S54" s="4">
        <f>ajuste_SA!S54/ajuste_SA!S$2*100</f>
        <v>160.57508502197669</v>
      </c>
      <c r="T54" s="4">
        <f>ajuste_SA!T54/ajuste_SA!T$2*100</f>
        <v>88.75</v>
      </c>
      <c r="U54" s="4">
        <f>ajuste_SA!U54/ajuste_SA!U$2*100</f>
        <v>105.15145846499728</v>
      </c>
      <c r="V54" s="4">
        <f>ajuste_SA!V54/ajuste_SA!V$2*100</f>
        <v>109.40809122997557</v>
      </c>
      <c r="W54" s="4">
        <f>ajuste_SA!W54/ajuste_SA!W$2*100</f>
        <v>50.857499220455246</v>
      </c>
      <c r="X54" s="4">
        <f>ajuste_SA!X54/ajuste_SA!X$2*100</f>
        <v>84.883166428230808</v>
      </c>
      <c r="Y54" s="4">
        <f>ajuste_SA!Y54/ajuste_SA!Y$2*100</f>
        <v>75.976976673735237</v>
      </c>
      <c r="Z54" s="4">
        <f>ajuste_SA!Z54/ajuste_SA!Z$2*100</f>
        <v>76.222116753678222</v>
      </c>
      <c r="AA54" s="4">
        <f>ajuste_SA!AA54/ajuste_SA!AA$2*100</f>
        <v>99.249342845563831</v>
      </c>
      <c r="AB54" s="4">
        <f>ajuste_SA!AB54/ajuste_SA!AB$2*100</f>
        <v>128.30516211576665</v>
      </c>
      <c r="AC54" s="4">
        <f>ajuste_SA!AC54/ajuste_SA!AC$2*100</f>
        <v>109.09945090705754</v>
      </c>
      <c r="AD54" s="4">
        <v>875.65149797657182</v>
      </c>
      <c r="AE54">
        <f t="shared" si="1"/>
        <v>147.51389050477735</v>
      </c>
    </row>
    <row r="55" spans="1:31" x14ac:dyDescent="0.3">
      <c r="A55" s="2">
        <v>41913</v>
      </c>
      <c r="B55" s="2" t="str">
        <f t="shared" si="0"/>
        <v>2014M10</v>
      </c>
      <c r="C55" s="4">
        <f>ajuste_SA!C55/ajuste_SA!C$2*100</f>
        <v>109.65426311163198</v>
      </c>
      <c r="D55" s="4">
        <f>ajuste_SA!D55/ajuste_SA!D$2*100</f>
        <v>120.56698033163184</v>
      </c>
      <c r="E55" s="4">
        <f>ajuste_SA!E55/ajuste_SA!E$2*100</f>
        <v>136.76543477886608</v>
      </c>
      <c r="F55" s="4">
        <f>ajuste_SA!F55/ajuste_SA!F$2*100</f>
        <v>175.52300897899778</v>
      </c>
      <c r="G55" s="4">
        <f>ajuste_SA!G55/ajuste_SA!G$2*100</f>
        <v>180.72800826109517</v>
      </c>
      <c r="H55" s="4">
        <f>ajuste_SA!H55/ajuste_SA!H$2*100</f>
        <v>171.84792071627425</v>
      </c>
      <c r="I55" s="4">
        <f>ajuste_SA!I55/ajuste_SA!I$2*100</f>
        <v>78.268765133171911</v>
      </c>
      <c r="J55" s="4">
        <f>ajuste_SA!J55/ajuste_SA!J$2*100</f>
        <v>94.231867504283258</v>
      </c>
      <c r="K55" s="4">
        <f>ajuste_SA!K55/ajuste_SA!K$2*100</f>
        <v>93.176509943589593</v>
      </c>
      <c r="L55" s="4">
        <f>ajuste_SA!L55/ajuste_SA!L$2*100</f>
        <v>98.947794415216507</v>
      </c>
      <c r="M55" s="4">
        <f>ajuste_SA!M55/ajuste_SA!M$2*100</f>
        <v>113.03193050419675</v>
      </c>
      <c r="N55" s="4">
        <f>ajuste_SA!N55/ajuste_SA!N$2*100</f>
        <v>64.887697771491531</v>
      </c>
      <c r="O55" s="4">
        <f>ajuste_SA!O55/ajuste_SA!O$2*100</f>
        <v>163.16896121379486</v>
      </c>
      <c r="P55" s="4">
        <f>ajuste_SA!P55/ajuste_SA!P$2*100</f>
        <v>194.05338691996087</v>
      </c>
      <c r="Q55" s="4">
        <f>ajuste_SA!Q55/ajuste_SA!Q$2*100</f>
        <v>176.30324965868115</v>
      </c>
      <c r="R55" s="4">
        <f>ajuste_SA!R55/ajuste_SA!R$2*100</f>
        <v>118.02821161029861</v>
      </c>
      <c r="S55" s="4">
        <f>ajuste_SA!S55/ajuste_SA!S$2*100</f>
        <v>161.47565995499198</v>
      </c>
      <c r="T55" s="4">
        <f>ajuste_SA!T55/ajuste_SA!T$2*100</f>
        <v>82.425458715596321</v>
      </c>
      <c r="U55" s="4">
        <f>ajuste_SA!U55/ajuste_SA!U$2*100</f>
        <v>104.42115972027344</v>
      </c>
      <c r="V55" s="4">
        <f>ajuste_SA!V55/ajuste_SA!V$2*100</f>
        <v>114.05104534347001</v>
      </c>
      <c r="W55" s="4">
        <f>ajuste_SA!W55/ajuste_SA!W$2*100</f>
        <v>43.748051138135324</v>
      </c>
      <c r="X55" s="4">
        <f>ajuste_SA!X55/ajuste_SA!X$2*100</f>
        <v>76.919408679065327</v>
      </c>
      <c r="Y55" s="4">
        <f>ajuste_SA!Y55/ajuste_SA!Y$2*100</f>
        <v>70.736140563465611</v>
      </c>
      <c r="Z55" s="4">
        <f>ajuste_SA!Z55/ajuste_SA!Z$2*100</f>
        <v>72.615092548647368</v>
      </c>
      <c r="AA55" s="4">
        <f>ajuste_SA!AA55/ajuste_SA!AA$2*100</f>
        <v>100.33491282295475</v>
      </c>
      <c r="AB55" s="4">
        <f>ajuste_SA!AB55/ajuste_SA!AB$2*100</f>
        <v>128.84394067006565</v>
      </c>
      <c r="AC55" s="4">
        <f>ajuste_SA!AC55/ajuste_SA!AC$2*100</f>
        <v>108.82536277718194</v>
      </c>
      <c r="AD55" s="4">
        <v>887.93531042088034</v>
      </c>
      <c r="AE55">
        <f t="shared" si="1"/>
        <v>149.58324454354522</v>
      </c>
    </row>
    <row r="56" spans="1:31" x14ac:dyDescent="0.3">
      <c r="A56" s="2">
        <v>41944</v>
      </c>
      <c r="B56" s="2" t="str">
        <f t="shared" si="0"/>
        <v>2014M11</v>
      </c>
      <c r="C56" s="4">
        <f>ajuste_SA!C56/ajuste_SA!C$2*100</f>
        <v>106.15294462349839</v>
      </c>
      <c r="D56" s="4">
        <f>ajuste_SA!D56/ajuste_SA!D$2*100</f>
        <v>121.2167932729061</v>
      </c>
      <c r="E56" s="4">
        <f>ajuste_SA!E56/ajuste_SA!E$2*100</f>
        <v>141.06831565102772</v>
      </c>
      <c r="F56" s="4">
        <f>ajuste_SA!F56/ajuste_SA!F$2*100</f>
        <v>177.41177894762183</v>
      </c>
      <c r="G56" s="4">
        <f>ajuste_SA!G56/ajuste_SA!G$2*100</f>
        <v>182.1903609828943</v>
      </c>
      <c r="H56" s="4">
        <f>ajuste_SA!H56/ajuste_SA!H$2*100</f>
        <v>174.5159879071754</v>
      </c>
      <c r="I56" s="4">
        <f>ajuste_SA!I56/ajuste_SA!I$2*100</f>
        <v>76.150121065375316</v>
      </c>
      <c r="J56" s="4">
        <f>ajuste_SA!J56/ajuste_SA!J$2*100</f>
        <v>95.37407195888062</v>
      </c>
      <c r="K56" s="4">
        <f>ajuste_SA!K56/ajuste_SA!K$2*100</f>
        <v>92.518908765493322</v>
      </c>
      <c r="L56" s="4">
        <f>ajuste_SA!L56/ajuste_SA!L$2*100</f>
        <v>101.49736948603802</v>
      </c>
      <c r="M56" s="4">
        <f>ajuste_SA!M56/ajuste_SA!M$2*100</f>
        <v>111.21382872571463</v>
      </c>
      <c r="N56" s="4">
        <f>ajuste_SA!N56/ajuste_SA!N$2*100</f>
        <v>65.749824187898525</v>
      </c>
      <c r="O56" s="4">
        <f>ajuste_SA!O56/ajuste_SA!O$2*100</f>
        <v>163.65800710500764</v>
      </c>
      <c r="P56" s="4">
        <f>ajuste_SA!P56/ajuste_SA!P$2*100</f>
        <v>199.79569506171202</v>
      </c>
      <c r="Q56" s="4">
        <f>ajuste_SA!Q56/ajuste_SA!Q$2*100</f>
        <v>178.05670297365933</v>
      </c>
      <c r="R56" s="4">
        <f>ajuste_SA!R56/ajuste_SA!R$2*100</f>
        <v>122.07272905416198</v>
      </c>
      <c r="S56" s="4">
        <f>ajuste_SA!S56/ajuste_SA!S$2*100</f>
        <v>165.19197051289311</v>
      </c>
      <c r="T56" s="4">
        <f>ajuste_SA!T56/ajuste_SA!T$2*100</f>
        <v>76.490825688073386</v>
      </c>
      <c r="U56" s="4">
        <f>ajuste_SA!U56/ajuste_SA!U$2*100</f>
        <v>108.81767166532083</v>
      </c>
      <c r="V56" s="4">
        <f>ajuste_SA!V56/ajuste_SA!V$2*100</f>
        <v>117.47216942709748</v>
      </c>
      <c r="W56" s="4">
        <f>ajuste_SA!W56/ajuste_SA!W$2*100</f>
        <v>41.565325849703768</v>
      </c>
      <c r="X56" s="4">
        <f>ajuste_SA!X56/ajuste_SA!X$2*100</f>
        <v>72.055317119694791</v>
      </c>
      <c r="Y56" s="4">
        <f>ajuste_SA!Y56/ajuste_SA!Y$2*100</f>
        <v>66.464707664344132</v>
      </c>
      <c r="Z56" s="4">
        <f>ajuste_SA!Z56/ajuste_SA!Z$2*100</f>
        <v>69.055529188419555</v>
      </c>
      <c r="AA56" s="4">
        <f>ajuste_SA!AA56/ajuste_SA!AA$2*100</f>
        <v>102.04412181749032</v>
      </c>
      <c r="AB56" s="4">
        <f>ajuste_SA!AB56/ajuste_SA!AB$2*100</f>
        <v>129.50101905012957</v>
      </c>
      <c r="AC56" s="4">
        <f>ajuste_SA!AC56/ajuste_SA!AC$2*100</f>
        <v>108.23776916096033</v>
      </c>
      <c r="AD56" s="4">
        <v>902.08960992043751</v>
      </c>
      <c r="AE56">
        <f t="shared" si="1"/>
        <v>151.96770433305539</v>
      </c>
    </row>
    <row r="57" spans="1:31" x14ac:dyDescent="0.3">
      <c r="A57" s="2">
        <v>41974</v>
      </c>
      <c r="B57" s="2" t="str">
        <f t="shared" si="0"/>
        <v>2014M12</v>
      </c>
      <c r="C57" s="4">
        <f>ajuste_SA!C57/ajuste_SA!C$2*100</f>
        <v>106.56314093173161</v>
      </c>
      <c r="D57" s="4">
        <f>ajuste_SA!D57/ajuste_SA!D$2*100</f>
        <v>121.34055527237255</v>
      </c>
      <c r="E57" s="4">
        <f>ajuste_SA!E57/ajuste_SA!E$2*100</f>
        <v>141.54531894592034</v>
      </c>
      <c r="F57" s="4">
        <f>ajuste_SA!F57/ajuste_SA!F$2*100</f>
        <v>178.61647018405634</v>
      </c>
      <c r="G57" s="4">
        <f>ajuste_SA!G57/ajuste_SA!G$2*100</f>
        <v>184.04724315906896</v>
      </c>
      <c r="H57" s="4">
        <f>ajuste_SA!H57/ajuste_SA!H$2*100</f>
        <v>175.88370753494576</v>
      </c>
      <c r="I57" s="4">
        <f>ajuste_SA!I57/ajuste_SA!I$2*100</f>
        <v>79.116222760290555</v>
      </c>
      <c r="J57" s="4">
        <f>ajuste_SA!J57/ajuste_SA!J$2*100</f>
        <v>94.688749286122203</v>
      </c>
      <c r="K57" s="4">
        <f>ajuste_SA!K57/ajuste_SA!K$2*100</f>
        <v>91.33485929626282</v>
      </c>
      <c r="L57" s="4">
        <f>ajuste_SA!L57/ajuste_SA!L$2*100</f>
        <v>105.5443140428976</v>
      </c>
      <c r="M57" s="4">
        <f>ajuste_SA!M57/ajuste_SA!M$2*100</f>
        <v>144.26688971062981</v>
      </c>
      <c r="N57" s="4">
        <f>ajuste_SA!N57/ajuste_SA!N$2*100</f>
        <v>61.09416738972353</v>
      </c>
      <c r="O57" s="4">
        <f>ajuste_SA!O57/ajuste_SA!O$2*100</f>
        <v>163.96795327627473</v>
      </c>
      <c r="P57" s="4">
        <f>ajuste_SA!P57/ajuste_SA!P$2*100</f>
        <v>199.19502307530951</v>
      </c>
      <c r="Q57" s="4">
        <f>ajuste_SA!Q57/ajuste_SA!Q$2*100</f>
        <v>178.04398006937075</v>
      </c>
      <c r="R57" s="4">
        <f>ajuste_SA!R57/ajuste_SA!R$2*100</f>
        <v>118.75549508336509</v>
      </c>
      <c r="S57" s="4">
        <f>ajuste_SA!S57/ajuste_SA!S$2*100</f>
        <v>163.14261613622318</v>
      </c>
      <c r="T57" s="4">
        <f>ajuste_SA!T57/ajuste_SA!T$2*100</f>
        <v>83.188073394495405</v>
      </c>
      <c r="U57" s="4">
        <f>ajuste_SA!U57/ajuste_SA!U$2*100</f>
        <v>112.02860237175427</v>
      </c>
      <c r="V57" s="4">
        <f>ajuste_SA!V57/ajuste_SA!V$2*100</f>
        <v>120.13304371436328</v>
      </c>
      <c r="W57" s="4">
        <f>ajuste_SA!W57/ajuste_SA!W$2*100</f>
        <v>59.869036482694106</v>
      </c>
      <c r="X57" s="4">
        <f>ajuste_SA!X57/ajuste_SA!X$2*100</f>
        <v>78.826895565092997</v>
      </c>
      <c r="Y57" s="4">
        <f>ajuste_SA!Y57/ajuste_SA!Y$2*100</f>
        <v>65.737655255983029</v>
      </c>
      <c r="Z57" s="4">
        <f>ajuste_SA!Z57/ajuste_SA!Z$2*100</f>
        <v>65.234931181775039</v>
      </c>
      <c r="AA57" s="4">
        <f>ajuste_SA!AA57/ajuste_SA!AA$2*100</f>
        <v>104.24991473610878</v>
      </c>
      <c r="AB57" s="4">
        <f>ajuste_SA!AB57/ajuste_SA!AB$2*100</f>
        <v>130.51106810598122</v>
      </c>
      <c r="AC57" s="4">
        <f>ajuste_SA!AC57/ajuste_SA!AC$2*100</f>
        <v>107.62405008754321</v>
      </c>
      <c r="AD57" s="4">
        <v>919.16128360114817</v>
      </c>
      <c r="AE57">
        <f t="shared" si="1"/>
        <v>154.84363043823407</v>
      </c>
    </row>
    <row r="58" spans="1:31" x14ac:dyDescent="0.3">
      <c r="A58" s="2">
        <v>42005</v>
      </c>
      <c r="B58" s="2" t="str">
        <f t="shared" si="0"/>
        <v>2015M1</v>
      </c>
      <c r="C58" s="4">
        <f>ajuste_SA!C58/ajuste_SA!C$2*100</f>
        <v>101.77995898036916</v>
      </c>
      <c r="D58" s="4">
        <f>ajuste_SA!D58/ajuste_SA!D$2*100</f>
        <v>120.76287592710813</v>
      </c>
      <c r="E58" s="4">
        <f>ajuste_SA!E58/ajuste_SA!E$2*100</f>
        <v>142.50224734677658</v>
      </c>
      <c r="F58" s="4">
        <f>ajuste_SA!F58/ajuste_SA!F$2*100</f>
        <v>179.51261694979601</v>
      </c>
      <c r="G58" s="4">
        <f>ajuste_SA!G58/ajuste_SA!G$2*100</f>
        <v>185.74571277146563</v>
      </c>
      <c r="H58" s="4">
        <f>ajuste_SA!H58/ajuste_SA!H$2*100</f>
        <v>177.40317378371469</v>
      </c>
      <c r="I58" s="4">
        <f>ajuste_SA!I58/ajuste_SA!I$2*100</f>
        <v>80.084745762711876</v>
      </c>
      <c r="J58" s="4">
        <f>ajuste_SA!J58/ajuste_SA!J$2*100</f>
        <v>95.202741290691037</v>
      </c>
      <c r="K58" s="4">
        <f>ajuste_SA!K58/ajuste_SA!K$2*100</f>
        <v>89.764127978901598</v>
      </c>
      <c r="L58" s="4">
        <f>ajuste_SA!L58/ajuste_SA!L$2*100</f>
        <v>103.7636584378794</v>
      </c>
      <c r="M58" s="4">
        <f>ajuste_SA!M58/ajuste_SA!M$2*100</f>
        <v>145.69026237013557</v>
      </c>
      <c r="N58" s="4">
        <f>ajuste_SA!N58/ajuste_SA!N$2*100</f>
        <v>55.353584125319387</v>
      </c>
      <c r="O58" s="4">
        <f>ajuste_SA!O58/ajuste_SA!O$2*100</f>
        <v>162.83525088622031</v>
      </c>
      <c r="P58" s="4">
        <f>ajuste_SA!P58/ajuste_SA!P$2*100</f>
        <v>198.27154427664559</v>
      </c>
      <c r="Q58" s="4">
        <f>ajuste_SA!Q58/ajuste_SA!Q$2*100</f>
        <v>177.1939757808093</v>
      </c>
      <c r="R58" s="4">
        <f>ajuste_SA!R58/ajuste_SA!R$2*100</f>
        <v>123.32150473198172</v>
      </c>
      <c r="S58" s="4">
        <f>ajuste_SA!S58/ajuste_SA!S$2*100</f>
        <v>171.86440780386636</v>
      </c>
      <c r="T58" s="4">
        <f>ajuste_SA!T58/ajuste_SA!T$2*100</f>
        <v>82.069954128440372</v>
      </c>
      <c r="U58" s="4">
        <f>ajuste_SA!U58/ajuste_SA!U$2*100</f>
        <v>110.91058629652275</v>
      </c>
      <c r="V58" s="4">
        <f>ajuste_SA!V58/ajuste_SA!V$2*100</f>
        <v>117.82514254683683</v>
      </c>
      <c r="W58" s="4">
        <f>ajuste_SA!W58/ajuste_SA!W$2*100</f>
        <v>65.388213283442468</v>
      </c>
      <c r="X58" s="4">
        <f>ajuste_SA!X58/ajuste_SA!X$2*100</f>
        <v>56.604673342870768</v>
      </c>
      <c r="Y58" s="4">
        <f>ajuste_SA!Y58/ajuste_SA!Y$2*100</f>
        <v>50.742199333535289</v>
      </c>
      <c r="Z58" s="4">
        <f>ajuste_SA!Z58/ajuste_SA!Z$2*100</f>
        <v>53.41718082581869</v>
      </c>
      <c r="AA58" s="4">
        <f>ajuste_SA!AA58/ajuste_SA!AA$2*100</f>
        <v>109.48147289439764</v>
      </c>
      <c r="AB58" s="4">
        <f>ajuste_SA!AB58/ajuste_SA!AB$2*100</f>
        <v>132.1293325703852</v>
      </c>
      <c r="AC58" s="4">
        <f>ajuste_SA!AC58/ajuste_SA!AC$2*100</f>
        <v>107.11758289103392</v>
      </c>
      <c r="AD58" s="4">
        <v>928.27233343918238</v>
      </c>
      <c r="AE58">
        <f t="shared" si="1"/>
        <v>156.37849494916912</v>
      </c>
    </row>
    <row r="59" spans="1:31" x14ac:dyDescent="0.3">
      <c r="A59" s="2">
        <v>42036</v>
      </c>
      <c r="B59" s="2" t="str">
        <f t="shared" si="0"/>
        <v>2015M2</v>
      </c>
      <c r="C59" s="4">
        <f>ajuste_SA!C59/ajuste_SA!C$2*100</f>
        <v>100.10254907705828</v>
      </c>
      <c r="D59" s="4">
        <f>ajuste_SA!D59/ajuste_SA!D$2*100</f>
        <v>120.20093421783965</v>
      </c>
      <c r="E59" s="4">
        <f>ajuste_SA!E59/ajuste_SA!E$2*100</f>
        <v>155.79244441854544</v>
      </c>
      <c r="F59" s="4">
        <f>ajuste_SA!F59/ajuste_SA!F$2*100</f>
        <v>180.59200278865589</v>
      </c>
      <c r="G59" s="4">
        <f>ajuste_SA!G59/ajuste_SA!G$2*100</f>
        <v>187.7857198627363</v>
      </c>
      <c r="H59" s="4">
        <f>ajuste_SA!H59/ajuste_SA!H$2*100</f>
        <v>179.54232327149171</v>
      </c>
      <c r="I59" s="4">
        <f>ajuste_SA!I59/ajuste_SA!I$2*100</f>
        <v>83.474576271186436</v>
      </c>
      <c r="J59" s="4">
        <f>ajuste_SA!J59/ajuste_SA!J$2*100</f>
        <v>91.262135922330089</v>
      </c>
      <c r="K59" s="4">
        <f>ajuste_SA!K59/ajuste_SA!K$2*100</f>
        <v>89.586008844019844</v>
      </c>
      <c r="L59" s="4">
        <f>ajuste_SA!L59/ajuste_SA!L$2*100</f>
        <v>106.02994738972076</v>
      </c>
      <c r="M59" s="4">
        <f>ajuste_SA!M59/ajuste_SA!M$2*100</f>
        <v>169.17957973821686</v>
      </c>
      <c r="N59" s="4">
        <f>ajuste_SA!N59/ajuste_SA!N$2*100</f>
        <v>60.956797686150587</v>
      </c>
      <c r="O59" s="4">
        <f>ajuste_SA!O59/ajuste_SA!O$2*100</f>
        <v>165.91213479797349</v>
      </c>
      <c r="P59" s="4">
        <f>ajuste_SA!P59/ajuste_SA!P$2*100</f>
        <v>205.7721520847665</v>
      </c>
      <c r="Q59" s="4">
        <f>ajuste_SA!Q59/ajuste_SA!Q$2*100</f>
        <v>181.06405920088707</v>
      </c>
      <c r="R59" s="4">
        <f>ajuste_SA!R59/ajuste_SA!R$2*100</f>
        <v>124.52802800991616</v>
      </c>
      <c r="S59" s="4">
        <f>ajuste_SA!S59/ajuste_SA!S$2*100</f>
        <v>181.15286027574902</v>
      </c>
      <c r="T59" s="4">
        <f>ajuste_SA!T59/ajuste_SA!T$2*100</f>
        <v>92.104357798165125</v>
      </c>
      <c r="U59" s="4">
        <f>ajuste_SA!U59/ajuste_SA!U$2*100</f>
        <v>118.4597045061988</v>
      </c>
      <c r="V59" s="4">
        <f>ajuste_SA!V59/ajuste_SA!V$2*100</f>
        <v>125.06109150149337</v>
      </c>
      <c r="W59" s="4">
        <f>ajuste_SA!W59/ajuste_SA!W$2*100</f>
        <v>41.596507639538508</v>
      </c>
      <c r="X59" s="4">
        <f>ajuste_SA!X59/ajuste_SA!X$2*100</f>
        <v>71.769194086790648</v>
      </c>
      <c r="Y59" s="4">
        <f>ajuste_SA!Y59/ajuste_SA!Y$2*100</f>
        <v>60.64828839745531</v>
      </c>
      <c r="Z59" s="4">
        <f>ajuste_SA!Z59/ajuste_SA!Z$2*100</f>
        <v>61.699098243948733</v>
      </c>
      <c r="AA59" s="4">
        <f>ajuste_SA!AA59/ajuste_SA!AA$2*100</f>
        <v>110.00115994923941</v>
      </c>
      <c r="AB59" s="4">
        <f>ajuste_SA!AB59/ajuste_SA!AB$2*100</f>
        <v>133.74116769643237</v>
      </c>
      <c r="AC59" s="4">
        <f>ajuste_SA!AC59/ajuste_SA!AC$2*100</f>
        <v>107.58279936565557</v>
      </c>
      <c r="AD59" s="4">
        <v>961.52761583206393</v>
      </c>
      <c r="AE59">
        <f t="shared" si="1"/>
        <v>161.98074207253353</v>
      </c>
    </row>
    <row r="60" spans="1:31" x14ac:dyDescent="0.3">
      <c r="A60" s="2">
        <v>42064</v>
      </c>
      <c r="B60" s="2" t="str">
        <f t="shared" si="0"/>
        <v>2015M3</v>
      </c>
      <c r="C60" s="4">
        <f>ajuste_SA!C60/ajuste_SA!C$2*100</f>
        <v>109.58833870495167</v>
      </c>
      <c r="D60" s="4">
        <f>ajuste_SA!D60/ajuste_SA!D$2*100</f>
        <v>119.50554599967835</v>
      </c>
      <c r="E60" s="4">
        <f>ajuste_SA!E60/ajuste_SA!E$2*100</f>
        <v>147.8960959932291</v>
      </c>
      <c r="F60" s="4">
        <f>ajuste_SA!F60/ajuste_SA!F$2*100</f>
        <v>181.8598617984637</v>
      </c>
      <c r="G60" s="4">
        <f>ajuste_SA!G60/ajuste_SA!G$2*100</f>
        <v>188.15343625536386</v>
      </c>
      <c r="H60" s="4">
        <f>ajuste_SA!H60/ajuste_SA!H$2*100</f>
        <v>179.64351408144543</v>
      </c>
      <c r="I60" s="4">
        <f>ajuste_SA!I60/ajuste_SA!I$2*100</f>
        <v>84.079903147699767</v>
      </c>
      <c r="J60" s="4">
        <f>ajuste_SA!J60/ajuste_SA!J$2*100</f>
        <v>89.263278126784698</v>
      </c>
      <c r="K60" s="4">
        <f>ajuste_SA!K60/ajuste_SA!K$2*100</f>
        <v>85.868970179674861</v>
      </c>
      <c r="L60" s="4">
        <f>ajuste_SA!L60/ajuste_SA!L$2*100</f>
        <v>109.18656414407121</v>
      </c>
      <c r="M60" s="4">
        <f>ajuste_SA!M60/ajuste_SA!M$2*100</f>
        <v>205.58930562892525</v>
      </c>
      <c r="N60" s="4">
        <f>ajuste_SA!N60/ajuste_SA!N$2*100</f>
        <v>58.438433145566862</v>
      </c>
      <c r="O60" s="4">
        <f>ajuste_SA!O60/ajuste_SA!O$2*100</f>
        <v>163.05591649606001</v>
      </c>
      <c r="P60" s="4">
        <f>ajuste_SA!P60/ajuste_SA!P$2*100</f>
        <v>205.72144555294426</v>
      </c>
      <c r="Q60" s="4">
        <f>ajuste_SA!Q60/ajuste_SA!Q$2*100</f>
        <v>178.63491637836646</v>
      </c>
      <c r="R60" s="4">
        <f>ajuste_SA!R60/ajuste_SA!R$2*100</f>
        <v>122.32011075272868</v>
      </c>
      <c r="S60" s="4">
        <f>ajuste_SA!S60/ajuste_SA!S$2*100</f>
        <v>186.50557007330985</v>
      </c>
      <c r="T60" s="4">
        <f>ajuste_SA!T60/ajuste_SA!T$2*100</f>
        <v>110.75114678899082</v>
      </c>
      <c r="U60" s="4">
        <f>ajuste_SA!U60/ajuste_SA!U$2*100</f>
        <v>130.31333353397255</v>
      </c>
      <c r="V60" s="4">
        <f>ajuste_SA!V60/ajuste_SA!V$2*100</f>
        <v>138.29758349171871</v>
      </c>
      <c r="W60" s="4">
        <f>ajuste_SA!W60/ajuste_SA!W$2*100</f>
        <v>47.676956657312125</v>
      </c>
      <c r="X60" s="4">
        <f>ajuste_SA!X60/ajuste_SA!X$2*100</f>
        <v>65.569861707200758</v>
      </c>
      <c r="Y60" s="4">
        <f>ajuste_SA!Y60/ajuste_SA!Y$2*100</f>
        <v>58.588306573765522</v>
      </c>
      <c r="Z60" s="4">
        <f>ajuste_SA!Z60/ajuste_SA!Z$2*100</f>
        <v>60.370194589463686</v>
      </c>
      <c r="AA60" s="4">
        <f>ajuste_SA!AA60/ajuste_SA!AA$2*100</f>
        <v>113.59280002738423</v>
      </c>
      <c r="AB60" s="4">
        <f>ajuste_SA!AB60/ajuste_SA!AB$2*100</f>
        <v>135.50666400920684</v>
      </c>
      <c r="AC60" s="4">
        <f>ajuste_SA!AC60/ajuste_SA!AC$2*100</f>
        <v>108.2231022376225</v>
      </c>
      <c r="AD60" s="4">
        <v>986.37409223507484</v>
      </c>
      <c r="AE60">
        <f t="shared" si="1"/>
        <v>166.16642599817371</v>
      </c>
    </row>
    <row r="61" spans="1:31" x14ac:dyDescent="0.3">
      <c r="A61" s="2">
        <v>42095</v>
      </c>
      <c r="B61" s="2" t="str">
        <f t="shared" si="0"/>
        <v>2015M4</v>
      </c>
      <c r="C61" s="4">
        <f>ajuste_SA!C61/ajuste_SA!C$2*100</f>
        <v>104.39496044535599</v>
      </c>
      <c r="D61" s="4">
        <f>ajuste_SA!D61/ajuste_SA!D$2*100</f>
        <v>118.95078355304412</v>
      </c>
      <c r="E61" s="4">
        <f>ajuste_SA!E61/ajuste_SA!E$2*100</f>
        <v>143.72060513735778</v>
      </c>
      <c r="F61" s="4">
        <f>ajuste_SA!F61/ajuste_SA!F$2*100</f>
        <v>182.61578713750214</v>
      </c>
      <c r="G61" s="4">
        <f>ajuste_SA!G61/ajuste_SA!G$2*100</f>
        <v>188.14193938239316</v>
      </c>
      <c r="H61" s="4">
        <f>ajuste_SA!H61/ajuste_SA!H$2*100</f>
        <v>180.24811090431675</v>
      </c>
      <c r="I61" s="4">
        <f>ajuste_SA!I61/ajuste_SA!I$2*100</f>
        <v>82.808716707021787</v>
      </c>
      <c r="J61" s="4">
        <f>ajuste_SA!J61/ajuste_SA!J$2*100</f>
        <v>88.692175899485989</v>
      </c>
      <c r="K61" s="4">
        <f>ajuste_SA!K61/ajuste_SA!K$2*100</f>
        <v>83.366501811268449</v>
      </c>
      <c r="L61" s="4">
        <f>ajuste_SA!L61/ajuste_SA!L$2*100</f>
        <v>111.2505058680696</v>
      </c>
      <c r="M61" s="4">
        <f>ajuste_SA!M61/ajuste_SA!M$2*100</f>
        <v>166.62998180430827</v>
      </c>
      <c r="N61" s="4">
        <f>ajuste_SA!N61/ajuste_SA!N$2*100</f>
        <v>62.087743829211838</v>
      </c>
      <c r="O61" s="4">
        <f>ajuste_SA!O61/ajuste_SA!O$2*100</f>
        <v>163.88790213709115</v>
      </c>
      <c r="P61" s="4">
        <f>ajuste_SA!P61/ajuste_SA!P$2*100</f>
        <v>209.44678201777026</v>
      </c>
      <c r="Q61" s="4">
        <f>ajuste_SA!Q61/ajuste_SA!Q$2*100</f>
        <v>180.16851655946022</v>
      </c>
      <c r="R61" s="4">
        <f>ajuste_SA!R61/ajuste_SA!R$2*100</f>
        <v>124.71306233121481</v>
      </c>
      <c r="S61" s="4">
        <f>ajuste_SA!S61/ajuste_SA!S$2*100</f>
        <v>190.05560597737949</v>
      </c>
      <c r="T61" s="4">
        <f>ajuste_SA!T61/ajuste_SA!T$2*100</f>
        <v>99.885321100917437</v>
      </c>
      <c r="U61" s="4">
        <f>ajuste_SA!U61/ajuste_SA!U$2*100</f>
        <v>120.74681084259792</v>
      </c>
      <c r="V61" s="4">
        <f>ajuste_SA!V61/ajuste_SA!V$2*100</f>
        <v>133.6003258213413</v>
      </c>
      <c r="W61" s="4">
        <f>ajuste_SA!W61/ajuste_SA!W$2*100</f>
        <v>45.369504209541631</v>
      </c>
      <c r="X61" s="4">
        <f>ajuste_SA!X61/ajuste_SA!X$2*100</f>
        <v>68.764902241297094</v>
      </c>
      <c r="Y61" s="4">
        <f>ajuste_SA!Y61/ajuste_SA!Y$2*100</f>
        <v>61.981217812783996</v>
      </c>
      <c r="Z61" s="4">
        <f>ajuste_SA!Z61/ajuste_SA!Z$2*100</f>
        <v>65.329852871381107</v>
      </c>
      <c r="AA61" s="4">
        <f>ajuste_SA!AA61/ajuste_SA!AA$2*100</f>
        <v>109.25049355586066</v>
      </c>
      <c r="AB61" s="4">
        <f>ajuste_SA!AB61/ajuste_SA!AB$2*100</f>
        <v>136.4688144943004</v>
      </c>
      <c r="AC61" s="4">
        <f>ajuste_SA!AC61/ajuste_SA!AC$2*100</f>
        <v>108.44310608768986</v>
      </c>
      <c r="AD61" s="4">
        <v>966.770611074866</v>
      </c>
      <c r="AE61">
        <f t="shared" si="1"/>
        <v>162.8639868656401</v>
      </c>
    </row>
    <row r="62" spans="1:31" x14ac:dyDescent="0.3">
      <c r="A62" s="2">
        <v>42125</v>
      </c>
      <c r="B62" s="2" t="str">
        <f t="shared" si="0"/>
        <v>2015M5</v>
      </c>
      <c r="C62" s="4">
        <f>ajuste_SA!C62/ajuste_SA!C$2*100</f>
        <v>102.50512745385289</v>
      </c>
      <c r="D62" s="4">
        <f>ajuste_SA!D62/ajuste_SA!D$2*100</f>
        <v>118.02460118756785</v>
      </c>
      <c r="E62" s="4">
        <f>ajuste_SA!E62/ajuste_SA!E$2*100</f>
        <v>141.44559751685981</v>
      </c>
      <c r="F62" s="4">
        <f>ajuste_SA!F62/ajuste_SA!F$2*100</f>
        <v>183.92073117935701</v>
      </c>
      <c r="G62" s="4">
        <f>ajuste_SA!G62/ajuste_SA!G$2*100</f>
        <v>189.37442386456266</v>
      </c>
      <c r="H62" s="4">
        <f>ajuste_SA!H62/ajuste_SA!H$2*100</f>
        <v>181.86488459920983</v>
      </c>
      <c r="I62" s="4">
        <f>ajuste_SA!I62/ajuste_SA!I$2*100</f>
        <v>83.716707021791763</v>
      </c>
      <c r="J62" s="4">
        <f>ajuste_SA!J62/ajuste_SA!J$2*100</f>
        <v>90.291262135922324</v>
      </c>
      <c r="K62" s="4">
        <f>ajuste_SA!K62/ajuste_SA!K$2*100</f>
        <v>81.490513052090662</v>
      </c>
      <c r="L62" s="4">
        <f>ajuste_SA!L62/ajuste_SA!L$2*100</f>
        <v>112.30271145285309</v>
      </c>
      <c r="M62" s="4">
        <f>ajuste_SA!M62/ajuste_SA!M$2*100</f>
        <v>166.98215648294891</v>
      </c>
      <c r="N62" s="4">
        <f>ajuste_SA!N62/ajuste_SA!N$2*100</f>
        <v>61.679073993976495</v>
      </c>
      <c r="O62" s="4">
        <f>ajuste_SA!O62/ajuste_SA!O$2*100</f>
        <v>165.34490925976877</v>
      </c>
      <c r="P62" s="4">
        <f>ajuste_SA!P62/ajuste_SA!P$2*100</f>
        <v>210.59205259430999</v>
      </c>
      <c r="Q62" s="4">
        <f>ajuste_SA!Q62/ajuste_SA!Q$2*100</f>
        <v>180.57416803340115</v>
      </c>
      <c r="R62" s="4">
        <f>ajuste_SA!R62/ajuste_SA!R$2*100</f>
        <v>122.81244205823276</v>
      </c>
      <c r="S62" s="4">
        <f>ajuste_SA!S62/ajuste_SA!S$2*100</f>
        <v>195.8968552727944</v>
      </c>
      <c r="T62" s="4">
        <f>ajuste_SA!T62/ajuste_SA!T$2*100</f>
        <v>99.254587155963293</v>
      </c>
      <c r="U62" s="4">
        <f>ajuste_SA!U62/ajuste_SA!U$2*100</f>
        <v>127.27501497506755</v>
      </c>
      <c r="V62" s="4">
        <f>ajuste_SA!V62/ajuste_SA!V$2*100</f>
        <v>133.73608471354873</v>
      </c>
      <c r="W62" s="4">
        <f>ajuste_SA!W62/ajuste_SA!W$2*100</f>
        <v>43.155597131275336</v>
      </c>
      <c r="X62" s="4">
        <f>ajuste_SA!X62/ajuste_SA!X$2*100</f>
        <v>69.957081545064383</v>
      </c>
      <c r="Y62" s="4">
        <f>ajuste_SA!Y62/ajuste_SA!Y$2*100</f>
        <v>63.465616479854589</v>
      </c>
      <c r="Z62" s="4">
        <f>ajuste_SA!Z62/ajuste_SA!Z$2*100</f>
        <v>67.560512577123859</v>
      </c>
      <c r="AA62" s="4">
        <f>ajuste_SA!AA62/ajuste_SA!AA$2*100</f>
        <v>111.91824515155307</v>
      </c>
      <c r="AB62" s="4">
        <f>ajuste_SA!AB62/ajuste_SA!AB$2*100</f>
        <v>137.47854208323423</v>
      </c>
      <c r="AC62" s="4">
        <f>ajuste_SA!AC62/ajuste_SA!AC$2*100</f>
        <v>108.99586576098415</v>
      </c>
      <c r="AD62" s="4">
        <v>975.69507701328575</v>
      </c>
      <c r="AE62">
        <f t="shared" si="1"/>
        <v>164.36741910357466</v>
      </c>
    </row>
    <row r="63" spans="1:31" x14ac:dyDescent="0.3">
      <c r="A63" s="2">
        <v>42156</v>
      </c>
      <c r="B63" s="2" t="str">
        <f t="shared" si="0"/>
        <v>2015M6</v>
      </c>
      <c r="C63" s="4">
        <f>ajuste_SA!C63/ajuste_SA!C$2*100</f>
        <v>101.55288602402577</v>
      </c>
      <c r="D63" s="4">
        <f>ajuste_SA!D63/ajuste_SA!D$2*100</f>
        <v>117.1181088509661</v>
      </c>
      <c r="E63" s="4">
        <f>ajuste_SA!E63/ajuste_SA!E$2*100</f>
        <v>139.3419980805009</v>
      </c>
      <c r="F63" s="4">
        <f>ajuste_SA!F63/ajuste_SA!F$2*100</f>
        <v>184.00621969680975</v>
      </c>
      <c r="G63" s="4">
        <f>ajuste_SA!G63/ajuste_SA!G$2*100</f>
        <v>190.10534649010575</v>
      </c>
      <c r="H63" s="4">
        <f>ajuste_SA!H63/ajuste_SA!H$2*100</f>
        <v>182.38522102258599</v>
      </c>
      <c r="I63" s="4">
        <f>ajuste_SA!I63/ajuste_SA!I$2*100</f>
        <v>89.285714285714292</v>
      </c>
      <c r="J63" s="4">
        <f>ajuste_SA!J63/ajuste_SA!J$2*100</f>
        <v>91.205025699600228</v>
      </c>
      <c r="K63" s="4">
        <f>ajuste_SA!K63/ajuste_SA!K$2*100</f>
        <v>79.503057325140915</v>
      </c>
      <c r="L63" s="4">
        <f>ajuste_SA!L63/ajuste_SA!L$2*100</f>
        <v>116.10683933630111</v>
      </c>
      <c r="M63" s="4">
        <f>ajuste_SA!M63/ajuste_SA!M$2*100</f>
        <v>195.13411985678229</v>
      </c>
      <c r="N63" s="4">
        <f>ajuste_SA!N63/ajuste_SA!N$2*100</f>
        <v>63.135390218610333</v>
      </c>
      <c r="O63" s="4">
        <f>ajuste_SA!O63/ajuste_SA!O$2*100</f>
        <v>163.34831847305659</v>
      </c>
      <c r="P63" s="4">
        <f>ajuste_SA!P63/ajuste_SA!P$2*100</f>
        <v>210.14370663493662</v>
      </c>
      <c r="Q63" s="4">
        <f>ajuste_SA!Q63/ajuste_SA!Q$2*100</f>
        <v>178.53546483639883</v>
      </c>
      <c r="R63" s="4">
        <f>ajuste_SA!R63/ajuste_SA!R$2*100</f>
        <v>117.92246649260008</v>
      </c>
      <c r="S63" s="4">
        <f>ajuste_SA!S63/ajuste_SA!S$2*100</f>
        <v>195.09795359442035</v>
      </c>
      <c r="T63" s="4">
        <f>ajuste_SA!T63/ajuste_SA!T$2*100</f>
        <v>91.112385321100916</v>
      </c>
      <c r="U63" s="4">
        <f>ajuste_SA!U63/ajuste_SA!U$2*100</f>
        <v>123.25038804973256</v>
      </c>
      <c r="V63" s="4">
        <f>ajuste_SA!V63/ajuste_SA!V$2*100</f>
        <v>135.48737442302473</v>
      </c>
      <c r="W63" s="4">
        <f>ajuste_SA!W63/ajuste_SA!W$2*100</f>
        <v>56.844402868724664</v>
      </c>
      <c r="X63" s="4">
        <f>ajuste_SA!X63/ajuste_SA!X$2*100</f>
        <v>77.634716261325693</v>
      </c>
      <c r="Y63" s="4">
        <f>ajuste_SA!Y63/ajuste_SA!Y$2*100</f>
        <v>70.736140563465611</v>
      </c>
      <c r="Z63" s="4">
        <f>ajuste_SA!Z63/ajuste_SA!Z$2*100</f>
        <v>73.659231134314183</v>
      </c>
      <c r="AA63" s="4">
        <f>ajuste_SA!AA63/ajuste_SA!AA$2*100</f>
        <v>110.27832591654121</v>
      </c>
      <c r="AB63" s="4">
        <f>ajuste_SA!AB63/ajuste_SA!AB$2*100</f>
        <v>138.56477879861387</v>
      </c>
      <c r="AC63" s="4">
        <f>ajuste_SA!AC63/ajuste_SA!AC$2*100</f>
        <v>109.37766410912191</v>
      </c>
      <c r="AD63" s="4">
        <v>974.17804567673386</v>
      </c>
      <c r="AE63">
        <f t="shared" si="1"/>
        <v>164.11185716484727</v>
      </c>
    </row>
    <row r="64" spans="1:31" x14ac:dyDescent="0.3">
      <c r="A64" s="2">
        <v>42186</v>
      </c>
      <c r="B64" s="2" t="str">
        <f t="shared" si="0"/>
        <v>2015M7</v>
      </c>
      <c r="C64" s="4">
        <f>ajuste_SA!C64/ajuste_SA!C$2*100</f>
        <v>105.03955464400821</v>
      </c>
      <c r="D64" s="4">
        <f>ajuste_SA!D64/ajuste_SA!D$2*100</f>
        <v>116.14015761177153</v>
      </c>
      <c r="E64" s="4">
        <f>ajuste_SA!E64/ajuste_SA!E$2*100</f>
        <v>137.19198994270641</v>
      </c>
      <c r="F64" s="4">
        <f>ajuste_SA!F64/ajuste_SA!F$2*100</f>
        <v>184.79821293718493</v>
      </c>
      <c r="G64" s="4">
        <f>ajuste_SA!G64/ajuste_SA!G$2*100</f>
        <v>192.69630371140062</v>
      </c>
      <c r="H64" s="4">
        <f>ajuste_SA!H64/ajuste_SA!H$2*100</f>
        <v>184.57707259077199</v>
      </c>
      <c r="I64" s="4">
        <f>ajuste_SA!I64/ajuste_SA!I$2*100</f>
        <v>90.193704600484267</v>
      </c>
      <c r="J64" s="4">
        <f>ajuste_SA!J64/ajuste_SA!J$2*100</f>
        <v>93.260993717875479</v>
      </c>
      <c r="K64" s="4">
        <f>ajuste_SA!K64/ajuste_SA!K$2*100</f>
        <v>78.180365856130805</v>
      </c>
      <c r="L64" s="4">
        <f>ajuste_SA!L64/ajuste_SA!L$2*100</f>
        <v>114.81181707810603</v>
      </c>
      <c r="M64" s="4">
        <f>ajuste_SA!M64/ajuste_SA!M$2*100</f>
        <v>207.09338498561954</v>
      </c>
      <c r="N64" s="4">
        <f>ajuste_SA!N64/ajuste_SA!N$2*100</f>
        <v>57.19836774379452</v>
      </c>
      <c r="O64" s="4">
        <f>ajuste_SA!O64/ajuste_SA!O$2*100</f>
        <v>162.59248100606374</v>
      </c>
      <c r="P64" s="4">
        <f>ajuste_SA!P64/ajuste_SA!P$2*100</f>
        <v>211.77486822017434</v>
      </c>
      <c r="Q64" s="4">
        <f>ajuste_SA!Q64/ajuste_SA!Q$2*100</f>
        <v>179.75496994969183</v>
      </c>
      <c r="R64" s="4">
        <f>ajuste_SA!R64/ajuste_SA!R$2*100</f>
        <v>118.7099895581258</v>
      </c>
      <c r="S64" s="4">
        <f>ajuste_SA!S64/ajuste_SA!S$2*100</f>
        <v>199.1591738241124</v>
      </c>
      <c r="T64" s="4">
        <f>ajuste_SA!T64/ajuste_SA!T$2*100</f>
        <v>97.706422018348619</v>
      </c>
      <c r="U64" s="4">
        <f>ajuste_SA!U64/ajuste_SA!U$2*100</f>
        <v>133.99544404550861</v>
      </c>
      <c r="V64" s="4">
        <f>ajuste_SA!V64/ajuste_SA!V$2*100</f>
        <v>139.46510996470269</v>
      </c>
      <c r="W64" s="4">
        <f>ajuste_SA!W64/ajuste_SA!W$2*100</f>
        <v>37.792329279700652</v>
      </c>
      <c r="X64" s="4">
        <f>ajuste_SA!X64/ajuste_SA!X$2*100</f>
        <v>73.819742489270396</v>
      </c>
      <c r="Y64" s="4">
        <f>ajuste_SA!Y64/ajuste_SA!Y$2*100</f>
        <v>66.797940018176305</v>
      </c>
      <c r="Z64" s="4">
        <f>ajuste_SA!Z64/ajuste_SA!Z$2*100</f>
        <v>69.458946369245368</v>
      </c>
      <c r="AA64" s="4">
        <f>ajuste_SA!AA64/ajuste_SA!AA$2*100</f>
        <v>112.44948319434036</v>
      </c>
      <c r="AB64" s="4">
        <f>ajuste_SA!AB64/ajuste_SA!AB$2*100</f>
        <v>139.42373840308093</v>
      </c>
      <c r="AC64" s="4">
        <f>ajuste_SA!AC64/ajuste_SA!AC$2*100</f>
        <v>109.38499757079083</v>
      </c>
      <c r="AD64" s="4">
        <v>992.6155929094574</v>
      </c>
      <c r="AE64">
        <f t="shared" si="1"/>
        <v>167.21788088541356</v>
      </c>
    </row>
    <row r="65" spans="1:31" x14ac:dyDescent="0.3">
      <c r="A65" s="2">
        <v>42217</v>
      </c>
      <c r="B65" s="2" t="str">
        <f t="shared" si="0"/>
        <v>2015M8</v>
      </c>
      <c r="C65" s="4">
        <f>ajuste_SA!C65/ajuste_SA!C$2*100</f>
        <v>103.24494579548782</v>
      </c>
      <c r="D65" s="4">
        <f>ajuste_SA!D65/ajuste_SA!D$2*100</f>
        <v>115.49682127167257</v>
      </c>
      <c r="E65" s="4">
        <f>ajuste_SA!E65/ajuste_SA!E$2*100</f>
        <v>136.33277185978633</v>
      </c>
      <c r="F65" s="4">
        <f>ajuste_SA!F65/ajuste_SA!F$2*100</f>
        <v>185.30114746960311</v>
      </c>
      <c r="G65" s="4">
        <f>ajuste_SA!G65/ajuste_SA!G$2*100</f>
        <v>193.08706965736238</v>
      </c>
      <c r="H65" s="4">
        <f>ajuste_SA!H65/ajuste_SA!H$2*100</f>
        <v>186.16553621064972</v>
      </c>
      <c r="I65" s="4">
        <f>ajuste_SA!I65/ajuste_SA!I$2*100</f>
        <v>90.254237288135599</v>
      </c>
      <c r="J65" s="4">
        <f>ajuste_SA!J65/ajuste_SA!J$2*100</f>
        <v>92.118789263278117</v>
      </c>
      <c r="K65" s="4">
        <f>ajuste_SA!K65/ajuste_SA!K$2*100</f>
        <v>76.817561588429413</v>
      </c>
      <c r="L65" s="4">
        <f>ajuste_SA!L65/ajuste_SA!L$2*100</f>
        <v>116.55200323755564</v>
      </c>
      <c r="M65" s="4">
        <f>ajuste_SA!M65/ajuste_SA!M$2*100</f>
        <v>240.03639138345955</v>
      </c>
      <c r="N65" s="4">
        <f>ajuste_SA!N65/ajuste_SA!N$2*100</f>
        <v>53.04494106156514</v>
      </c>
      <c r="O65" s="4">
        <f>ajuste_SA!O65/ajuste_SA!O$2*100</f>
        <v>153.86191149562086</v>
      </c>
      <c r="P65" s="4">
        <f>ajuste_SA!P65/ajuste_SA!P$2*100</f>
        <v>197.52253307385524</v>
      </c>
      <c r="Q65" s="4">
        <f>ajuste_SA!Q65/ajuste_SA!Q$2*100</f>
        <v>170.08967756519132</v>
      </c>
      <c r="R65" s="4">
        <f>ajuste_SA!R65/ajuste_SA!R$2*100</f>
        <v>112.76264776825356</v>
      </c>
      <c r="S65" s="4">
        <f>ajuste_SA!S65/ajuste_SA!S$2*100</f>
        <v>189.17573115244184</v>
      </c>
      <c r="T65" s="4">
        <f>ajuste_SA!T65/ajuste_SA!T$2*100</f>
        <v>110.34977064220183</v>
      </c>
      <c r="U65" s="4">
        <f>ajuste_SA!U65/ajuste_SA!U$2*100</f>
        <v>143.6560209269569</v>
      </c>
      <c r="V65" s="4">
        <f>ajuste_SA!V65/ajuste_SA!V$2*100</f>
        <v>151.52049959272333</v>
      </c>
      <c r="W65" s="4">
        <f>ajuste_SA!W65/ajuste_SA!W$2*100</f>
        <v>88.649828500155905</v>
      </c>
      <c r="X65" s="4">
        <f>ajuste_SA!X65/ajuste_SA!X$2*100</f>
        <v>73.485932284215536</v>
      </c>
      <c r="Y65" s="4">
        <f>ajuste_SA!Y65/ajuste_SA!Y$2*100</f>
        <v>66.646470766434419</v>
      </c>
      <c r="Z65" s="4">
        <f>ajuste_SA!Z65/ajuste_SA!Z$2*100</f>
        <v>69.553868058851435</v>
      </c>
      <c r="AA65" s="4">
        <f>ajuste_SA!AA65/ajuste_SA!AA$2*100</f>
        <v>110.8095639593285</v>
      </c>
      <c r="AB65" s="4">
        <f>ajuste_SA!AB65/ajuste_SA!AB$2*100</f>
        <v>139.73041784269981</v>
      </c>
      <c r="AC65" s="4">
        <f>ajuste_SA!AC65/ajuste_SA!AC$2*100</f>
        <v>109.23007819303506</v>
      </c>
      <c r="AD65" s="4">
        <v>994.79276584611046</v>
      </c>
      <c r="AE65">
        <f t="shared" si="1"/>
        <v>167.58465151383083</v>
      </c>
    </row>
    <row r="66" spans="1:31" x14ac:dyDescent="0.3">
      <c r="A66" s="2">
        <v>42248</v>
      </c>
      <c r="B66" s="2" t="str">
        <f t="shared" si="0"/>
        <v>2015M9</v>
      </c>
      <c r="C66" s="4">
        <f>ajuste_SA!C66/ajuste_SA!C$2*100</f>
        <v>101.20861412247288</v>
      </c>
      <c r="D66" s="4">
        <f>ajuste_SA!D66/ajuste_SA!D$2*100</f>
        <v>112.39602762639657</v>
      </c>
      <c r="E66" s="4">
        <f>ajuste_SA!E66/ajuste_SA!E$2*100</f>
        <v>136.91395630331741</v>
      </c>
      <c r="F66" s="4">
        <f>ajuste_SA!F66/ajuste_SA!F$2*100</f>
        <v>186.01915763833188</v>
      </c>
      <c r="G66" s="4">
        <f>ajuste_SA!G66/ajuste_SA!G$2*100</f>
        <v>194.51573718066732</v>
      </c>
      <c r="H66" s="4">
        <f>ajuste_SA!H66/ajuste_SA!H$2*100</f>
        <v>187.59209275983073</v>
      </c>
      <c r="I66" s="4">
        <f>ajuste_SA!I66/ajuste_SA!I$2*100</f>
        <v>95.157384987893465</v>
      </c>
      <c r="J66" s="4">
        <f>ajuste_SA!J66/ajuste_SA!J$2*100</f>
        <v>90.691033695031408</v>
      </c>
      <c r="K66" s="4">
        <f>ajuste_SA!K66/ajuste_SA!K$2*100</f>
        <v>74.819224625440484</v>
      </c>
      <c r="L66" s="4">
        <f>ajuste_SA!L66/ajuste_SA!L$2*100</f>
        <v>126.10279239174422</v>
      </c>
      <c r="M66" s="4">
        <f>ajuste_SA!M66/ajuste_SA!M$2*100</f>
        <v>382.47637494864119</v>
      </c>
      <c r="N66" s="4">
        <f>ajuste_SA!N66/ajuste_SA!N$2*100</f>
        <v>50.62710172015332</v>
      </c>
      <c r="O66" s="4">
        <f>ajuste_SA!O66/ajuste_SA!O$2*100</f>
        <v>153.07684442841042</v>
      </c>
      <c r="P66" s="4">
        <f>ajuste_SA!P66/ajuste_SA!P$2*100</f>
        <v>193.25293569562803</v>
      </c>
      <c r="Q66" s="4">
        <f>ajuste_SA!Q66/ajuste_SA!Q$2*100</f>
        <v>167.51769329965219</v>
      </c>
      <c r="R66" s="4">
        <f>ajuste_SA!R66/ajuste_SA!R$2*100</f>
        <v>109.92081610489466</v>
      </c>
      <c r="S66" s="4">
        <f>ajuste_SA!S66/ajuste_SA!S$2*100</f>
        <v>172.26878673068512</v>
      </c>
      <c r="T66" s="4">
        <f>ajuste_SA!T66/ajuste_SA!T$2*100</f>
        <v>139.04816513761466</v>
      </c>
      <c r="U66" s="4">
        <f>ajuste_SA!U66/ajuste_SA!U$2*100</f>
        <v>155.66556369743964</v>
      </c>
      <c r="V66" s="4">
        <f>ajuste_SA!V66/ajuste_SA!V$2*100</f>
        <v>167.05131686125441</v>
      </c>
      <c r="W66" s="4">
        <f>ajuste_SA!W66/ajuste_SA!W$2*100</f>
        <v>76.395385095104459</v>
      </c>
      <c r="X66" s="4">
        <f>ajuste_SA!X66/ajuste_SA!X$2*100</f>
        <v>65.569861707200758</v>
      </c>
      <c r="Y66" s="4">
        <f>ajuste_SA!Y66/ajuste_SA!Y$2*100</f>
        <v>62.405331717661319</v>
      </c>
      <c r="Z66" s="4">
        <f>ajuste_SA!Z66/ajuste_SA!Z$2*100</f>
        <v>68.343616516373984</v>
      </c>
      <c r="AA66" s="4">
        <f>ajuste_SA!AA66/ajuste_SA!AA$2*100</f>
        <v>111.27151224259208</v>
      </c>
      <c r="AB66" s="4">
        <f>ajuste_SA!AB66/ajuste_SA!AB$2*100</f>
        <v>140.48490069886907</v>
      </c>
      <c r="AC66" s="4">
        <f>ajuste_SA!AC66/ajuste_SA!AC$2*100</f>
        <v>109.06003355058714</v>
      </c>
      <c r="AD66" s="4">
        <v>1038.3978125367762</v>
      </c>
      <c r="AE66">
        <f t="shared" si="1"/>
        <v>174.93043930480277</v>
      </c>
    </row>
    <row r="67" spans="1:31" x14ac:dyDescent="0.3">
      <c r="A67" s="2">
        <v>42278</v>
      </c>
      <c r="B67" s="2" t="str">
        <f t="shared" ref="B67:B130" si="2">CONCATENATE(YEAR(A67),"M",MONTH(A67))</f>
        <v>2015M10</v>
      </c>
      <c r="C67" s="4">
        <f>ajuste_SA!C67/ajuste_SA!C$2*100</f>
        <v>102.76882508057427</v>
      </c>
      <c r="D67" s="4">
        <f>ajuste_SA!D67/ajuste_SA!D$2*100</f>
        <v>115.45999321989684</v>
      </c>
      <c r="E67" s="4">
        <f>ajuste_SA!E67/ajuste_SA!E$2*100</f>
        <v>134.38548931572586</v>
      </c>
      <c r="F67" s="4">
        <f>ajuste_SA!F67/ajuste_SA!F$2*100</f>
        <v>187.40855607530074</v>
      </c>
      <c r="G67" s="4">
        <f>ajuste_SA!G67/ajuste_SA!G$2*100</f>
        <v>194.26629958580418</v>
      </c>
      <c r="H67" s="4">
        <f>ajuste_SA!H67/ajuste_SA!H$2*100</f>
        <v>188.86809058117632</v>
      </c>
      <c r="I67" s="4">
        <f>ajuste_SA!I67/ajuste_SA!I$2*100</f>
        <v>96.06537530266344</v>
      </c>
      <c r="J67" s="4">
        <f>ajuste_SA!J67/ajuste_SA!J$2*100</f>
        <v>88.349514563106794</v>
      </c>
      <c r="K67" s="4">
        <f>ajuste_SA!K67/ajuste_SA!K$2*100</f>
        <v>73.494971557913757</v>
      </c>
      <c r="L67" s="4">
        <f>ajuste_SA!L67/ajuste_SA!L$2*100</f>
        <v>124.16025900445162</v>
      </c>
      <c r="M67" s="4">
        <f>ajuste_SA!M67/ajuste_SA!M$2*100</f>
        <v>319.79661912308507</v>
      </c>
      <c r="N67" s="4">
        <f>ajuste_SA!N67/ajuste_SA!N$2*100</f>
        <v>49.427339080152741</v>
      </c>
      <c r="O67" s="4">
        <f>ajuste_SA!O67/ajuste_SA!O$2*100</f>
        <v>165.26306290494611</v>
      </c>
      <c r="P67" s="4">
        <f>ajuste_SA!P67/ajuste_SA!P$2*100</f>
        <v>211.53441968199638</v>
      </c>
      <c r="Q67" s="4">
        <f>ajuste_SA!Q67/ajuste_SA!Q$2*100</f>
        <v>181.48020630216323</v>
      </c>
      <c r="R67" s="4">
        <f>ajuste_SA!R67/ajuste_SA!R$2*100</f>
        <v>114.39225141729131</v>
      </c>
      <c r="S67" s="4">
        <f>ajuste_SA!S67/ajuste_SA!S$2*100</f>
        <v>185.61071433982349</v>
      </c>
      <c r="T67" s="4">
        <f>ajuste_SA!T67/ajuste_SA!T$2*100</f>
        <v>116.05504587155961</v>
      </c>
      <c r="U67" s="4">
        <f>ajuste_SA!U67/ajuste_SA!U$2*100</f>
        <v>149.96908656065011</v>
      </c>
      <c r="V67" s="4">
        <f>ajuste_SA!V67/ajuste_SA!V$2*100</f>
        <v>164.43117024165085</v>
      </c>
      <c r="W67" s="4">
        <f>ajuste_SA!W67/ajuste_SA!W$2*100</f>
        <v>46.990957280947924</v>
      </c>
      <c r="X67" s="4">
        <f>ajuste_SA!X67/ajuste_SA!X$2*100</f>
        <v>72.865999046256562</v>
      </c>
      <c r="Y67" s="4">
        <f>ajuste_SA!Y67/ajuste_SA!Y$2*100</f>
        <v>65.162072099363826</v>
      </c>
      <c r="Z67" s="4">
        <f>ajuste_SA!Z67/ajuste_SA!Z$2*100</f>
        <v>69.601328903654462</v>
      </c>
      <c r="AA67" s="4">
        <f>ajuste_SA!AA67/ajuste_SA!AA$2*100</f>
        <v>111.9644317803179</v>
      </c>
      <c r="AB67" s="4">
        <f>ajuste_SA!AB67/ajuste_SA!AB$2*100</f>
        <v>141.63671666548797</v>
      </c>
      <c r="AC67" s="4">
        <f>ajuste_SA!AC67/ajuste_SA!AC$2*100</f>
        <v>109.01099102567629</v>
      </c>
      <c r="AD67" s="4">
        <v>1041.8319665229885</v>
      </c>
      <c r="AE67">
        <f t="shared" ref="AE67:AE130" si="3">AD67/$AD$2*100</f>
        <v>175.50896331380551</v>
      </c>
    </row>
    <row r="68" spans="1:31" x14ac:dyDescent="0.3">
      <c r="A68" s="2">
        <v>42309</v>
      </c>
      <c r="B68" s="2" t="str">
        <f t="shared" si="2"/>
        <v>2015M11</v>
      </c>
      <c r="C68" s="4">
        <f>ajuste_SA!C68/ajuste_SA!C$2*100</f>
        <v>99.648403164371516</v>
      </c>
      <c r="D68" s="4">
        <f>ajuste_SA!D68/ajuste_SA!D$2*100</f>
        <v>113.86561393753469</v>
      </c>
      <c r="E68" s="4">
        <f>ajuste_SA!E68/ajuste_SA!E$2*100</f>
        <v>133.71701791736973</v>
      </c>
      <c r="F68" s="4">
        <f>ajuste_SA!F68/ajuste_SA!F$2*100</f>
        <v>188.11691178675659</v>
      </c>
      <c r="G68" s="4">
        <f>ajuste_SA!G68/ajuste_SA!G$2*100</f>
        <v>196.16166068436024</v>
      </c>
      <c r="H68" s="4">
        <f>ajuste_SA!H68/ajuste_SA!H$2*100</f>
        <v>191.30072747687294</v>
      </c>
      <c r="I68" s="4">
        <f>ajuste_SA!I68/ajuste_SA!I$2*100</f>
        <v>95.944309927360777</v>
      </c>
      <c r="J68" s="4">
        <f>ajuste_SA!J68/ajuste_SA!J$2*100</f>
        <v>89.663049685893753</v>
      </c>
      <c r="K68" s="4">
        <f>ajuste_SA!K68/ajuste_SA!K$2*100</f>
        <v>72.574927642458093</v>
      </c>
      <c r="L68" s="4">
        <f>ajuste_SA!L68/ajuste_SA!L$2*100</f>
        <v>125.57668959935249</v>
      </c>
      <c r="M68" s="4">
        <f>ajuste_SA!M68/ajuste_SA!M$2*100</f>
        <v>304.71180372131244</v>
      </c>
      <c r="N68" s="4">
        <f>ajuste_SA!N68/ajuste_SA!N$2*100</f>
        <v>49.089011403184479</v>
      </c>
      <c r="O68" s="4">
        <f>ajuste_SA!O68/ajuste_SA!O$2*100</f>
        <v>161.06781169192743</v>
      </c>
      <c r="P68" s="4">
        <f>ajuste_SA!P68/ajuste_SA!P$2*100</f>
        <v>211.79981027960909</v>
      </c>
      <c r="Q68" s="4">
        <f>ajuste_SA!Q68/ajuste_SA!Q$2*100</f>
        <v>177.78424914862234</v>
      </c>
      <c r="R68" s="4">
        <f>ajuste_SA!R68/ajuste_SA!R$2*100</f>
        <v>115.19435152252429</v>
      </c>
      <c r="S68" s="4">
        <f>ajuste_SA!S68/ajuste_SA!S$2*100</f>
        <v>183.89963458145309</v>
      </c>
      <c r="T68" s="4">
        <f>ajuste_SA!T68/ajuste_SA!T$2*100</f>
        <v>113.61811926605505</v>
      </c>
      <c r="U68" s="4">
        <f>ajuste_SA!U68/ajuste_SA!U$2*100</f>
        <v>148.15020518788629</v>
      </c>
      <c r="V68" s="4">
        <f>ajuste_SA!V68/ajuste_SA!V$2*100</f>
        <v>158.53923431984796</v>
      </c>
      <c r="W68" s="4">
        <f>ajuste_SA!W68/ajuste_SA!W$2*100</f>
        <v>50.296227003429991</v>
      </c>
      <c r="X68" s="4">
        <f>ajuste_SA!X68/ajuste_SA!X$2*100</f>
        <v>78.874582737243685</v>
      </c>
      <c r="Y68" s="4">
        <f>ajuste_SA!Y68/ajuste_SA!Y$2*100</f>
        <v>67.191760072705236</v>
      </c>
      <c r="Z68" s="4">
        <f>ajuste_SA!Z68/ajuste_SA!Z$2*100</f>
        <v>70.95396298054105</v>
      </c>
      <c r="AA68" s="4">
        <f>ajuste_SA!AA68/ajuste_SA!AA$2*100</f>
        <v>115.68310731877156</v>
      </c>
      <c r="AB68" s="4">
        <f>ajuste_SA!AB68/ajuste_SA!AB$2*100</f>
        <v>143.06724444987367</v>
      </c>
      <c r="AC68" s="4">
        <f>ajuste_SA!AC68/ajuste_SA!AC$2*100</f>
        <v>108.78090366581417</v>
      </c>
      <c r="AD68" s="4">
        <v>1032.5699830460806</v>
      </c>
      <c r="AE68">
        <f t="shared" si="3"/>
        <v>173.94867223952906</v>
      </c>
    </row>
    <row r="69" spans="1:31" x14ac:dyDescent="0.3">
      <c r="A69" s="2">
        <v>42339</v>
      </c>
      <c r="B69" s="2" t="str">
        <f t="shared" si="2"/>
        <v>2015M12</v>
      </c>
      <c r="C69" s="4">
        <f>ajuste_SA!C69/ajuste_SA!C$2*100</f>
        <v>99.90477585701727</v>
      </c>
      <c r="D69" s="4">
        <f>ajuste_SA!D69/ajuste_SA!D$2*100</f>
        <v>113.19541357066419</v>
      </c>
      <c r="E69" s="4">
        <f>ajuste_SA!E69/ajuste_SA!E$2*100</f>
        <v>135.67349607884091</v>
      </c>
      <c r="F69" s="4">
        <f>ajuste_SA!F69/ajuste_SA!F$2*100</f>
        <v>191.50988459450841</v>
      </c>
      <c r="G69" s="4">
        <f>ajuste_SA!G69/ajuste_SA!G$2*100</f>
        <v>197.9077876524571</v>
      </c>
      <c r="H69" s="4">
        <f>ajuste_SA!H69/ajuste_SA!H$2*100</f>
        <v>192.31186129507273</v>
      </c>
      <c r="I69" s="4">
        <f>ajuste_SA!I69/ajuste_SA!I$2*100</f>
        <v>93.038740920096856</v>
      </c>
      <c r="J69" s="4">
        <f>ajuste_SA!J69/ajuste_SA!J$2*100</f>
        <v>90.40548258138206</v>
      </c>
      <c r="K69" s="4">
        <f>ajuste_SA!K69/ajuste_SA!K$2*100</f>
        <v>71.918612892442823</v>
      </c>
      <c r="L69" s="4">
        <f>ajuste_SA!L69/ajuste_SA!L$2*100</f>
        <v>127.89963577498989</v>
      </c>
      <c r="M69" s="4">
        <f>ajuste_SA!M69/ajuste_SA!M$2*100</f>
        <v>357.56001643481829</v>
      </c>
      <c r="N69" s="4">
        <f>ajuste_SA!N69/ajuste_SA!N$2*100</f>
        <v>48.220712999937419</v>
      </c>
      <c r="O69" s="4">
        <f>ajuste_SA!O69/ajuste_SA!O$2*100</f>
        <v>158.25023518480637</v>
      </c>
      <c r="P69" s="4">
        <f>ajuste_SA!P69/ajuste_SA!P$2*100</f>
        <v>209.49652449374079</v>
      </c>
      <c r="Q69" s="4">
        <f>ajuste_SA!Q69/ajuste_SA!Q$2*100</f>
        <v>175.15849532177182</v>
      </c>
      <c r="R69" s="4">
        <f>ajuste_SA!R69/ajuste_SA!R$2*100</f>
        <v>111.61267205512235</v>
      </c>
      <c r="S69" s="4">
        <f>ajuste_SA!S69/ajuste_SA!S$2*100</f>
        <v>176.53427619507781</v>
      </c>
      <c r="T69" s="4">
        <f>ajuste_SA!T69/ajuste_SA!T$2*100</f>
        <v>125.47591743119264</v>
      </c>
      <c r="U69" s="4">
        <f>ajuste_SA!U69/ajuste_SA!U$2*100</f>
        <v>148.80698022789792</v>
      </c>
      <c r="V69" s="4">
        <f>ajuste_SA!V69/ajuste_SA!V$2*100</f>
        <v>160.39913114308987</v>
      </c>
      <c r="W69" s="4">
        <f>ajuste_SA!W69/ajuste_SA!W$2*100</f>
        <v>56.782039289055199</v>
      </c>
      <c r="X69" s="4">
        <f>ajuste_SA!X69/ajuste_SA!X$2*100</f>
        <v>83.834048640915597</v>
      </c>
      <c r="Y69" s="4">
        <f>ajuste_SA!Y69/ajuste_SA!Y$2*100</f>
        <v>68.736746440472587</v>
      </c>
      <c r="Z69" s="4">
        <f>ajuste_SA!Z69/ajuste_SA!Z$2*100</f>
        <v>71.547223540579026</v>
      </c>
      <c r="AA69" s="4">
        <f>ajuste_SA!AA69/ajuste_SA!AA$2*100</f>
        <v>113.90460971958008</v>
      </c>
      <c r="AB69" s="4">
        <f>ajuste_SA!AB69/ajuste_SA!AB$2*100</f>
        <v>144.44055112288396</v>
      </c>
      <c r="AC69" s="4">
        <f>ajuste_SA!AC69/ajuste_SA!AC$2*100</f>
        <v>108.40918882747116</v>
      </c>
      <c r="AD69" s="4">
        <v>1045.7088186030996</v>
      </c>
      <c r="AE69">
        <f t="shared" si="3"/>
        <v>176.16206507240494</v>
      </c>
    </row>
    <row r="70" spans="1:31" x14ac:dyDescent="0.3">
      <c r="A70" s="2">
        <v>42370</v>
      </c>
      <c r="B70" s="2" t="str">
        <f t="shared" si="2"/>
        <v>2016M1</v>
      </c>
      <c r="C70" s="4">
        <f>ajuste_SA!C70/ajuste_SA!C$2*100</f>
        <v>94.118077937298565</v>
      </c>
      <c r="D70" s="4">
        <f>ajuste_SA!D70/ajuste_SA!D$2*100</f>
        <v>112.95123245437023</v>
      </c>
      <c r="E70" s="4">
        <f>ajuste_SA!E70/ajuste_SA!E$2*100</f>
        <v>135.55223274589471</v>
      </c>
      <c r="F70" s="4">
        <f>ajuste_SA!F70/ajuste_SA!F$2*100</f>
        <v>191.60280952771325</v>
      </c>
      <c r="G70" s="4">
        <f>ajuste_SA!G70/ajuste_SA!G$2*100</f>
        <v>199.57778555153936</v>
      </c>
      <c r="H70" s="4">
        <f>ajuste_SA!H70/ajuste_SA!H$2*100</f>
        <v>194.14622327424814</v>
      </c>
      <c r="I70" s="4">
        <f>ajuste_SA!I70/ajuste_SA!I$2*100</f>
        <v>92.978208232445525</v>
      </c>
      <c r="J70" s="4">
        <f>ajuste_SA!J70/ajuste_SA!J$2*100</f>
        <v>93.260993717875479</v>
      </c>
      <c r="K70" s="4">
        <f>ajuste_SA!K70/ajuste_SA!K$2*100</f>
        <v>71.96183382935611</v>
      </c>
      <c r="L70" s="4">
        <f>ajuste_SA!L70/ajuste_SA!L$2*100</f>
        <v>116.06636989073249</v>
      </c>
      <c r="M70" s="4">
        <f>ajuste_SA!M70/ajuste_SA!M$2*100</f>
        <v>337.25861360568177</v>
      </c>
      <c r="N70" s="4">
        <f>ajuste_SA!N70/ajuste_SA!N$2*100</f>
        <v>42.764569059673171</v>
      </c>
      <c r="O70" s="4">
        <f>ajuste_SA!O70/ajuste_SA!O$2*100</f>
        <v>154.2827193854248</v>
      </c>
      <c r="P70" s="4">
        <f>ajuste_SA!P70/ajuste_SA!P$2*100</f>
        <v>194.86045856616454</v>
      </c>
      <c r="Q70" s="4">
        <f>ajuste_SA!Q70/ajuste_SA!Q$2*100</f>
        <v>170.44617979246433</v>
      </c>
      <c r="R70" s="4">
        <f>ajuste_SA!R70/ajuste_SA!R$2*100</f>
        <v>109.9830798715772</v>
      </c>
      <c r="S70" s="4">
        <f>ajuste_SA!S70/ajuste_SA!S$2*100</f>
        <v>167.75974520635691</v>
      </c>
      <c r="T70" s="4">
        <f>ajuste_SA!T70/ajuste_SA!T$2*100</f>
        <v>112.67201834862384</v>
      </c>
      <c r="U70" s="4">
        <f>ajuste_SA!U70/ajuste_SA!U$2*100</f>
        <v>152.13388498274435</v>
      </c>
      <c r="V70" s="4">
        <f>ajuste_SA!V70/ajuste_SA!V$2*100</f>
        <v>165.62584849307632</v>
      </c>
      <c r="W70" s="4">
        <f>ajuste_SA!W70/ajuste_SA!W$2*100</f>
        <v>62.987215466167754</v>
      </c>
      <c r="X70" s="4">
        <f>ajuste_SA!X70/ajuste_SA!X$2*100</f>
        <v>63.66237482117311</v>
      </c>
      <c r="Y70" s="4">
        <f>ajuste_SA!Y70/ajuste_SA!Y$2*100</f>
        <v>58.497425022720385</v>
      </c>
      <c r="Z70" s="4">
        <f>ajuste_SA!Z70/ajuste_SA!Z$2*100</f>
        <v>65.448504983388702</v>
      </c>
      <c r="AA70" s="4">
        <f>ajuste_SA!AA70/ajuste_SA!AA$2*100</f>
        <v>115.03638480362095</v>
      </c>
      <c r="AB70" s="4">
        <f>ajuste_SA!AB70/ajuste_SA!AB$2*100</f>
        <v>146.27484135607605</v>
      </c>
      <c r="AC70" s="4">
        <f>ajuste_SA!AC70/ajuste_SA!AC$2*100</f>
        <v>108.58840029700521</v>
      </c>
      <c r="AD70" s="4">
        <v>1030.0633534276301</v>
      </c>
      <c r="AE70">
        <f t="shared" si="3"/>
        <v>173.52640072177735</v>
      </c>
    </row>
    <row r="71" spans="1:31" x14ac:dyDescent="0.3">
      <c r="A71" s="2">
        <v>42401</v>
      </c>
      <c r="B71" s="2" t="str">
        <f t="shared" si="2"/>
        <v>2016M2</v>
      </c>
      <c r="C71" s="4">
        <f>ajuste_SA!C71/ajuste_SA!C$2*100</f>
        <v>95.883387049516557</v>
      </c>
      <c r="D71" s="4">
        <f>ajuste_SA!D71/ajuste_SA!D$2*100</f>
        <v>112.72163592860871</v>
      </c>
      <c r="E71" s="4">
        <f>ajuste_SA!E71/ajuste_SA!E$2*100</f>
        <v>148.47825480396804</v>
      </c>
      <c r="F71" s="4">
        <f>ajuste_SA!F71/ajuste_SA!F$2*100</f>
        <v>192.99030397241236</v>
      </c>
      <c r="G71" s="4">
        <f>ajuste_SA!G71/ajuste_SA!G$2*100</f>
        <v>205.41597331393203</v>
      </c>
      <c r="H71" s="4">
        <f>ajuste_SA!H71/ajuste_SA!H$2*100</f>
        <v>199.74755642156748</v>
      </c>
      <c r="I71" s="4">
        <f>ajuste_SA!I71/ajuste_SA!I$2*100</f>
        <v>89.891041162227609</v>
      </c>
      <c r="J71" s="4">
        <f>ajuste_SA!J71/ajuste_SA!J$2*100</f>
        <v>87.378640776699029</v>
      </c>
      <c r="K71" s="4">
        <f>ajuste_SA!K71/ajuste_SA!K$2*100</f>
        <v>72.269799127180889</v>
      </c>
      <c r="L71" s="4">
        <f>ajuste_SA!L71/ajuste_SA!L$2*100</f>
        <v>114.64184540671792</v>
      </c>
      <c r="M71" s="4">
        <f>ajuste_SA!M71/ajuste_SA!M$2*100</f>
        <v>320.0534131595939</v>
      </c>
      <c r="N71" s="4">
        <f>ajuste_SA!N71/ajuste_SA!N$2*100</f>
        <v>45.293057549585455</v>
      </c>
      <c r="O71" s="4">
        <f>ajuste_SA!O71/ajuste_SA!O$2*100</f>
        <v>149.48351868728557</v>
      </c>
      <c r="P71" s="4">
        <f>ajuste_SA!P71/ajuste_SA!P$2*100</f>
        <v>187.96575186229327</v>
      </c>
      <c r="Q71" s="4">
        <f>ajuste_SA!Q71/ajuste_SA!Q$2*100</f>
        <v>164.94715815781473</v>
      </c>
      <c r="R71" s="4">
        <f>ajuste_SA!R71/ajuste_SA!R$2*100</f>
        <v>109.26563682898683</v>
      </c>
      <c r="S71" s="4">
        <f>ajuste_SA!S71/ajuste_SA!S$2*100</f>
        <v>153.74488909056686</v>
      </c>
      <c r="T71" s="4">
        <f>ajuste_SA!T71/ajuste_SA!T$2*100</f>
        <v>111.41055045871559</v>
      </c>
      <c r="U71" s="4">
        <f>ajuste_SA!U71/ajuste_SA!U$2*100</f>
        <v>148.41983856497748</v>
      </c>
      <c r="V71" s="4">
        <f>ajuste_SA!V71/ajuste_SA!V$2*100</f>
        <v>161.09150149334781</v>
      </c>
      <c r="W71" s="4">
        <f>ajuste_SA!W71/ajuste_SA!W$2*100</f>
        <v>64.078578110383532</v>
      </c>
      <c r="X71" s="4">
        <f>ajuste_SA!X71/ajuste_SA!X$2*100</f>
        <v>58.178350023843585</v>
      </c>
      <c r="Y71" s="4">
        <f>ajuste_SA!Y71/ajuste_SA!Y$2*100</f>
        <v>52.711299606179942</v>
      </c>
      <c r="Z71" s="4">
        <f>ajuste_SA!Z71/ajuste_SA!Z$2*100</f>
        <v>62.055054579971525</v>
      </c>
      <c r="AA71" s="4">
        <f>ajuste_SA!AA71/ajuste_SA!AA$2*100</f>
        <v>113.41956754450018</v>
      </c>
      <c r="AB71" s="4">
        <f>ajuste_SA!AB71/ajuste_SA!AB$2*100</f>
        <v>147.59124838462876</v>
      </c>
      <c r="AC71" s="4">
        <f>ajuste_SA!AC71/ajuste_SA!AC$2*100</f>
        <v>108.67777686109508</v>
      </c>
      <c r="AD71" s="4">
        <v>1016.8966173124662</v>
      </c>
      <c r="AE71">
        <f t="shared" si="3"/>
        <v>171.30830770864856</v>
      </c>
    </row>
    <row r="72" spans="1:31" x14ac:dyDescent="0.3">
      <c r="A72" s="2">
        <v>42430</v>
      </c>
      <c r="B72" s="2" t="str">
        <f t="shared" si="2"/>
        <v>2016M3</v>
      </c>
      <c r="C72" s="4">
        <f>ajuste_SA!C72/ajuste_SA!C$2*100</f>
        <v>102.8347494872546</v>
      </c>
      <c r="D72" s="4">
        <f>ajuste_SA!D72/ajuste_SA!D$2*100</f>
        <v>112.70224874284038</v>
      </c>
      <c r="E72" s="4">
        <f>ajuste_SA!E72/ajuste_SA!E$2*100</f>
        <v>142.41248210078837</v>
      </c>
      <c r="F72" s="4">
        <f>ajuste_SA!F72/ajuste_SA!F$2*100</f>
        <v>195.22016177594134</v>
      </c>
      <c r="G72" s="4">
        <f>ajuste_SA!G72/ajuste_SA!G$2*100</f>
        <v>204.31762056780101</v>
      </c>
      <c r="H72" s="4">
        <f>ajuste_SA!H72/ajuste_SA!H$2*100</f>
        <v>198.97619018257978</v>
      </c>
      <c r="I72" s="4">
        <f>ajuste_SA!I72/ajuste_SA!I$2*100</f>
        <v>86.198547215496362</v>
      </c>
      <c r="J72" s="4">
        <f>ajuste_SA!J72/ajuste_SA!J$2*100</f>
        <v>88.97772701313535</v>
      </c>
      <c r="K72" s="4">
        <f>ajuste_SA!K72/ajuste_SA!K$2*100</f>
        <v>70.502823444901878</v>
      </c>
      <c r="L72" s="4">
        <f>ajuste_SA!L72/ajuste_SA!L$2*100</f>
        <v>110.79724807770133</v>
      </c>
      <c r="M72" s="4">
        <f>ajuste_SA!M72/ajuste_SA!M$2*100</f>
        <v>253.84457357515998</v>
      </c>
      <c r="N72" s="4">
        <f>ajuste_SA!N72/ajuste_SA!N$2*100</f>
        <v>52.375601344868372</v>
      </c>
      <c r="O72" s="4">
        <f>ajuste_SA!O72/ajuste_SA!O$2*100</f>
        <v>161.85054618163286</v>
      </c>
      <c r="P72" s="4">
        <f>ajuste_SA!P72/ajuste_SA!P$2*100</f>
        <v>203.31676490571078</v>
      </c>
      <c r="Q72" s="4">
        <f>ajuste_SA!Q72/ajuste_SA!Q$2*100</f>
        <v>177.14942090830033</v>
      </c>
      <c r="R72" s="4">
        <f>ajuste_SA!R72/ajuste_SA!R$2*100</f>
        <v>110.82284666380878</v>
      </c>
      <c r="S72" s="4">
        <f>ajuste_SA!S72/ajuste_SA!S$2*100</f>
        <v>162.65260167723321</v>
      </c>
      <c r="T72" s="4">
        <f>ajuste_SA!T72/ajuste_SA!T$2*100</f>
        <v>118.69266055045871</v>
      </c>
      <c r="U72" s="4">
        <f>ajuste_SA!U72/ajuste_SA!U$2*100</f>
        <v>132.16146833563437</v>
      </c>
      <c r="V72" s="4">
        <f>ajuste_SA!V72/ajuste_SA!V$2*100</f>
        <v>150.40727667662233</v>
      </c>
      <c r="W72" s="4">
        <f>ajuste_SA!W72/ajuste_SA!W$2*100</f>
        <v>43.498596819457433</v>
      </c>
      <c r="X72" s="4">
        <f>ajuste_SA!X72/ajuste_SA!X$2*100</f>
        <v>58.369098712446352</v>
      </c>
      <c r="Y72" s="4">
        <f>ajuste_SA!Y72/ajuste_SA!Y$2*100</f>
        <v>54.104816722205399</v>
      </c>
      <c r="Z72" s="4">
        <f>ajuste_SA!Z72/ajuste_SA!Z$2*100</f>
        <v>62.173706691979113</v>
      </c>
      <c r="AA72" s="4">
        <f>ajuste_SA!AA72/ajuste_SA!AA$2*100</f>
        <v>109.2389425679151</v>
      </c>
      <c r="AB72" s="4">
        <f>ajuste_SA!AB72/ajuste_SA!AB$2*100</f>
        <v>148.22582408044389</v>
      </c>
      <c r="AC72" s="4">
        <f>ajuste_SA!AC72/ajuste_SA!AC$2*100</f>
        <v>109.14574338384256</v>
      </c>
      <c r="AD72" s="4">
        <v>1009.3732745539813</v>
      </c>
      <c r="AE72">
        <f t="shared" si="3"/>
        <v>170.04091130440608</v>
      </c>
    </row>
    <row r="73" spans="1:31" x14ac:dyDescent="0.3">
      <c r="A73" s="2">
        <v>42461</v>
      </c>
      <c r="B73" s="2" t="str">
        <f t="shared" si="2"/>
        <v>2016M4</v>
      </c>
      <c r="C73" s="4">
        <f>ajuste_SA!C73/ajuste_SA!C$2*100</f>
        <v>99.699677702900686</v>
      </c>
      <c r="D73" s="4">
        <f>ajuste_SA!D73/ajuste_SA!D$2*100</f>
        <v>111.99484257084353</v>
      </c>
      <c r="E73" s="4">
        <f>ajuste_SA!E73/ajuste_SA!E$2*100</f>
        <v>138.98565629086187</v>
      </c>
      <c r="F73" s="4">
        <f>ajuste_SA!F73/ajuste_SA!F$2*100</f>
        <v>195.56585890705495</v>
      </c>
      <c r="G73" s="4">
        <f>ajuste_SA!G73/ajuste_SA!G$2*100</f>
        <v>206.65387217097151</v>
      </c>
      <c r="H73" s="4">
        <f>ajuste_SA!H73/ajuste_SA!H$2*100</f>
        <v>200.48122412351356</v>
      </c>
      <c r="I73" s="4">
        <f>ajuste_SA!I73/ajuste_SA!I$2*100</f>
        <v>86.864406779661024</v>
      </c>
      <c r="J73" s="4">
        <f>ajuste_SA!J73/ajuste_SA!J$2*100</f>
        <v>92.804111936036534</v>
      </c>
      <c r="K73" s="4">
        <f>ajuste_SA!K73/ajuste_SA!K$2*100</f>
        <v>70.023657625095169</v>
      </c>
      <c r="L73" s="4">
        <f>ajuste_SA!L73/ajuste_SA!L$2*100</f>
        <v>107.85107244030756</v>
      </c>
      <c r="M73" s="4">
        <f>ajuste_SA!M73/ajuste_SA!M$2*100</f>
        <v>238.91383459529263</v>
      </c>
      <c r="N73" s="4">
        <f>ajuste_SA!N73/ajuste_SA!N$2*100</f>
        <v>54.5284105531222</v>
      </c>
      <c r="O73" s="4">
        <f>ajuste_SA!O73/ajuste_SA!O$2*100</f>
        <v>162.35432092229175</v>
      </c>
      <c r="P73" s="4">
        <f>ajuste_SA!P73/ajuste_SA!P$2*100</f>
        <v>200.62998231486029</v>
      </c>
      <c r="Q73" s="4">
        <f>ajuste_SA!Q73/ajuste_SA!Q$2*100</f>
        <v>177.14477657323047</v>
      </c>
      <c r="R73" s="4">
        <f>ajuste_SA!R73/ajuste_SA!R$2*100</f>
        <v>110.96968066767367</v>
      </c>
      <c r="S73" s="4">
        <f>ajuste_SA!S73/ajuste_SA!S$2*100</f>
        <v>161.20140876328958</v>
      </c>
      <c r="T73" s="4">
        <f>ajuste_SA!T73/ajuste_SA!T$2*100</f>
        <v>105.79128440366972</v>
      </c>
      <c r="U73" s="4">
        <f>ajuste_SA!U73/ajuste_SA!U$2*100</f>
        <v>127.37016467957956</v>
      </c>
      <c r="V73" s="4">
        <f>ajuste_SA!V73/ajuste_SA!V$2*100</f>
        <v>144.5967960901439</v>
      </c>
      <c r="W73" s="4">
        <f>ajuste_SA!W73/ajuste_SA!W$2*100</f>
        <v>48.955410040536322</v>
      </c>
      <c r="X73" s="4">
        <f>ajuste_SA!X73/ajuste_SA!X$2*100</f>
        <v>60.99189318073438</v>
      </c>
      <c r="Y73" s="4">
        <f>ajuste_SA!Y73/ajuste_SA!Y$2*100</f>
        <v>55.104513783701904</v>
      </c>
      <c r="Z73" s="4">
        <f>ajuste_SA!Z73/ajuste_SA!Z$2*100</f>
        <v>63.265306122448969</v>
      </c>
      <c r="AA73" s="4">
        <f>ajuste_SA!AA73/ajuste_SA!AA$2*100</f>
        <v>107.49509908742807</v>
      </c>
      <c r="AB73" s="4">
        <f>ajuste_SA!AB73/ajuste_SA!AB$2*100</f>
        <v>149.13011052032635</v>
      </c>
      <c r="AC73" s="4">
        <f>ajuste_SA!AC73/ajuste_SA!AC$2*100</f>
        <v>109.66321077285519</v>
      </c>
      <c r="AD73" s="4">
        <v>996.16897376490363</v>
      </c>
      <c r="AE73">
        <f t="shared" si="3"/>
        <v>167.81649007599145</v>
      </c>
    </row>
    <row r="74" spans="1:31" x14ac:dyDescent="0.3">
      <c r="A74" s="2">
        <v>42491</v>
      </c>
      <c r="B74" s="2" t="str">
        <f t="shared" si="2"/>
        <v>2016M5</v>
      </c>
      <c r="C74" s="4">
        <f>ajuste_SA!C74/ajuste_SA!C$2*100</f>
        <v>97.905068854380303</v>
      </c>
      <c r="D74" s="4">
        <f>ajuste_SA!D74/ajuste_SA!D$2*100</f>
        <v>111.79059420027058</v>
      </c>
      <c r="E74" s="4">
        <f>ajuste_SA!E74/ajuste_SA!E$2*100</f>
        <v>136.81845713215762</v>
      </c>
      <c r="F74" s="4">
        <f>ajuste_SA!F74/ajuste_SA!F$2*100</f>
        <v>193.88243893860738</v>
      </c>
      <c r="G74" s="4">
        <f>ajuste_SA!G74/ajuste_SA!G$2*100</f>
        <v>209.60452174801767</v>
      </c>
      <c r="H74" s="4">
        <f>ajuste_SA!H74/ajuste_SA!H$2*100</f>
        <v>202.66048700217544</v>
      </c>
      <c r="I74" s="4">
        <f>ajuste_SA!I74/ajuste_SA!I$2*100</f>
        <v>85.41162227602905</v>
      </c>
      <c r="J74" s="4">
        <f>ajuste_SA!J74/ajuste_SA!J$2*100</f>
        <v>92.46145059965734</v>
      </c>
      <c r="K74" s="4">
        <f>ajuste_SA!K74/ajuste_SA!K$2*100</f>
        <v>70.06468950340016</v>
      </c>
      <c r="L74" s="4">
        <f>ajuste_SA!L74/ajuste_SA!L$2*100</f>
        <v>108.78186968838526</v>
      </c>
      <c r="M74" s="4">
        <f>ajuste_SA!M74/ajuste_SA!M$2*100</f>
        <v>250.60163174267771</v>
      </c>
      <c r="N74" s="4">
        <f>ajuste_SA!N74/ajuste_SA!N$2*100</f>
        <v>52.206457961021037</v>
      </c>
      <c r="O74" s="4">
        <f>ajuste_SA!O74/ajuste_SA!O$2*100</f>
        <v>162.55965839038146</v>
      </c>
      <c r="P74" s="4">
        <f>ajuste_SA!P74/ajuste_SA!P$2*100</f>
        <v>203.52964844135832</v>
      </c>
      <c r="Q74" s="4">
        <f>ajuste_SA!Q74/ajuste_SA!Q$2*100</f>
        <v>178.5018459236739</v>
      </c>
      <c r="R74" s="4">
        <f>ajuste_SA!R74/ajuste_SA!R$2*100</f>
        <v>108.55585007886313</v>
      </c>
      <c r="S74" s="4">
        <f>ajuste_SA!S74/ajuste_SA!S$2*100</f>
        <v>163.83102170903359</v>
      </c>
      <c r="T74" s="4">
        <f>ajuste_SA!T74/ajuste_SA!T$2*100</f>
        <v>106.93807339449539</v>
      </c>
      <c r="U74" s="4">
        <f>ajuste_SA!U74/ajuste_SA!U$2*100</f>
        <v>131.66930464690333</v>
      </c>
      <c r="V74" s="4">
        <f>ajuste_SA!V74/ajuste_SA!V$2*100</f>
        <v>143.08987238664136</v>
      </c>
      <c r="W74" s="4">
        <f>ajuste_SA!W74/ajuste_SA!W$2*100</f>
        <v>44.246959775491113</v>
      </c>
      <c r="X74" s="4">
        <f>ajuste_SA!X74/ajuste_SA!X$2*100</f>
        <v>64.806866952789704</v>
      </c>
      <c r="Y74" s="4">
        <f>ajuste_SA!Y74/ajuste_SA!Y$2*100</f>
        <v>55.558921538927599</v>
      </c>
      <c r="Z74" s="4">
        <f>ajuste_SA!Z74/ajuste_SA!Z$2*100</f>
        <v>62.387280493592776</v>
      </c>
      <c r="AA74" s="4">
        <f>ajuste_SA!AA74/ajuste_SA!AA$2*100</f>
        <v>110.74027419980479</v>
      </c>
      <c r="AB74" s="4">
        <f>ajuste_SA!AB74/ajuste_SA!AB$2*100</f>
        <v>150.29317782906961</v>
      </c>
      <c r="AC74" s="4">
        <f>ajuste_SA!AC74/ajuste_SA!AC$2*100</f>
        <v>110.11009359330455</v>
      </c>
      <c r="AD74" s="4">
        <v>1006.4799224908143</v>
      </c>
      <c r="AE74">
        <f t="shared" si="3"/>
        <v>169.55349179970122</v>
      </c>
    </row>
    <row r="75" spans="1:31" x14ac:dyDescent="0.3">
      <c r="A75" s="2">
        <v>42522</v>
      </c>
      <c r="B75" s="2" t="str">
        <f t="shared" si="2"/>
        <v>2016M6</v>
      </c>
      <c r="C75" s="4">
        <f>ajuste_SA!C75/ajuste_SA!C$2*100</f>
        <v>99.157632581306771</v>
      </c>
      <c r="D75" s="4">
        <f>ajuste_SA!D75/ajuste_SA!D$2*100</f>
        <v>110.72587595326013</v>
      </c>
      <c r="E75" s="4">
        <f>ajuste_SA!E75/ajuste_SA!E$2*100</f>
        <v>136.65642051076611</v>
      </c>
      <c r="F75" s="4">
        <f>ajuste_SA!F75/ajuste_SA!F$2*100</f>
        <v>195.87218060224291</v>
      </c>
      <c r="G75" s="4">
        <f>ajuste_SA!G75/ajuste_SA!G$2*100</f>
        <v>210.52012567603171</v>
      </c>
      <c r="H75" s="4">
        <f>ajuste_SA!H75/ajuste_SA!H$2*100</f>
        <v>203.78304393568155</v>
      </c>
      <c r="I75" s="4">
        <f>ajuste_SA!I75/ajuste_SA!I$2*100</f>
        <v>79.055690072639223</v>
      </c>
      <c r="J75" s="4">
        <f>ajuste_SA!J75/ajuste_SA!J$2*100</f>
        <v>93.032552826956021</v>
      </c>
      <c r="K75" s="4">
        <f>ajuste_SA!K75/ajuste_SA!K$2*100</f>
        <v>68.538384325917235</v>
      </c>
      <c r="L75" s="4">
        <f>ajuste_SA!L75/ajuste_SA!L$2*100</f>
        <v>108.70093079724808</v>
      </c>
      <c r="M75" s="4">
        <f>ajuste_SA!M75/ajuste_SA!M$2*100</f>
        <v>233.17632212243939</v>
      </c>
      <c r="N75" s="4">
        <f>ajuste_SA!N75/ajuste_SA!N$2*100</f>
        <v>56.241188917944172</v>
      </c>
      <c r="O75" s="4">
        <f>ajuste_SA!O75/ajuste_SA!O$2*100</f>
        <v>164.98794896881591</v>
      </c>
      <c r="P75" s="4">
        <f>ajuste_SA!P75/ajuste_SA!P$2*100</f>
        <v>201.54715438356376</v>
      </c>
      <c r="Q75" s="4">
        <f>ajuste_SA!Q75/ajuste_SA!Q$2*100</f>
        <v>179.74966672945928</v>
      </c>
      <c r="R75" s="4">
        <f>ajuste_SA!R75/ajuste_SA!R$2*100</f>
        <v>116.00462613788227</v>
      </c>
      <c r="S75" s="4">
        <f>ajuste_SA!S75/ajuste_SA!S$2*100</f>
        <v>149.08636847824349</v>
      </c>
      <c r="T75" s="4">
        <f>ajuste_SA!T75/ajuste_SA!T$2*100</f>
        <v>101.74885321100918</v>
      </c>
      <c r="U75" s="4">
        <f>ajuste_SA!U75/ajuste_SA!U$2*100</f>
        <v>117.14780693851752</v>
      </c>
      <c r="V75" s="4">
        <f>ajuste_SA!V75/ajuste_SA!V$2*100</f>
        <v>138.33831115938096</v>
      </c>
      <c r="W75" s="4">
        <f>ajuste_SA!W75/ajuste_SA!W$2*100</f>
        <v>48.737137511693177</v>
      </c>
      <c r="X75" s="4">
        <f>ajuste_SA!X75/ajuste_SA!X$2*100</f>
        <v>48.211731044349065</v>
      </c>
      <c r="Y75" s="4">
        <f>ajuste_SA!Y75/ajuste_SA!Y$2*100</f>
        <v>45.077249318388361</v>
      </c>
      <c r="Z75" s="4">
        <f>ajuste_SA!Z75/ajuste_SA!Z$2*100</f>
        <v>54.74608448030375</v>
      </c>
      <c r="AA75" s="4">
        <f>ajuste_SA!AA75/ajuste_SA!AA$2*100</f>
        <v>111.02899115505214</v>
      </c>
      <c r="AB75" s="4">
        <f>ajuste_SA!AB75/ajuste_SA!AB$2*100</f>
        <v>150.81909770665501</v>
      </c>
      <c r="AC75" s="4">
        <f>ajuste_SA!AC75/ajuste_SA!AC$2*100</f>
        <v>110.47768335945879</v>
      </c>
      <c r="AD75" s="4">
        <v>988.42344109683609</v>
      </c>
      <c r="AE75">
        <f t="shared" si="3"/>
        <v>166.51166314365739</v>
      </c>
    </row>
    <row r="76" spans="1:31" x14ac:dyDescent="0.3">
      <c r="A76" s="2">
        <v>42552</v>
      </c>
      <c r="B76" s="2" t="str">
        <f t="shared" si="2"/>
        <v>2016M7</v>
      </c>
      <c r="C76" s="4">
        <f>ajuste_SA!C76/ajuste_SA!C$2*100</f>
        <v>100.197773220041</v>
      </c>
      <c r="D76" s="4">
        <f>ajuste_SA!D76/ajuste_SA!D$2*100</f>
        <v>110.40320199781155</v>
      </c>
      <c r="E76" s="4">
        <f>ajuste_SA!E76/ajuste_SA!E$2*100</f>
        <v>136.50967951870922</v>
      </c>
      <c r="F76" s="4">
        <f>ajuste_SA!F76/ajuste_SA!F$2*100</f>
        <v>196.34875866750042</v>
      </c>
      <c r="G76" s="4">
        <f>ajuste_SA!G76/ajuste_SA!G$2*100</f>
        <v>211.89114945127704</v>
      </c>
      <c r="H76" s="4">
        <f>ajuste_SA!H76/ajuste_SA!H$2*100</f>
        <v>205.0649723489891</v>
      </c>
      <c r="I76" s="4">
        <f>ajuste_SA!I76/ajuste_SA!I$2*100</f>
        <v>76.694915254237301</v>
      </c>
      <c r="J76" s="4">
        <f>ajuste_SA!J76/ajuste_SA!J$2*100</f>
        <v>94.403198172472869</v>
      </c>
      <c r="K76" s="4">
        <f>ajuste_SA!K76/ajuste_SA!K$2*100</f>
        <v>68.674236610104003</v>
      </c>
      <c r="L76" s="4">
        <f>ajuste_SA!L76/ajuste_SA!L$2*100</f>
        <v>108.17482800485634</v>
      </c>
      <c r="M76" s="4">
        <f>ajuste_SA!M76/ajuste_SA!M$2*100</f>
        <v>209.30915067206666</v>
      </c>
      <c r="N76" s="4">
        <f>ajuste_SA!N76/ajuste_SA!N$2*100</f>
        <v>59.378428756872545</v>
      </c>
      <c r="O76" s="4">
        <f>ajuste_SA!O76/ajuste_SA!O$2*100</f>
        <v>167.84118701297217</v>
      </c>
      <c r="P76" s="4">
        <f>ajuste_SA!P76/ajuste_SA!P$2*100</f>
        <v>210.3212508794054</v>
      </c>
      <c r="Q76" s="4">
        <f>ajuste_SA!Q76/ajuste_SA!Q$2*100</f>
        <v>183.56191465783581</v>
      </c>
      <c r="R76" s="4">
        <f>ajuste_SA!R76/ajuste_SA!R$2*100</f>
        <v>117.77230905572746</v>
      </c>
      <c r="S76" s="4">
        <f>ajuste_SA!S76/ajuste_SA!S$2*100</f>
        <v>158.80311941953346</v>
      </c>
      <c r="T76" s="4">
        <f>ajuste_SA!T76/ajuste_SA!T$2*100</f>
        <v>95.986238532110079</v>
      </c>
      <c r="U76" s="4">
        <f>ajuste_SA!U76/ajuste_SA!U$2*100</f>
        <v>117.60198662674037</v>
      </c>
      <c r="V76" s="4">
        <f>ajuste_SA!V76/ajuste_SA!V$2*100</f>
        <v>131.42818354602227</v>
      </c>
      <c r="W76" s="4">
        <f>ajuste_SA!W76/ajuste_SA!W$2*100</f>
        <v>37.012784533832239</v>
      </c>
      <c r="X76" s="4">
        <f>ajuste_SA!X76/ajuste_SA!X$2*100</f>
        <v>49.260848831664276</v>
      </c>
      <c r="Y76" s="4">
        <f>ajuste_SA!Y76/ajuste_SA!Y$2*100</f>
        <v>44.168433807936985</v>
      </c>
      <c r="Z76" s="4">
        <f>ajuste_SA!Z76/ajuste_SA!Z$2*100</f>
        <v>51.779781680113899</v>
      </c>
      <c r="AA76" s="4">
        <f>ajuste_SA!AA76/ajuste_SA!AA$2*100</f>
        <v>110.3245217842486</v>
      </c>
      <c r="AB76" s="4">
        <f>ajuste_SA!AB76/ajuste_SA!AB$2*100</f>
        <v>151.60347698618335</v>
      </c>
      <c r="AC76" s="4">
        <f>ajuste_SA!AC76/ajuste_SA!AC$2*100</f>
        <v>110.29847188992474</v>
      </c>
      <c r="AD76" s="4">
        <v>992.42193303148417</v>
      </c>
      <c r="AE76">
        <f t="shared" si="3"/>
        <v>167.18525657985305</v>
      </c>
    </row>
    <row r="77" spans="1:31" x14ac:dyDescent="0.3">
      <c r="A77" s="2">
        <v>42583</v>
      </c>
      <c r="B77" s="2" t="str">
        <f t="shared" si="2"/>
        <v>2016M8</v>
      </c>
      <c r="C77" s="4">
        <f>ajuste_SA!C77/ajuste_SA!C$2*100</f>
        <v>101.27453852915322</v>
      </c>
      <c r="D77" s="4">
        <f>ajuste_SA!D77/ajuste_SA!D$2*100</f>
        <v>109.94824385664634</v>
      </c>
      <c r="E77" s="4">
        <f>ajuste_SA!E77/ajuste_SA!E$2*100</f>
        <v>134.94270647686446</v>
      </c>
      <c r="F77" s="4">
        <f>ajuste_SA!F77/ajuste_SA!F$2*100</f>
        <v>195.93770784496931</v>
      </c>
      <c r="G77" s="4">
        <f>ajuste_SA!G77/ajuste_SA!G$2*100</f>
        <v>213.34566167863392</v>
      </c>
      <c r="H77" s="4">
        <f>ajuste_SA!H77/ajuste_SA!H$2*100</f>
        <v>206.5172907859301</v>
      </c>
      <c r="I77" s="4">
        <f>ajuste_SA!I77/ajuste_SA!I$2*100</f>
        <v>76.997578692493946</v>
      </c>
      <c r="J77" s="4">
        <f>ajuste_SA!J77/ajuste_SA!J$2*100</f>
        <v>92.918332381496285</v>
      </c>
      <c r="K77" s="4">
        <f>ajuste_SA!K77/ajuste_SA!K$2*100</f>
        <v>68.966063233514291</v>
      </c>
      <c r="L77" s="4">
        <f>ajuste_SA!L77/ajuste_SA!L$2*100</f>
        <v>108.09388911371913</v>
      </c>
      <c r="M77" s="4">
        <f>ajuste_SA!M77/ajuste_SA!M$2*100</f>
        <v>185.83817573516467</v>
      </c>
      <c r="N77" s="4">
        <f>ajuste_SA!N77/ajuste_SA!N$2*100</f>
        <v>60.680571903223978</v>
      </c>
      <c r="O77" s="4">
        <f>ajuste_SA!O77/ajuste_SA!O$2*100</f>
        <v>168.97747607017925</v>
      </c>
      <c r="P77" s="4">
        <f>ajuste_SA!P77/ajuste_SA!P$2*100</f>
        <v>212.24278552034775</v>
      </c>
      <c r="Q77" s="4">
        <f>ajuste_SA!Q77/ajuste_SA!Q$2*100</f>
        <v>184.43436744276681</v>
      </c>
      <c r="R77" s="4">
        <f>ajuste_SA!R77/ajuste_SA!R$2*100</f>
        <v>121.03102389382576</v>
      </c>
      <c r="S77" s="4">
        <f>ajuste_SA!S77/ajuste_SA!S$2*100</f>
        <v>166.92914511472671</v>
      </c>
      <c r="T77" s="4">
        <f>ajuste_SA!T77/ajuste_SA!T$2*100</f>
        <v>95.642201834862377</v>
      </c>
      <c r="U77" s="4">
        <f>ajuste_SA!U77/ajuste_SA!U$2*100</f>
        <v>117.13379843222347</v>
      </c>
      <c r="V77" s="4">
        <f>ajuste_SA!V77/ajuste_SA!V$2*100</f>
        <v>128.33288080369266</v>
      </c>
      <c r="W77" s="4">
        <f>ajuste_SA!W77/ajuste_SA!W$2*100</f>
        <v>41.8459619582164</v>
      </c>
      <c r="X77" s="4">
        <f>ajuste_SA!X77/ajuste_SA!X$2*100</f>
        <v>56.27086313781593</v>
      </c>
      <c r="Y77" s="4">
        <f>ajuste_SA!Y77/ajuste_SA!Y$2*100</f>
        <v>47.500757346258709</v>
      </c>
      <c r="Z77" s="4">
        <f>ajuste_SA!Z77/ajuste_SA!Z$2*100</f>
        <v>52.942572377788323</v>
      </c>
      <c r="AA77" s="4">
        <f>ajuste_SA!AA77/ajuste_SA!AA$2*100</f>
        <v>110.89040470679778</v>
      </c>
      <c r="AB77" s="4">
        <f>ajuste_SA!AB77/ajuste_SA!AB$2*100</f>
        <v>152.2705208407003</v>
      </c>
      <c r="AC77" s="4">
        <f>ajuste_SA!AC77/ajuste_SA!AC$2*100</f>
        <v>110.39289020891199</v>
      </c>
      <c r="AD77" s="4">
        <v>992.00284282647135</v>
      </c>
      <c r="AE77">
        <f t="shared" si="3"/>
        <v>167.11465585941033</v>
      </c>
    </row>
    <row r="78" spans="1:31" x14ac:dyDescent="0.3">
      <c r="A78" s="2">
        <v>42614</v>
      </c>
      <c r="B78" s="2" t="str">
        <f t="shared" si="2"/>
        <v>2016M9</v>
      </c>
      <c r="C78" s="4">
        <f>ajuste_SA!C78/ajuste_SA!C$2*100</f>
        <v>98.110167008496916</v>
      </c>
      <c r="D78" s="4">
        <f>ajuste_SA!D78/ajuste_SA!D$2*100</f>
        <v>110.42210989559049</v>
      </c>
      <c r="E78" s="4">
        <f>ajuste_SA!E78/ajuste_SA!E$2*100</f>
        <v>136.92719737292362</v>
      </c>
      <c r="F78" s="4">
        <f>ajuste_SA!F78/ajuste_SA!F$2*100</f>
        <v>198.27332086731104</v>
      </c>
      <c r="G78" s="4">
        <f>ajuste_SA!G78/ajuste_SA!G$2*100</f>
        <v>215.51817430643902</v>
      </c>
      <c r="H78" s="4">
        <f>ajuste_SA!H78/ajuste_SA!H$2*100</f>
        <v>208.63875678891733</v>
      </c>
      <c r="I78" s="4">
        <f>ajuste_SA!I78/ajuste_SA!I$2*100</f>
        <v>70.278450363196114</v>
      </c>
      <c r="J78" s="4">
        <f>ajuste_SA!J78/ajuste_SA!J$2*100</f>
        <v>94.745859508852064</v>
      </c>
      <c r="K78" s="4">
        <f>ajuste_SA!K78/ajuste_SA!K$2*100</f>
        <v>68.96261638224793</v>
      </c>
      <c r="L78" s="4">
        <f>ajuste_SA!L78/ajuste_SA!L$2*100</f>
        <v>104.73492513152569</v>
      </c>
      <c r="M78" s="4">
        <f>ajuste_SA!M78/ajuste_SA!M$2*100</f>
        <v>197.88548453366201</v>
      </c>
      <c r="N78" s="4">
        <f>ajuste_SA!N78/ajuste_SA!N$2*100</f>
        <v>60.810691348862576</v>
      </c>
      <c r="O78" s="4">
        <f>ajuste_SA!O78/ajuste_SA!O$2*100</f>
        <v>169.13405357782341</v>
      </c>
      <c r="P78" s="4">
        <f>ajuste_SA!P78/ajuste_SA!P$2*100</f>
        <v>219.34548663025302</v>
      </c>
      <c r="Q78" s="4">
        <f>ajuste_SA!Q78/ajuste_SA!Q$2*100</f>
        <v>186.06367200163413</v>
      </c>
      <c r="R78" s="4">
        <f>ajuste_SA!R78/ajuste_SA!R$2*100</f>
        <v>122.6715516888236</v>
      </c>
      <c r="S78" s="4">
        <f>ajuste_SA!S78/ajuste_SA!S$2*100</f>
        <v>160.59310580870715</v>
      </c>
      <c r="T78" s="4">
        <f>ajuste_SA!T78/ajuste_SA!T$2*100</f>
        <v>99.157110091743107</v>
      </c>
      <c r="U78" s="4">
        <f>ajuste_SA!U78/ajuste_SA!U$2*100</f>
        <v>117.25327526233312</v>
      </c>
      <c r="V78" s="4">
        <f>ajuste_SA!V78/ajuste_SA!V$2*100</f>
        <v>130.39641596524572</v>
      </c>
      <c r="W78" s="4">
        <f>ajuste_SA!W78/ajuste_SA!W$2*100</f>
        <v>41.440598690364823</v>
      </c>
      <c r="X78" s="4">
        <f>ajuste_SA!X78/ajuste_SA!X$2*100</f>
        <v>55.126371006199328</v>
      </c>
      <c r="Y78" s="4">
        <f>ajuste_SA!Y78/ajuste_SA!Y$2*100</f>
        <v>48.712511360193886</v>
      </c>
      <c r="Z78" s="4">
        <f>ajuste_SA!Z78/ajuste_SA!Z$2*100</f>
        <v>55.43426672994778</v>
      </c>
      <c r="AA78" s="4">
        <f>ajuste_SA!AA78/ajuste_SA!AA$2*100</f>
        <v>110.24368103677935</v>
      </c>
      <c r="AB78" s="4">
        <f>ajuste_SA!AB78/ajuste_SA!AB$2*100</f>
        <v>152.39235680256144</v>
      </c>
      <c r="AC78" s="4">
        <f>ajuste_SA!AC78/ajuste_SA!AC$2*100</f>
        <v>110.65643648763854</v>
      </c>
      <c r="AD78" s="4">
        <v>1001.9838726583046</v>
      </c>
      <c r="AE78">
        <f t="shared" si="3"/>
        <v>168.79607882863976</v>
      </c>
    </row>
    <row r="79" spans="1:31" x14ac:dyDescent="0.3">
      <c r="A79" s="2">
        <v>42644</v>
      </c>
      <c r="B79" s="2" t="str">
        <f t="shared" si="2"/>
        <v>2016M10</v>
      </c>
      <c r="C79" s="4">
        <f>ajuste_SA!C79/ajuste_SA!C$2*100</f>
        <v>97.304424260181648</v>
      </c>
      <c r="D79" s="4">
        <f>ajuste_SA!D79/ajuste_SA!D$2*100</f>
        <v>110.51160523053574</v>
      </c>
      <c r="E79" s="4">
        <f>ajuste_SA!E79/ajuste_SA!E$2*100</f>
        <v>136.04347771883747</v>
      </c>
      <c r="F79" s="4">
        <f>ajuste_SA!F79/ajuste_SA!F$2*100</f>
        <v>198.75468566871749</v>
      </c>
      <c r="G79" s="4">
        <f>ajuste_SA!G79/ajuste_SA!G$2*100</f>
        <v>218.2768517830454</v>
      </c>
      <c r="H79" s="4">
        <f>ajuste_SA!H79/ajuste_SA!H$2*100</f>
        <v>210.83178978288157</v>
      </c>
      <c r="I79" s="4">
        <f>ajuste_SA!I79/ajuste_SA!I$2*100</f>
        <v>68.704600484261505</v>
      </c>
      <c r="J79" s="4">
        <f>ajuste_SA!J79/ajuste_SA!J$2*100</f>
        <v>95.602512849800092</v>
      </c>
      <c r="K79" s="4">
        <f>ajuste_SA!K79/ajuste_SA!K$2*100</f>
        <v>70.300532086846061</v>
      </c>
      <c r="L79" s="4">
        <f>ajuste_SA!L79/ajuste_SA!L$2*100</f>
        <v>101.61877782274382</v>
      </c>
      <c r="M79" s="4">
        <f>ajuste_SA!M79/ajuste_SA!M$2*100</f>
        <v>197.34988554322948</v>
      </c>
      <c r="N79" s="4">
        <f>ajuste_SA!N79/ajuste_SA!N$2*100</f>
        <v>64.920511251642296</v>
      </c>
      <c r="O79" s="4">
        <f>ajuste_SA!O79/ajuste_SA!O$2*100</f>
        <v>166.59717464693222</v>
      </c>
      <c r="P79" s="4">
        <f>ajuste_SA!P79/ajuste_SA!P$2*100</f>
        <v>213.72411184959935</v>
      </c>
      <c r="Q79" s="4">
        <f>ajuste_SA!Q79/ajuste_SA!Q$2*100</f>
        <v>182.3790850781715</v>
      </c>
      <c r="R79" s="4">
        <f>ajuste_SA!R79/ajuste_SA!R$2*100</f>
        <v>123.01806700656502</v>
      </c>
      <c r="S79" s="4">
        <f>ajuste_SA!S79/ajuste_SA!S$2*100</f>
        <v>164.84559717344695</v>
      </c>
      <c r="T79" s="4">
        <f>ajuste_SA!T79/ajuste_SA!T$2*100</f>
        <v>93.577981651376135</v>
      </c>
      <c r="U79" s="4">
        <f>ajuste_SA!U79/ajuste_SA!U$2*100</f>
        <v>114.60388255048693</v>
      </c>
      <c r="V79" s="4">
        <f>ajuste_SA!V79/ajuste_SA!V$2*100</f>
        <v>127.46402389356504</v>
      </c>
      <c r="W79" s="4">
        <f>ajuste_SA!W79/ajuste_SA!W$2*100</f>
        <v>53.196133458060487</v>
      </c>
      <c r="X79" s="4">
        <f>ajuste_SA!X79/ajuste_SA!X$2*100</f>
        <v>62.613257033857892</v>
      </c>
      <c r="Y79" s="4">
        <f>ajuste_SA!Y79/ajuste_SA!Y$2*100</f>
        <v>55.558921538927599</v>
      </c>
      <c r="Z79" s="4">
        <f>ajuste_SA!Z79/ajuste_SA!Z$2*100</f>
        <v>61.438063597532036</v>
      </c>
      <c r="AA79" s="4">
        <f>ajuste_SA!AA79/ajuste_SA!AA$2*100</f>
        <v>113.69673351180198</v>
      </c>
      <c r="AB79" s="4">
        <f>ajuste_SA!AB79/ajuste_SA!AB$2*100</f>
        <v>152.78872551225754</v>
      </c>
      <c r="AC79" s="4">
        <f>ajuste_SA!AC79/ajuste_SA!AC$2*100</f>
        <v>110.79439723528498</v>
      </c>
      <c r="AD79" s="4">
        <v>997.69495169309641</v>
      </c>
      <c r="AE79">
        <f t="shared" si="3"/>
        <v>168.07355917429402</v>
      </c>
    </row>
    <row r="80" spans="1:31" x14ac:dyDescent="0.3">
      <c r="A80" s="2">
        <v>42675</v>
      </c>
      <c r="B80" s="2" t="str">
        <f t="shared" si="2"/>
        <v>2016M11</v>
      </c>
      <c r="C80" s="4">
        <f>ajuste_SA!C80/ajuste_SA!C$2*100</f>
        <v>97.033401699384697</v>
      </c>
      <c r="D80" s="4">
        <f>ajuste_SA!D80/ajuste_SA!D$2*100</f>
        <v>109.94617008544907</v>
      </c>
      <c r="E80" s="4">
        <f>ajuste_SA!E80/ajuste_SA!E$2*100</f>
        <v>139.03170277720292</v>
      </c>
      <c r="F80" s="4">
        <f>ajuste_SA!F80/ajuste_SA!F$2*100</f>
        <v>198.19912933120887</v>
      </c>
      <c r="G80" s="4">
        <f>ajuste_SA!G80/ajuste_SA!G$2*100</f>
        <v>220.25394363354397</v>
      </c>
      <c r="H80" s="4">
        <f>ajuste_SA!H80/ajuste_SA!H$2*100</f>
        <v>212.52691208584537</v>
      </c>
      <c r="I80" s="4">
        <f>ajuste_SA!I80/ajuste_SA!I$2*100</f>
        <v>68.704600484261505</v>
      </c>
      <c r="J80" s="4">
        <f>ajuste_SA!J80/ajuste_SA!J$2*100</f>
        <v>96.459166190748135</v>
      </c>
      <c r="K80" s="4">
        <f>ajuste_SA!K80/ajuste_SA!K$2*100</f>
        <v>70.028545841952308</v>
      </c>
      <c r="L80" s="4">
        <f>ajuste_SA!L80/ajuste_SA!L$2*100</f>
        <v>100.20234722784298</v>
      </c>
      <c r="M80" s="4">
        <f>ajuste_SA!M80/ajuste_SA!M$2*100</f>
        <v>213.32981158654692</v>
      </c>
      <c r="N80" s="4">
        <f>ajuste_SA!N80/ajuste_SA!N$2*100</f>
        <v>63.020533216760285</v>
      </c>
      <c r="O80" s="4">
        <f>ajuste_SA!O80/ajuste_SA!O$2*100</f>
        <v>170.08516440417176</v>
      </c>
      <c r="P80" s="4">
        <f>ajuste_SA!P80/ajuste_SA!P$2*100</f>
        <v>217.26835759789549</v>
      </c>
      <c r="Q80" s="4">
        <f>ajuste_SA!Q80/ajuste_SA!Q$2*100</f>
        <v>184.19814392539163</v>
      </c>
      <c r="R80" s="4">
        <f>ajuste_SA!R80/ajuste_SA!R$2*100</f>
        <v>121.07513277340888</v>
      </c>
      <c r="S80" s="4">
        <f>ajuste_SA!S80/ajuste_SA!S$2*100</f>
        <v>166.59856242519155</v>
      </c>
      <c r="T80" s="4">
        <f>ajuste_SA!T80/ajuste_SA!T$2*100</f>
        <v>94.168577981651353</v>
      </c>
      <c r="U80" s="4">
        <f>ajuste_SA!U80/ajuste_SA!U$2*100</f>
        <v>122.15132241421982</v>
      </c>
      <c r="V80" s="4">
        <f>ajuste_SA!V80/ajuste_SA!V$2*100</f>
        <v>133.15232147705674</v>
      </c>
      <c r="W80" s="4">
        <f>ajuste_SA!W80/ajuste_SA!W$2*100</f>
        <v>41.565325849703768</v>
      </c>
      <c r="X80" s="4">
        <f>ajuste_SA!X80/ajuste_SA!X$2*100</f>
        <v>87.458273724368155</v>
      </c>
      <c r="Y80" s="4">
        <f>ajuste_SA!Y80/ajuste_SA!Y$2*100</f>
        <v>71.73583762496213</v>
      </c>
      <c r="Z80" s="4">
        <f>ajuste_SA!Z80/ajuste_SA!Z$2*100</f>
        <v>71.594684385382052</v>
      </c>
      <c r="AA80" s="4">
        <f>ajuste_SA!AA80/ajuste_SA!AA$2*100</f>
        <v>117.2190838304231</v>
      </c>
      <c r="AB80" s="4">
        <f>ajuste_SA!AB80/ajuste_SA!AB$2*100</f>
        <v>153.06390119392813</v>
      </c>
      <c r="AC80" s="4">
        <f>ajuste_SA!AC80/ajuste_SA!AC$2*100</f>
        <v>110.62206088606553</v>
      </c>
      <c r="AD80" s="4">
        <v>1016.1894639127946</v>
      </c>
      <c r="AE80">
        <f t="shared" si="3"/>
        <v>171.18917932320036</v>
      </c>
    </row>
    <row r="81" spans="1:31" x14ac:dyDescent="0.3">
      <c r="A81" s="2">
        <v>42705</v>
      </c>
      <c r="B81" s="2" t="str">
        <f t="shared" si="2"/>
        <v>2016M12</v>
      </c>
      <c r="C81" s="4">
        <f>ajuste_SA!C81/ajuste_SA!C$2*100</f>
        <v>97.729270436566054</v>
      </c>
      <c r="D81" s="4">
        <f>ajuste_SA!D81/ajuste_SA!D$2*100</f>
        <v>109.9132879968286</v>
      </c>
      <c r="E81" s="4">
        <f>ajuste_SA!E81/ajuste_SA!E$2*100</f>
        <v>140.20154912599003</v>
      </c>
      <c r="F81" s="4">
        <f>ajuste_SA!F81/ajuste_SA!F$2*100</f>
        <v>200.46133767355317</v>
      </c>
      <c r="G81" s="4">
        <f>ajuste_SA!G81/ajuste_SA!G$2*100</f>
        <v>221.21923420776452</v>
      </c>
      <c r="H81" s="4">
        <f>ajuste_SA!H81/ajuste_SA!H$2*100</f>
        <v>213.63094048800093</v>
      </c>
      <c r="I81" s="4">
        <f>ajuste_SA!I81/ajuste_SA!I$2*100</f>
        <v>68.220338983050837</v>
      </c>
      <c r="J81" s="4">
        <f>ajuste_SA!J81/ajuste_SA!J$2*100</f>
        <v>97.544260422615622</v>
      </c>
      <c r="K81" s="4">
        <f>ajuste_SA!K81/ajuste_SA!K$2*100</f>
        <v>69.650825191288774</v>
      </c>
      <c r="L81" s="4">
        <f>ajuste_SA!L81/ajuste_SA!L$2*100</f>
        <v>96.27681100768919</v>
      </c>
      <c r="M81" s="4">
        <f>ajuste_SA!M81/ajuste_SA!M$2*100</f>
        <v>200.33603333920294</v>
      </c>
      <c r="N81" s="4">
        <f>ajuste_SA!N81/ajuste_SA!N$2*100</f>
        <v>63.032064381810258</v>
      </c>
      <c r="O81" s="4">
        <f>ajuste_SA!O81/ajuste_SA!O$2*100</f>
        <v>174.57320197081461</v>
      </c>
      <c r="P81" s="4">
        <f>ajuste_SA!P81/ajuste_SA!P$2*100</f>
        <v>220.9735238215226</v>
      </c>
      <c r="Q81" s="4">
        <f>ajuste_SA!Q81/ajuste_SA!Q$2*100</f>
        <v>187.68058561438713</v>
      </c>
      <c r="R81" s="4">
        <f>ajuste_SA!R81/ajuste_SA!R$2*100</f>
        <v>124.02149819067505</v>
      </c>
      <c r="S81" s="4">
        <f>ajuste_SA!S81/ajuste_SA!S$2*100</f>
        <v>173.14040093331866</v>
      </c>
      <c r="T81" s="4">
        <f>ajuste_SA!T81/ajuste_SA!T$2*100</f>
        <v>93.606651376146772</v>
      </c>
      <c r="U81" s="4">
        <f>ajuste_SA!U81/ajuste_SA!U$2*100</f>
        <v>116.85242646568203</v>
      </c>
      <c r="V81" s="4">
        <f>ajuste_SA!V81/ajuste_SA!V$2*100</f>
        <v>133.27450448004345</v>
      </c>
      <c r="W81" s="4">
        <f>ajuste_SA!W81/ajuste_SA!W$2*100</f>
        <v>43.779232927970064</v>
      </c>
      <c r="X81" s="4">
        <f>ajuste_SA!X81/ajuste_SA!X$2*100</f>
        <v>92.226990939437286</v>
      </c>
      <c r="Y81" s="4">
        <f>ajuste_SA!Y81/ajuste_SA!Y$2*100</f>
        <v>74.098757952135713</v>
      </c>
      <c r="Z81" s="4">
        <f>ajuste_SA!Z81/ajuste_SA!Z$2*100</f>
        <v>72.686283815851908</v>
      </c>
      <c r="AA81" s="4">
        <f>ajuste_SA!AA81/ajuste_SA!AA$2*100</f>
        <v>118.24691503623583</v>
      </c>
      <c r="AB81" s="4">
        <f>ajuste_SA!AB81/ajuste_SA!AB$2*100</f>
        <v>153.52295595260293</v>
      </c>
      <c r="AC81" s="4">
        <f>ajuste_SA!AC81/ajuste_SA!AC$2*100</f>
        <v>110.65826985305576</v>
      </c>
      <c r="AD81" s="4">
        <v>1023.8568786012511</v>
      </c>
      <c r="AE81">
        <f t="shared" si="3"/>
        <v>172.48084635445798</v>
      </c>
    </row>
    <row r="82" spans="1:31" x14ac:dyDescent="0.3">
      <c r="A82" s="2">
        <v>42736</v>
      </c>
      <c r="B82" s="2" t="str">
        <f t="shared" si="2"/>
        <v>2017M1</v>
      </c>
      <c r="C82" s="4">
        <f>ajuste_SA!C82/ajuste_SA!C$2*100</f>
        <v>94.169352475827722</v>
      </c>
      <c r="D82" s="4">
        <f>ajuste_SA!D82/ajuste_SA!D$2*100</f>
        <v>110.32716062712559</v>
      </c>
      <c r="E82" s="4">
        <f>ajuste_SA!E82/ajuste_SA!E$2*100</f>
        <v>140.03229874578679</v>
      </c>
      <c r="F82" s="4">
        <f>ajuste_SA!F82/ajuste_SA!F$2*100</f>
        <v>201.69418674336401</v>
      </c>
      <c r="G82" s="4">
        <f>ajuste_SA!G82/ajuste_SA!G$2*100</f>
        <v>222.76226275677001</v>
      </c>
      <c r="H82" s="4">
        <f>ajuste_SA!H82/ajuste_SA!H$2*100</f>
        <v>215.97561591038473</v>
      </c>
      <c r="I82" s="4">
        <f>ajuste_SA!I82/ajuste_SA!I$2*100</f>
        <v>70.036319612590802</v>
      </c>
      <c r="J82" s="4">
        <f>ajuste_SA!J82/ajuste_SA!J$2*100</f>
        <v>97.944031981724706</v>
      </c>
      <c r="K82" s="4">
        <f>ajuste_SA!K82/ajuste_SA!K$2*100</f>
        <v>69.841269275538977</v>
      </c>
      <c r="L82" s="4">
        <f>ajuste_SA!L82/ajuste_SA!L$2*100</f>
        <v>88.021044111695673</v>
      </c>
      <c r="M82" s="4">
        <f>ajuste_SA!M82/ajuste_SA!M$2*100</f>
        <v>175.96261078828434</v>
      </c>
      <c r="N82" s="4">
        <f>ajuste_SA!N82/ajuste_SA!N$2*100</f>
        <v>63.848054079502795</v>
      </c>
      <c r="O82" s="4">
        <f>ajuste_SA!O82/ajuste_SA!O$2*100</f>
        <v>181.44547759742079</v>
      </c>
      <c r="P82" s="4">
        <f>ajuste_SA!P82/ajuste_SA!P$2*100</f>
        <v>230.17075808920583</v>
      </c>
      <c r="Q82" s="4">
        <f>ajuste_SA!Q82/ajuste_SA!Q$2*100</f>
        <v>195.32537200703445</v>
      </c>
      <c r="R82" s="4">
        <f>ajuste_SA!R82/ajuste_SA!R$2*100</f>
        <v>125.40365116848081</v>
      </c>
      <c r="S82" s="4">
        <f>ajuste_SA!S82/ajuste_SA!S$2*100</f>
        <v>177.43381989019318</v>
      </c>
      <c r="T82" s="4">
        <f>ajuste_SA!T82/ajuste_SA!T$2*100</f>
        <v>87.746559633027516</v>
      </c>
      <c r="U82" s="4">
        <f>ajuste_SA!U82/ajuste_SA!U$2*100</f>
        <v>111.69165821003024</v>
      </c>
      <c r="V82" s="4">
        <f>ajuste_SA!V82/ajuste_SA!V$2*100</f>
        <v>127.34184089057834</v>
      </c>
      <c r="W82" s="4">
        <f>ajuste_SA!W82/ajuste_SA!W$2*100</f>
        <v>37.386966011849083</v>
      </c>
      <c r="X82" s="4">
        <f>ajuste_SA!X82/ajuste_SA!X$2*100</f>
        <v>90.987124463519308</v>
      </c>
      <c r="Y82" s="4">
        <f>ajuste_SA!Y82/ajuste_SA!Y$2*100</f>
        <v>74.250227203877614</v>
      </c>
      <c r="Z82" s="4">
        <f>ajuste_SA!Z82/ajuste_SA!Z$2*100</f>
        <v>72.401518747033691</v>
      </c>
      <c r="AA82" s="4">
        <f>ajuste_SA!AA82/ajuste_SA!AA$2*100</f>
        <v>114.92089917638985</v>
      </c>
      <c r="AB82" s="4">
        <f>ajuste_SA!AB82/ajuste_SA!AB$2*100</f>
        <v>154.1064184084816</v>
      </c>
      <c r="AC82" s="4">
        <f>ajuste_SA!AC82/ajuste_SA!AC$2*100</f>
        <v>111.30315613856577</v>
      </c>
      <c r="AD82" s="4">
        <v>1027.132392151173</v>
      </c>
      <c r="AE82">
        <f t="shared" si="3"/>
        <v>173.03264549859995</v>
      </c>
    </row>
    <row r="83" spans="1:31" x14ac:dyDescent="0.3">
      <c r="A83" s="2">
        <v>42767</v>
      </c>
      <c r="B83" s="2" t="str">
        <f t="shared" si="2"/>
        <v>2017M2</v>
      </c>
      <c r="C83" s="4">
        <f>ajuste_SA!C83/ajuste_SA!C$2*100</f>
        <v>94.894520949311456</v>
      </c>
      <c r="D83" s="4">
        <f>ajuste_SA!D83/ajuste_SA!D$2*100</f>
        <v>111.03898099916726</v>
      </c>
      <c r="E83" s="4">
        <f>ajuste_SA!E83/ajuste_SA!E$2*100</f>
        <v>153.19146300147895</v>
      </c>
      <c r="F83" s="4">
        <f>ajuste_SA!F83/ajuste_SA!F$2*100</f>
        <v>202.47762220504885</v>
      </c>
      <c r="G83" s="4">
        <f>ajuste_SA!G83/ajuste_SA!G$2*100</f>
        <v>227.23090210691214</v>
      </c>
      <c r="H83" s="4">
        <f>ajuste_SA!H83/ajuste_SA!H$2*100</f>
        <v>219.28487212476742</v>
      </c>
      <c r="I83" s="4">
        <f>ajuste_SA!I83/ajuste_SA!I$2*100</f>
        <v>69.733656174334129</v>
      </c>
      <c r="J83" s="4">
        <f>ajuste_SA!J83/ajuste_SA!J$2*100</f>
        <v>94.574528840662467</v>
      </c>
      <c r="K83" s="4">
        <f>ajuste_SA!K83/ajuste_SA!K$2*100</f>
        <v>69.854338655141888</v>
      </c>
      <c r="L83" s="4">
        <f>ajuste_SA!L83/ajuste_SA!L$2*100</f>
        <v>83.569405099150131</v>
      </c>
      <c r="M83" s="4">
        <f>ajuste_SA!M83/ajuste_SA!M$2*100</f>
        <v>160.2101308915889</v>
      </c>
      <c r="N83" s="4">
        <f>ajuste_SA!N83/ajuste_SA!N$2*100</f>
        <v>66.503762733802901</v>
      </c>
      <c r="O83" s="4">
        <f>ajuste_SA!O83/ajuste_SA!O$2*100</f>
        <v>183.854054407663</v>
      </c>
      <c r="P83" s="4">
        <f>ajuste_SA!P83/ajuste_SA!P$2*100</f>
        <v>235.26587954846204</v>
      </c>
      <c r="Q83" s="4">
        <f>ajuste_SA!Q83/ajuste_SA!Q$2*100</f>
        <v>197.1014360067295</v>
      </c>
      <c r="R83" s="4">
        <f>ajuste_SA!R83/ajuste_SA!R$2*100</f>
        <v>127.92176536275129</v>
      </c>
      <c r="S83" s="4">
        <f>ajuste_SA!S83/ajuste_SA!S$2*100</f>
        <v>179.19763695713945</v>
      </c>
      <c r="T83" s="4">
        <f>ajuste_SA!T83/ajuste_SA!T$2*100</f>
        <v>80.991972477064209</v>
      </c>
      <c r="U83" s="4">
        <f>ajuste_SA!U83/ajuste_SA!U$2*100</f>
        <v>110.33814071365757</v>
      </c>
      <c r="V83" s="4">
        <f>ajuste_SA!V83/ajuste_SA!V$2*100</f>
        <v>123.62204724409449</v>
      </c>
      <c r="W83" s="4">
        <f>ajuste_SA!W83/ajuste_SA!W$2*100</f>
        <v>40.286872466479572</v>
      </c>
      <c r="X83" s="4">
        <f>ajuste_SA!X83/ajuste_SA!X$2*100</f>
        <v>89.651883643299939</v>
      </c>
      <c r="Y83" s="4">
        <f>ajuste_SA!Y83/ajuste_SA!Y$2*100</f>
        <v>71.432899121478343</v>
      </c>
      <c r="Z83" s="4">
        <f>ajuste_SA!Z83/ajuste_SA!Z$2*100</f>
        <v>70.431893687707642</v>
      </c>
      <c r="AA83" s="4">
        <f>ajuste_SA!AA83/ajuste_SA!AA$2*100</f>
        <v>116.78023752305057</v>
      </c>
      <c r="AB83" s="4">
        <f>ajuste_SA!AB83/ajuste_SA!AB$2*100</f>
        <v>154.61497907250364</v>
      </c>
      <c r="AC83" s="4">
        <f>ajuste_SA!AC83/ajuste_SA!AC$2*100</f>
        <v>111.65332893325635</v>
      </c>
      <c r="AD83" s="4">
        <v>1036.715990584559</v>
      </c>
      <c r="AE83">
        <f t="shared" si="3"/>
        <v>174.6471164304844</v>
      </c>
    </row>
    <row r="84" spans="1:31" x14ac:dyDescent="0.3">
      <c r="A84" s="2">
        <v>42795</v>
      </c>
      <c r="B84" s="2" t="str">
        <f t="shared" si="2"/>
        <v>2017M3</v>
      </c>
      <c r="C84" s="4">
        <f>ajuste_SA!C84/ajuste_SA!C$2*100</f>
        <v>103.97011426897159</v>
      </c>
      <c r="D84" s="4">
        <f>ajuste_SA!D84/ajuste_SA!D$2*100</f>
        <v>111.31235445298925</v>
      </c>
      <c r="E84" s="4">
        <f>ajuste_SA!E84/ajuste_SA!E$2*100</f>
        <v>146.07329714101905</v>
      </c>
      <c r="F84" s="4">
        <f>ajuste_SA!F84/ajuste_SA!F$2*100</f>
        <v>202.63807119318997</v>
      </c>
      <c r="G84" s="4">
        <f>ajuste_SA!G84/ajuste_SA!G$2*100</f>
        <v>228.60584801219059</v>
      </c>
      <c r="H84" s="4">
        <f>ajuste_SA!H84/ajuste_SA!H$2*100</f>
        <v>219.68126412443962</v>
      </c>
      <c r="I84" s="4">
        <f>ajuste_SA!I84/ajuste_SA!I$2*100</f>
        <v>70.217917675544797</v>
      </c>
      <c r="J84" s="4">
        <f>ajuste_SA!J84/ajuste_SA!J$2*100</f>
        <v>94.574528840662467</v>
      </c>
      <c r="K84" s="4">
        <f>ajuste_SA!K84/ajuste_SA!K$2*100</f>
        <v>69.56269334808006</v>
      </c>
      <c r="L84" s="4">
        <f>ajuste_SA!L84/ajuste_SA!L$2*100</f>
        <v>78.51072440307567</v>
      </c>
      <c r="M84" s="4">
        <f>ajuste_SA!M84/ajuste_SA!M$2*100</f>
        <v>163.35769208193932</v>
      </c>
      <c r="N84" s="4">
        <f>ajuste_SA!N84/ajuste_SA!N$2*100</f>
        <v>64.932530927852412</v>
      </c>
      <c r="O84" s="4">
        <f>ajuste_SA!O84/ajuste_SA!O$2*100</f>
        <v>185.7403265656238</v>
      </c>
      <c r="P84" s="4">
        <f>ajuste_SA!P84/ajuste_SA!P$2*100</f>
        <v>242.11418435173138</v>
      </c>
      <c r="Q84" s="4">
        <f>ajuste_SA!Q84/ajuste_SA!Q$2*100</f>
        <v>199.40508929684611</v>
      </c>
      <c r="R84" s="4">
        <f>ajuste_SA!R84/ajuste_SA!R$2*100</f>
        <v>128.58898115767838</v>
      </c>
      <c r="S84" s="4">
        <f>ajuste_SA!S84/ajuste_SA!S$2*100</f>
        <v>180.6573379624927</v>
      </c>
      <c r="T84" s="4">
        <f>ajuste_SA!T84/ajuste_SA!T$2*100</f>
        <v>77.064220183486228</v>
      </c>
      <c r="U84" s="4">
        <f>ajuste_SA!U84/ajuste_SA!U$2*100</f>
        <v>112.51687675878188</v>
      </c>
      <c r="V84" s="4">
        <f>ajuste_SA!V84/ajuste_SA!V$2*100</f>
        <v>124.36872115123541</v>
      </c>
      <c r="W84" s="4">
        <f>ajuste_SA!W84/ajuste_SA!W$2*100</f>
        <v>38.571874025569066</v>
      </c>
      <c r="X84" s="4">
        <f>ajuste_SA!X84/ajuste_SA!X$2*100</f>
        <v>91.988555078683845</v>
      </c>
      <c r="Y84" s="4">
        <f>ajuste_SA!Y84/ajuste_SA!Y$2*100</f>
        <v>72.584065434716749</v>
      </c>
      <c r="Z84" s="4">
        <f>ajuste_SA!Z84/ajuste_SA!Z$2*100</f>
        <v>71.618414807783566</v>
      </c>
      <c r="AA84" s="4">
        <f>ajuste_SA!AA84/ajuste_SA!AA$2*100</f>
        <v>115.89098352654965</v>
      </c>
      <c r="AB84" s="4">
        <f>ajuste_SA!AB84/ajuste_SA!AB$2*100</f>
        <v>155.00138230774672</v>
      </c>
      <c r="AC84" s="4">
        <f>ajuste_SA!AC84/ajuste_SA!AC$2*100</f>
        <v>111.74408052140912</v>
      </c>
      <c r="AD84" s="4">
        <v>1042.4442474232294</v>
      </c>
      <c r="AE84">
        <f t="shared" si="3"/>
        <v>175.61210930040519</v>
      </c>
    </row>
    <row r="85" spans="1:31" x14ac:dyDescent="0.3">
      <c r="A85" s="2">
        <v>42826</v>
      </c>
      <c r="B85" s="2" t="str">
        <f t="shared" si="2"/>
        <v>2017M4</v>
      </c>
      <c r="C85" s="4">
        <f>ajuste_SA!C85/ajuste_SA!C$2*100</f>
        <v>97.978318195136225</v>
      </c>
      <c r="D85" s="4">
        <f>ajuste_SA!D85/ajuste_SA!D$2*100</f>
        <v>112.74235554668685</v>
      </c>
      <c r="E85" s="4">
        <f>ajuste_SA!E85/ajuste_SA!E$2*100</f>
        <v>142.29005641013987</v>
      </c>
      <c r="F85" s="4">
        <f>ajuste_SA!F85/ajuste_SA!F$2*100</f>
        <v>204.13647134895504</v>
      </c>
      <c r="G85" s="4">
        <f>ajuste_SA!G85/ajuste_SA!G$2*100</f>
        <v>229.66907290275734</v>
      </c>
      <c r="H85" s="4">
        <f>ajuste_SA!H85/ajuste_SA!H$2*100</f>
        <v>220.40597716796242</v>
      </c>
      <c r="I85" s="4">
        <f>ajuste_SA!I85/ajuste_SA!I$2*100</f>
        <v>70.883777239709445</v>
      </c>
      <c r="J85" s="4">
        <f>ajuste_SA!J85/ajuste_SA!J$2*100</f>
        <v>95.545402627070246</v>
      </c>
      <c r="K85" s="4">
        <f>ajuste_SA!K85/ajuste_SA!K$2*100</f>
        <v>69.924810613566564</v>
      </c>
      <c r="L85" s="4">
        <f>ajuste_SA!L85/ajuste_SA!L$2*100</f>
        <v>75.435046539862398</v>
      </c>
      <c r="M85" s="4">
        <f>ajuste_SA!M85/ajuste_SA!M$2*100</f>
        <v>156.62235135293773</v>
      </c>
      <c r="N85" s="4">
        <f>ajuste_SA!N85/ajuste_SA!N$2*100</f>
        <v>64.03217552630862</v>
      </c>
      <c r="O85" s="4">
        <f>ajuste_SA!O85/ajuste_SA!O$2*100</f>
        <v>188.52862060014508</v>
      </c>
      <c r="P85" s="4">
        <f>ajuste_SA!P85/ajuste_SA!P$2*100</f>
        <v>249.15939327996051</v>
      </c>
      <c r="Q85" s="4">
        <f>ajuste_SA!Q85/ajuste_SA!Q$2*100</f>
        <v>200.95960854107062</v>
      </c>
      <c r="R85" s="4">
        <f>ajuste_SA!R85/ajuste_SA!R$2*100</f>
        <v>125.99486099067394</v>
      </c>
      <c r="S85" s="4">
        <f>ajuste_SA!S85/ajuste_SA!S$2*100</f>
        <v>182.21146675113351</v>
      </c>
      <c r="T85" s="4">
        <f>ajuste_SA!T85/ajuste_SA!T$2*100</f>
        <v>79.959862385321102</v>
      </c>
      <c r="U85" s="4">
        <f>ajuste_SA!U85/ajuste_SA!U$2*100</f>
        <v>113.42345013159738</v>
      </c>
      <c r="V85" s="4">
        <f>ajuste_SA!V85/ajuste_SA!V$2*100</f>
        <v>124.89818083084442</v>
      </c>
      <c r="W85" s="4">
        <f>ajuste_SA!W85/ajuste_SA!W$2*100</f>
        <v>33.738696601184905</v>
      </c>
      <c r="X85" s="4">
        <f>ajuste_SA!X85/ajuste_SA!X$2*100</f>
        <v>86.599904625655697</v>
      </c>
      <c r="Y85" s="4">
        <f>ajuste_SA!Y85/ajuste_SA!Y$2*100</f>
        <v>69.130566495001517</v>
      </c>
      <c r="Z85" s="4">
        <f>ajuste_SA!Z85/ajuste_SA!Z$2*100</f>
        <v>70.052206929283329</v>
      </c>
      <c r="AA85" s="4">
        <f>ajuste_SA!AA85/ajuste_SA!AA$2*100</f>
        <v>114.38966113360256</v>
      </c>
      <c r="AB85" s="4">
        <f>ajuste_SA!AB85/ajuste_SA!AB$2*100</f>
        <v>155.21837247728837</v>
      </c>
      <c r="AC85" s="4">
        <f>ajuste_SA!AC85/ajuste_SA!AC$2*100</f>
        <v>112.07546132057311</v>
      </c>
      <c r="AD85" s="4">
        <v>1048.7073223327336</v>
      </c>
      <c r="AE85">
        <f t="shared" si="3"/>
        <v>176.66719862367904</v>
      </c>
    </row>
    <row r="86" spans="1:31" x14ac:dyDescent="0.3">
      <c r="A86" s="2">
        <v>42856</v>
      </c>
      <c r="B86" s="2" t="str">
        <f t="shared" si="2"/>
        <v>2017M5</v>
      </c>
      <c r="C86" s="4">
        <f>ajuste_SA!C86/ajuste_SA!C$2*100</f>
        <v>99.582478757691163</v>
      </c>
      <c r="D86" s="4">
        <f>ajuste_SA!D86/ajuste_SA!D$2*100</f>
        <v>112.58039125451582</v>
      </c>
      <c r="E86" s="4">
        <f>ajuste_SA!E86/ajuste_SA!E$2*100</f>
        <v>140.90113875865754</v>
      </c>
      <c r="F86" s="4">
        <f>ajuste_SA!F86/ajuste_SA!F$2*100</f>
        <v>203.4931046429223</v>
      </c>
      <c r="G86" s="4">
        <f>ajuste_SA!G86/ajuste_SA!G$2*100</f>
        <v>233.03677252312661</v>
      </c>
      <c r="H86" s="4">
        <f>ajuste_SA!H86/ajuste_SA!H$2*100</f>
        <v>223.21975924100829</v>
      </c>
      <c r="I86" s="4">
        <f>ajuste_SA!I86/ajuste_SA!I$2*100</f>
        <v>71.125907990314772</v>
      </c>
      <c r="J86" s="4">
        <f>ajuste_SA!J86/ajuste_SA!J$2*100</f>
        <v>96.40205596801826</v>
      </c>
      <c r="K86" s="4">
        <f>ajuste_SA!K86/ajuste_SA!K$2*100</f>
        <v>70.011687974959202</v>
      </c>
      <c r="L86" s="4">
        <f>ajuste_SA!L86/ajuste_SA!L$2*100</f>
        <v>74.828004856333465</v>
      </c>
      <c r="M86" s="4">
        <f>ajuste_SA!M86/ajuste_SA!M$2*100</f>
        <v>170.72401244350533</v>
      </c>
      <c r="N86" s="4">
        <f>ajuste_SA!N86/ajuste_SA!N$2*100</f>
        <v>66.037704042265929</v>
      </c>
      <c r="O86" s="4">
        <f>ajuste_SA!O86/ajuste_SA!O$2*100</f>
        <v>189.51438555969321</v>
      </c>
      <c r="P86" s="4">
        <f>ajuste_SA!P86/ajuste_SA!P$2*100</f>
        <v>250.63370562328632</v>
      </c>
      <c r="Q86" s="4">
        <f>ajuste_SA!Q86/ajuste_SA!Q$2*100</f>
        <v>202.24289817545142</v>
      </c>
      <c r="R86" s="4">
        <f>ajuste_SA!R86/ajuste_SA!R$2*100</f>
        <v>129.06300838929363</v>
      </c>
      <c r="S86" s="4">
        <f>ajuste_SA!S86/ajuste_SA!S$2*100</f>
        <v>184.69498975637484</v>
      </c>
      <c r="T86" s="4">
        <f>ajuste_SA!T86/ajuste_SA!T$2*100</f>
        <v>83.532110091743107</v>
      </c>
      <c r="U86" s="4">
        <f>ajuste_SA!U86/ajuste_SA!U$2*100</f>
        <v>114.67441338741347</v>
      </c>
      <c r="V86" s="4">
        <f>ajuste_SA!V86/ajuste_SA!V$2*100</f>
        <v>127.50475156122727</v>
      </c>
      <c r="W86" s="4">
        <f>ajuste_SA!W86/ajuste_SA!W$2*100</f>
        <v>32.460243217960709</v>
      </c>
      <c r="X86" s="4">
        <f>ajuste_SA!X86/ajuste_SA!X$2*100</f>
        <v>83.357176919408687</v>
      </c>
      <c r="Y86" s="4">
        <f>ajuste_SA!Y86/ajuste_SA!Y$2*100</f>
        <v>66.525295365040904</v>
      </c>
      <c r="Z86" s="4">
        <f>ajuste_SA!Z86/ajuste_SA!Z$2*100</f>
        <v>67.797816801139049</v>
      </c>
      <c r="AA86" s="4">
        <f>ajuste_SA!AA86/ajuste_SA!AA$2*100</f>
        <v>111.92978690055607</v>
      </c>
      <c r="AB86" s="4">
        <f>ajuste_SA!AB86/ajuste_SA!AB$2*100</f>
        <v>155.69960845329408</v>
      </c>
      <c r="AC86" s="4">
        <f>ajuste_SA!AC86/ajuste_SA!AC$2*100</f>
        <v>112.17125466362327</v>
      </c>
      <c r="AD86" s="4">
        <v>1060.4422432266942</v>
      </c>
      <c r="AE86">
        <f t="shared" si="3"/>
        <v>178.64408536439043</v>
      </c>
    </row>
    <row r="87" spans="1:31" x14ac:dyDescent="0.3">
      <c r="A87" s="2">
        <v>42887</v>
      </c>
      <c r="B87" s="2" t="str">
        <f t="shared" si="2"/>
        <v>2017M6</v>
      </c>
      <c r="C87" s="4">
        <f>ajuste_SA!C87/ajuste_SA!C$2*100</f>
        <v>98.828010547905052</v>
      </c>
      <c r="D87" s="4">
        <f>ajuste_SA!D87/ajuste_SA!D$2*100</f>
        <v>113.04440257479943</v>
      </c>
      <c r="E87" s="4">
        <f>ajuste_SA!E87/ajuste_SA!E$2*100</f>
        <v>142.35127076110879</v>
      </c>
      <c r="F87" s="4">
        <f>ajuste_SA!F87/ajuste_SA!F$2*100</f>
        <v>206.97418918812963</v>
      </c>
      <c r="G87" s="4">
        <f>ajuste_SA!G87/ajuste_SA!G$2*100</f>
        <v>231.64796899484429</v>
      </c>
      <c r="H87" s="4">
        <f>ajuste_SA!H87/ajuste_SA!H$2*100</f>
        <v>222.80126420138649</v>
      </c>
      <c r="I87" s="4">
        <f>ajuste_SA!I87/ajuste_SA!I$2*100</f>
        <v>73.305084745762699</v>
      </c>
      <c r="J87" s="4">
        <f>ajuste_SA!J87/ajuste_SA!J$2*100</f>
        <v>96.858937749857219</v>
      </c>
      <c r="K87" s="4">
        <f>ajuste_SA!K87/ajuste_SA!K$2*100</f>
        <v>70.744385277749828</v>
      </c>
      <c r="L87" s="4">
        <f>ajuste_SA!L87/ajuste_SA!L$2*100</f>
        <v>71.064346418454065</v>
      </c>
      <c r="M87" s="4">
        <f>ajuste_SA!M87/ajuste_SA!M$2*100</f>
        <v>175.19956565122968</v>
      </c>
      <c r="N87" s="4">
        <f>ajuste_SA!N87/ajuste_SA!N$2*100</f>
        <v>66.562433446713669</v>
      </c>
      <c r="O87" s="4">
        <f>ajuste_SA!O87/ajuste_SA!O$2*100</f>
        <v>193.80095861970358</v>
      </c>
      <c r="P87" s="4">
        <f>ajuste_SA!P87/ajuste_SA!P$2*100</f>
        <v>250.82978923604119</v>
      </c>
      <c r="Q87" s="4">
        <f>ajuste_SA!Q87/ajuste_SA!Q$2*100</f>
        <v>204.31631677340175</v>
      </c>
      <c r="R87" s="4">
        <f>ajuste_SA!R87/ajuste_SA!R$2*100</f>
        <v>127.59507097798246</v>
      </c>
      <c r="S87" s="4">
        <f>ajuste_SA!S87/ajuste_SA!S$2*100</f>
        <v>189.09666840547118</v>
      </c>
      <c r="T87" s="4">
        <f>ajuste_SA!T87/ajuste_SA!T$2*100</f>
        <v>75.877293577981646</v>
      </c>
      <c r="U87" s="4">
        <f>ajuste_SA!U87/ajuste_SA!U$2*100</f>
        <v>117.22429552903459</v>
      </c>
      <c r="V87" s="4">
        <f>ajuste_SA!V87/ajuste_SA!V$2*100</f>
        <v>131.34672821069782</v>
      </c>
      <c r="W87" s="4">
        <f>ajuste_SA!W87/ajuste_SA!W$2*100</f>
        <v>34.861241035235423</v>
      </c>
      <c r="X87" s="4">
        <f>ajuste_SA!X87/ajuste_SA!X$2*100</f>
        <v>89.890319504053409</v>
      </c>
      <c r="Y87" s="4">
        <f>ajuste_SA!Y87/ajuste_SA!Y$2*100</f>
        <v>69.736443501969106</v>
      </c>
      <c r="Z87" s="4">
        <f>ajuste_SA!Z87/ajuste_SA!Z$2*100</f>
        <v>67.394399620313223</v>
      </c>
      <c r="AA87" s="4">
        <f>ajuste_SA!AA87/ajuste_SA!AA$2*100</f>
        <v>110.47466037531635</v>
      </c>
      <c r="AB87" s="4">
        <f>ajuste_SA!AB87/ajuste_SA!AB$2*100</f>
        <v>155.34149430682092</v>
      </c>
      <c r="AC87" s="4">
        <f>ajuste_SA!AC87/ajuste_SA!AC$2*100</f>
        <v>112.27300644427945</v>
      </c>
      <c r="AD87" s="4">
        <v>1070.5559519476733</v>
      </c>
      <c r="AE87">
        <f t="shared" si="3"/>
        <v>180.34785966765054</v>
      </c>
    </row>
    <row r="88" spans="1:31" x14ac:dyDescent="0.3">
      <c r="A88" s="2">
        <v>42917</v>
      </c>
      <c r="B88" s="2" t="str">
        <f t="shared" si="2"/>
        <v>2017M7</v>
      </c>
      <c r="C88" s="4">
        <f>ajuste_SA!C88/ajuste_SA!C$2*100</f>
        <v>101.34778786990917</v>
      </c>
      <c r="D88" s="4">
        <f>ajuste_SA!D88/ajuste_SA!D$2*100</f>
        <v>113.44741604163369</v>
      </c>
      <c r="E88" s="4">
        <f>ajuste_SA!E88/ajuste_SA!E$2*100</f>
        <v>141.80628545744852</v>
      </c>
      <c r="F88" s="4">
        <f>ajuste_SA!F88/ajuste_SA!F$2*100</f>
        <v>209.2955972091377</v>
      </c>
      <c r="G88" s="4">
        <f>ajuste_SA!G88/ajuste_SA!G$2*100</f>
        <v>232.51946388497279</v>
      </c>
      <c r="H88" s="4">
        <f>ajuste_SA!H88/ajuste_SA!H$2*100</f>
        <v>223.62320659360057</v>
      </c>
      <c r="I88" s="4">
        <f>ajuste_SA!I88/ajuste_SA!I$2*100</f>
        <v>75.786924939467312</v>
      </c>
      <c r="J88" s="4">
        <f>ajuste_SA!J88/ajuste_SA!J$2*100</f>
        <v>99.08623643632211</v>
      </c>
      <c r="K88" s="4">
        <f>ajuste_SA!K88/ajuste_SA!K$2*100</f>
        <v>70.629686522340933</v>
      </c>
      <c r="L88" s="4">
        <f>ajuste_SA!L88/ajuste_SA!L$2*100</f>
        <v>64.54876568191014</v>
      </c>
      <c r="M88" s="4">
        <f>ajuste_SA!M88/ajuste_SA!M$2*100</f>
        <v>153.89299759347304</v>
      </c>
      <c r="N88" s="4">
        <f>ajuste_SA!N88/ajuste_SA!N$2*100</f>
        <v>66.92665284076476</v>
      </c>
      <c r="O88" s="4">
        <f>ajuste_SA!O88/ajuste_SA!O$2*100</f>
        <v>195.89843558662673</v>
      </c>
      <c r="P88" s="4">
        <f>ajuste_SA!P88/ajuste_SA!P$2*100</f>
        <v>253.53771743691894</v>
      </c>
      <c r="Q88" s="4">
        <f>ajuste_SA!Q88/ajuste_SA!Q$2*100</f>
        <v>204.65752455054172</v>
      </c>
      <c r="R88" s="4">
        <f>ajuste_SA!R88/ajuste_SA!R$2*100</f>
        <v>126.76872606998964</v>
      </c>
      <c r="S88" s="4">
        <f>ajuste_SA!S88/ajuste_SA!S$2*100</f>
        <v>188.47070800641953</v>
      </c>
      <c r="T88" s="4">
        <f>ajuste_SA!T88/ajuste_SA!T$2*100</f>
        <v>75.189220183486228</v>
      </c>
      <c r="U88" s="4">
        <f>ajuste_SA!U88/ajuste_SA!U$2*100</f>
        <v>110.66907229567504</v>
      </c>
      <c r="V88" s="4">
        <f>ajuste_SA!V88/ajuste_SA!V$2*100</f>
        <v>127.40972033668206</v>
      </c>
      <c r="W88" s="4">
        <f>ajuste_SA!W88/ajuste_SA!W$2*100</f>
        <v>31.99251637043966</v>
      </c>
      <c r="X88" s="4">
        <f>ajuste_SA!X88/ajuste_SA!X$2*100</f>
        <v>87.362899380066779</v>
      </c>
      <c r="Y88" s="4">
        <f>ajuste_SA!Y88/ajuste_SA!Y$2*100</f>
        <v>69.43350499848529</v>
      </c>
      <c r="Z88" s="4">
        <f>ajuste_SA!Z88/ajuste_SA!Z$2*100</f>
        <v>68.770764119601324</v>
      </c>
      <c r="AA88" s="4">
        <f>ajuste_SA!AA88/ajuste_SA!AA$2*100</f>
        <v>107.24102701194258</v>
      </c>
      <c r="AB88" s="4">
        <f>ajuste_SA!AB88/ajuste_SA!AB$2*100</f>
        <v>155.7143959315147</v>
      </c>
      <c r="AC88" s="4">
        <f>ajuste_SA!AC88/ajuste_SA!AC$2*100</f>
        <v>112.19554675540155</v>
      </c>
      <c r="AD88" s="4">
        <v>1063.2073802006234</v>
      </c>
      <c r="AE88">
        <f t="shared" si="3"/>
        <v>179.10990551515297</v>
      </c>
    </row>
    <row r="89" spans="1:31" x14ac:dyDescent="0.3">
      <c r="A89" s="2">
        <v>42948</v>
      </c>
      <c r="B89" s="2" t="str">
        <f t="shared" si="2"/>
        <v>2017M8</v>
      </c>
      <c r="C89" s="4">
        <f>ajuste_SA!C89/ajuste_SA!C$2*100</f>
        <v>102.629651333138</v>
      </c>
      <c r="D89" s="4">
        <f>ajuste_SA!D89/ajuste_SA!D$2*100</f>
        <v>112.74247666653122</v>
      </c>
      <c r="E89" s="4">
        <f>ajuste_SA!E89/ajuste_SA!E$2*100</f>
        <v>142.95825980374084</v>
      </c>
      <c r="F89" s="4">
        <f>ajuste_SA!F89/ajuste_SA!F$2*100</f>
        <v>211.01525719312795</v>
      </c>
      <c r="G89" s="4">
        <f>ajuste_SA!G89/ajuste_SA!G$2*100</f>
        <v>233.50886168743853</v>
      </c>
      <c r="H89" s="4">
        <f>ajuste_SA!H89/ajuste_SA!H$2*100</f>
        <v>224.80026245008932</v>
      </c>
      <c r="I89" s="4">
        <f>ajuste_SA!I89/ajuste_SA!I$2*100</f>
        <v>75.423728813559336</v>
      </c>
      <c r="J89" s="4">
        <f>ajuste_SA!J89/ajuste_SA!J$2*100</f>
        <v>100.97087378640776</v>
      </c>
      <c r="K89" s="4">
        <f>ajuste_SA!K89/ajuste_SA!K$2*100</f>
        <v>69.872297096874277</v>
      </c>
      <c r="L89" s="4">
        <f>ajuste_SA!L89/ajuste_SA!L$2*100</f>
        <v>61.149332254148113</v>
      </c>
      <c r="M89" s="4">
        <f>ajuste_SA!M89/ajuste_SA!M$2*100</f>
        <v>142.63808182191701</v>
      </c>
      <c r="N89" s="4">
        <f>ajuste_SA!N89/ajuste_SA!N$2*100</f>
        <v>72.705870754732828</v>
      </c>
      <c r="O89" s="4">
        <f>ajuste_SA!O89/ajuste_SA!O$2*100</f>
        <v>196.4018885630563</v>
      </c>
      <c r="P89" s="4">
        <f>ajuste_SA!P89/ajuste_SA!P$2*100</f>
        <v>254.0882840820847</v>
      </c>
      <c r="Q89" s="4">
        <f>ajuste_SA!Q89/ajuste_SA!Q$2*100</f>
        <v>204.27920059482486</v>
      </c>
      <c r="R89" s="4">
        <f>ajuste_SA!R89/ajuste_SA!R$2*100</f>
        <v>129.85333294610771</v>
      </c>
      <c r="S89" s="4">
        <f>ajuste_SA!S89/ajuste_SA!S$2*100</f>
        <v>189.07652052258942</v>
      </c>
      <c r="T89" s="4">
        <f>ajuste_SA!T89/ajuste_SA!T$2*100</f>
        <v>69.323394495412842</v>
      </c>
      <c r="U89" s="4">
        <f>ajuste_SA!U89/ajuste_SA!U$2*100</f>
        <v>111.03783427701876</v>
      </c>
      <c r="V89" s="4">
        <f>ajuste_SA!V89/ajuste_SA!V$2*100</f>
        <v>125.35976106434971</v>
      </c>
      <c r="W89" s="4">
        <f>ajuste_SA!W89/ajuste_SA!W$2*100</f>
        <v>33.021515434985965</v>
      </c>
      <c r="X89" s="4">
        <f>ajuste_SA!X89/ajuste_SA!X$2*100</f>
        <v>81.402002861230343</v>
      </c>
      <c r="Y89" s="4">
        <f>ajuste_SA!Y89/ajuste_SA!Y$2*100</f>
        <v>64.25325658891245</v>
      </c>
      <c r="Z89" s="4">
        <f>ajuste_SA!Z89/ajuste_SA!Z$2*100</f>
        <v>64.665401044138576</v>
      </c>
      <c r="AA89" s="4">
        <f>ajuste_SA!AA89/ajuste_SA!AA$2*100</f>
        <v>107.02159866135115</v>
      </c>
      <c r="AB89" s="4">
        <f>ajuste_SA!AB89/ajuste_SA!AB$2*100</f>
        <v>156.01014549592702</v>
      </c>
      <c r="AC89" s="4">
        <f>ajuste_SA!AC89/ajuste_SA!AC$2*100</f>
        <v>112.53151096810861</v>
      </c>
      <c r="AD89" s="4">
        <v>1063.2193769968512</v>
      </c>
      <c r="AE89">
        <f t="shared" si="3"/>
        <v>179.11192651790262</v>
      </c>
    </row>
    <row r="90" spans="1:31" x14ac:dyDescent="0.3">
      <c r="A90" s="2">
        <v>42979</v>
      </c>
      <c r="B90" s="2" t="str">
        <f t="shared" si="2"/>
        <v>2017M9</v>
      </c>
      <c r="C90" s="4">
        <f>ajuste_SA!C90/ajuste_SA!C$2*100</f>
        <v>98.732786404922351</v>
      </c>
      <c r="D90" s="4">
        <f>ajuste_SA!D90/ajuste_SA!D$2*100</f>
        <v>112.19726408313187</v>
      </c>
      <c r="E90" s="4">
        <f>ajuste_SA!E90/ajuste_SA!E$2*100</f>
        <v>144.97443806780495</v>
      </c>
      <c r="F90" s="4">
        <f>ajuste_SA!F90/ajuste_SA!F$2*100</f>
        <v>211.09344133922434</v>
      </c>
      <c r="G90" s="4">
        <f>ajuste_SA!G90/ajuste_SA!G$2*100</f>
        <v>234.54686125562469</v>
      </c>
      <c r="H90" s="4">
        <f>ajuste_SA!H90/ajuste_SA!H$2*100</f>
        <v>224.78977998478439</v>
      </c>
      <c r="I90" s="4">
        <f>ajuste_SA!I90/ajuste_SA!I$2*100</f>
        <v>75.968523002421321</v>
      </c>
      <c r="J90" s="4">
        <f>ajuste_SA!J90/ajuste_SA!J$2*100</f>
        <v>101.94174757281553</v>
      </c>
      <c r="K90" s="4">
        <f>ajuste_SA!K90/ajuste_SA!K$2*100</f>
        <v>69.716849795907478</v>
      </c>
      <c r="L90" s="4">
        <f>ajuste_SA!L90/ajuste_SA!L$2*100</f>
        <v>57.264265479562923</v>
      </c>
      <c r="M90" s="4">
        <f>ajuste_SA!M90/ajuste_SA!M$2*100</f>
        <v>143.22503961965137</v>
      </c>
      <c r="N90" s="4">
        <f>ajuste_SA!N90/ajuste_SA!N$2*100</f>
        <v>76.013839956792822</v>
      </c>
      <c r="O90" s="4">
        <f>ajuste_SA!O90/ajuste_SA!O$2*100</f>
        <v>201.23772274440168</v>
      </c>
      <c r="P90" s="4">
        <f>ajuste_SA!P90/ajuste_SA!P$2*100</f>
        <v>262.49685056768806</v>
      </c>
      <c r="Q90" s="4">
        <f>ajuste_SA!Q90/ajuste_SA!Q$2*100</f>
        <v>210.66716033362286</v>
      </c>
      <c r="R90" s="4">
        <f>ajuste_SA!R90/ajuste_SA!R$2*100</f>
        <v>127.59326805145254</v>
      </c>
      <c r="S90" s="4">
        <f>ajuste_SA!S90/ajuste_SA!S$2*100</f>
        <v>194.30993667343591</v>
      </c>
      <c r="T90" s="4">
        <f>ajuste_SA!T90/ajuste_SA!T$2*100</f>
        <v>68.606651376146786</v>
      </c>
      <c r="U90" s="4">
        <f>ajuste_SA!U90/ajuste_SA!U$2*100</f>
        <v>111.59668568052426</v>
      </c>
      <c r="V90" s="4">
        <f>ajuste_SA!V90/ajuste_SA!V$2*100</f>
        <v>125.12897094759707</v>
      </c>
      <c r="W90" s="4">
        <f>ajuste_SA!W90/ajuste_SA!W$2*100</f>
        <v>29.653882132834426</v>
      </c>
      <c r="X90" s="4">
        <f>ajuste_SA!X90/ajuste_SA!X$2*100</f>
        <v>91.940867906533143</v>
      </c>
      <c r="Y90" s="4">
        <f>ajuste_SA!Y90/ajuste_SA!Y$2*100</f>
        <v>70.463495910330195</v>
      </c>
      <c r="Z90" s="4">
        <f>ajuste_SA!Z90/ajuste_SA!Z$2*100</f>
        <v>67.797816801139049</v>
      </c>
      <c r="AA90" s="4">
        <f>ajuste_SA!AA90/ajuste_SA!AA$2*100</f>
        <v>107.49509908742807</v>
      </c>
      <c r="AB90" s="4">
        <f>ajuste_SA!AB90/ajuste_SA!AB$2*100</f>
        <v>156.25960382417045</v>
      </c>
      <c r="AC90" s="4">
        <f>ajuste_SA!AC90/ajuste_SA!AC$2*100</f>
        <v>113.12735472870774</v>
      </c>
      <c r="AD90" s="4">
        <v>1077.7935611304247</v>
      </c>
      <c r="AE90">
        <f t="shared" si="3"/>
        <v>181.56712085885258</v>
      </c>
    </row>
    <row r="91" spans="1:31" x14ac:dyDescent="0.3">
      <c r="A91" s="2">
        <v>43009</v>
      </c>
      <c r="B91" s="2" t="str">
        <f t="shared" si="2"/>
        <v>2017M10</v>
      </c>
      <c r="C91" s="4">
        <f>ajuste_SA!C91/ajuste_SA!C$2*100</f>
        <v>99.626428362144722</v>
      </c>
      <c r="D91" s="4">
        <f>ajuste_SA!D91/ajuste_SA!D$2*100</f>
        <v>111.87770294009512</v>
      </c>
      <c r="E91" s="4">
        <f>ajuste_SA!E91/ajuste_SA!E$2*100</f>
        <v>142.92735967281774</v>
      </c>
      <c r="F91" s="4">
        <f>ajuste_SA!F91/ajuste_SA!F$2*100</f>
        <v>212.24569167646274</v>
      </c>
      <c r="G91" s="4">
        <f>ajuste_SA!G91/ajuste_SA!G$2*100</f>
        <v>238.0701175313468</v>
      </c>
      <c r="H91" s="4">
        <f>ajuste_SA!H91/ajuste_SA!H$2*100</f>
        <v>227.64140148610008</v>
      </c>
      <c r="I91" s="4">
        <f>ajuste_SA!I91/ajuste_SA!I$2*100</f>
        <v>77.360774818401936</v>
      </c>
      <c r="J91" s="4">
        <f>ajuste_SA!J91/ajuste_SA!J$2*100</f>
        <v>102.56996002284409</v>
      </c>
      <c r="K91" s="4">
        <f>ajuste_SA!K91/ajuste_SA!K$2*100</f>
        <v>70.102950409374515</v>
      </c>
      <c r="L91" s="4">
        <f>ajuste_SA!L91/ajuste_SA!L$2*100</f>
        <v>57.183326588425743</v>
      </c>
      <c r="M91" s="4">
        <f>ajuste_SA!M91/ajuste_SA!M$2*100</f>
        <v>125.55027293537594</v>
      </c>
      <c r="N91" s="4">
        <f>ajuste_SA!N91/ajuste_SA!N$2*100</f>
        <v>72.579476381123754</v>
      </c>
      <c r="O91" s="4">
        <f>ajuste_SA!O91/ajuste_SA!O$2*100</f>
        <v>210.41797469818869</v>
      </c>
      <c r="P91" s="4">
        <f>ajuste_SA!P91/ajuste_SA!P$2*100</f>
        <v>272.92277322351634</v>
      </c>
      <c r="Q91" s="4">
        <f>ajuste_SA!Q91/ajuste_SA!Q$2*100</f>
        <v>216.82930169215729</v>
      </c>
      <c r="R91" s="4">
        <f>ajuste_SA!R91/ajuste_SA!R$2*100</f>
        <v>130.31809117962379</v>
      </c>
      <c r="S91" s="4">
        <f>ajuste_SA!S91/ajuste_SA!S$2*100</f>
        <v>202.73836496745088</v>
      </c>
      <c r="T91" s="4">
        <f>ajuste_SA!T91/ajuste_SA!T$2*100</f>
        <v>72.408256880733944</v>
      </c>
      <c r="U91" s="4">
        <f>ajuste_SA!U91/ajuste_SA!U$2*100</f>
        <v>114.95003162481025</v>
      </c>
      <c r="V91" s="4">
        <f>ajuste_SA!V91/ajuste_SA!V$2*100</f>
        <v>126.75807765408635</v>
      </c>
      <c r="W91" s="4">
        <f>ajuste_SA!W91/ajuste_SA!W$2*100</f>
        <v>31.743062051761772</v>
      </c>
      <c r="X91" s="4">
        <f>ajuste_SA!X91/ajuste_SA!X$2*100</f>
        <v>95.85121602288983</v>
      </c>
      <c r="Y91" s="4">
        <f>ajuste_SA!Y91/ajuste_SA!Y$2*100</f>
        <v>71.97818842774916</v>
      </c>
      <c r="Z91" s="4">
        <f>ajuste_SA!Z91/ajuste_SA!Z$2*100</f>
        <v>68.224964404366389</v>
      </c>
      <c r="AA91" s="4">
        <f>ajuste_SA!AA91/ajuste_SA!AA$2*100</f>
        <v>109.1927559391503</v>
      </c>
      <c r="AB91" s="4">
        <f>ajuste_SA!AB91/ajuste_SA!AB$2*100</f>
        <v>156.9160392703987</v>
      </c>
      <c r="AC91" s="4">
        <f>ajuste_SA!AC91/ajuste_SA!AC$2*100</f>
        <v>113.05585347743585</v>
      </c>
      <c r="AD91" s="4">
        <v>1097.7705641603177</v>
      </c>
      <c r="AE91">
        <f t="shared" si="3"/>
        <v>184.93248418475886</v>
      </c>
    </row>
    <row r="92" spans="1:31" x14ac:dyDescent="0.3">
      <c r="A92" s="2">
        <v>43040</v>
      </c>
      <c r="B92" s="2" t="str">
        <f t="shared" si="2"/>
        <v>2017M11</v>
      </c>
      <c r="C92" s="4">
        <f>ajuste_SA!C92/ajuste_SA!C$2*100</f>
        <v>98.967184295341355</v>
      </c>
      <c r="D92" s="4">
        <f>ajuste_SA!D92/ajuste_SA!D$2*100</f>
        <v>112.75443625269877</v>
      </c>
      <c r="E92" s="4">
        <f>ajuste_SA!E92/ajuste_SA!E$2*100</f>
        <v>145.19910649709689</v>
      </c>
      <c r="F92" s="4">
        <f>ajuste_SA!F92/ajuste_SA!F$2*100</f>
        <v>213.40947975205492</v>
      </c>
      <c r="G92" s="4">
        <f>ajuste_SA!G92/ajuste_SA!G$2*100</f>
        <v>240.22308889801164</v>
      </c>
      <c r="H92" s="4">
        <f>ajuste_SA!H92/ajuste_SA!H$2*100</f>
        <v>229.0782148565346</v>
      </c>
      <c r="I92" s="4">
        <f>ajuste_SA!I92/ajuste_SA!I$2*100</f>
        <v>78.631961259079901</v>
      </c>
      <c r="J92" s="4">
        <f>ajuste_SA!J92/ajuste_SA!J$2*100</f>
        <v>101.94174757281553</v>
      </c>
      <c r="K92" s="4">
        <f>ajuste_SA!K92/ajuste_SA!K$2*100</f>
        <v>70.649314254559712</v>
      </c>
      <c r="L92" s="4">
        <f>ajuste_SA!L92/ajuste_SA!L$2*100</f>
        <v>55.685957102387697</v>
      </c>
      <c r="M92" s="4">
        <f>ajuste_SA!M92/ajuste_SA!M$2*100</f>
        <v>124.20760697305863</v>
      </c>
      <c r="N92" s="4">
        <f>ajuste_SA!N92/ajuste_SA!N$2*100</f>
        <v>70.942835039301784</v>
      </c>
      <c r="O92" s="4">
        <f>ajuste_SA!O92/ajuste_SA!O$2*100</f>
        <v>210.78254847293641</v>
      </c>
      <c r="P92" s="4">
        <f>ajuste_SA!P92/ajuste_SA!P$2*100</f>
        <v>275.20724841571098</v>
      </c>
      <c r="Q92" s="4">
        <f>ajuste_SA!Q92/ajuste_SA!Q$2*100</f>
        <v>216.77850497320378</v>
      </c>
      <c r="R92" s="4">
        <f>ajuste_SA!R92/ajuste_SA!R$2*100</f>
        <v>128.06330396335395</v>
      </c>
      <c r="S92" s="4">
        <f>ajuste_SA!S92/ajuste_SA!S$2*100</f>
        <v>202.20094871267071</v>
      </c>
      <c r="T92" s="4">
        <f>ajuste_SA!T92/ajuste_SA!T$2*100</f>
        <v>75.573394495412842</v>
      </c>
      <c r="U92" s="4">
        <f>ajuste_SA!U92/ajuste_SA!U$2*100</f>
        <v>114.09386174035419</v>
      </c>
      <c r="V92" s="4">
        <f>ajuste_SA!V92/ajuste_SA!V$2*100</f>
        <v>129.22888949226174</v>
      </c>
      <c r="W92" s="4">
        <f>ajuste_SA!W92/ajuste_SA!W$2*100</f>
        <v>35.173058933582787</v>
      </c>
      <c r="X92" s="4">
        <f>ajuste_SA!X92/ajuste_SA!X$2*100</f>
        <v>102.24129709108252</v>
      </c>
      <c r="Y92" s="4">
        <f>ajuste_SA!Y92/ajuste_SA!Y$2*100</f>
        <v>73.220236292032709</v>
      </c>
      <c r="Z92" s="4">
        <f>ajuste_SA!Z92/ajuste_SA!Z$2*100</f>
        <v>67.204556241101074</v>
      </c>
      <c r="AA92" s="4">
        <f>ajuste_SA!AA92/ajuste_SA!AA$2*100</f>
        <v>107.41425833995881</v>
      </c>
      <c r="AB92" s="4">
        <f>ajuste_SA!AB92/ajuste_SA!AB$2*100</f>
        <v>157.35548454708527</v>
      </c>
      <c r="AC92" s="4">
        <f>ajuste_SA!AC92/ajuste_SA!AC$2*100</f>
        <v>113.05860352556169</v>
      </c>
      <c r="AD92" s="4">
        <v>1103.9759196257735</v>
      </c>
      <c r="AE92">
        <f t="shared" si="3"/>
        <v>185.97784998244168</v>
      </c>
    </row>
    <row r="93" spans="1:31" x14ac:dyDescent="0.3">
      <c r="A93" s="2">
        <v>43070</v>
      </c>
      <c r="B93" s="2" t="str">
        <f t="shared" si="2"/>
        <v>2017M12</v>
      </c>
      <c r="C93" s="4">
        <f>ajuste_SA!C93/ajuste_SA!C$2*100</f>
        <v>99.457954878406085</v>
      </c>
      <c r="D93" s="4">
        <f>ajuste_SA!D93/ajuste_SA!D$2*100</f>
        <v>113.72607951321567</v>
      </c>
      <c r="E93" s="4">
        <f>ajuste_SA!E93/ajuste_SA!E$2*100</f>
        <v>145.06637359307075</v>
      </c>
      <c r="F93" s="4">
        <f>ajuste_SA!F93/ajuste_SA!F$2*100</f>
        <v>213.71709864394762</v>
      </c>
      <c r="G93" s="4">
        <f>ajuste_SA!G93/ajuste_SA!G$2*100</f>
        <v>241.64314109686211</v>
      </c>
      <c r="H93" s="4">
        <f>ajuste_SA!H93/ajuste_SA!H$2*100</f>
        <v>231.12224843924594</v>
      </c>
      <c r="I93" s="4">
        <f>ajuste_SA!I93/ajuste_SA!I$2*100</f>
        <v>84.140435835351084</v>
      </c>
      <c r="J93" s="4">
        <f>ajuste_SA!J93/ajuste_SA!J$2*100</f>
        <v>102.39862935465447</v>
      </c>
      <c r="K93" s="4">
        <f>ajuste_SA!K93/ajuste_SA!K$2*100</f>
        <v>71.910420982338138</v>
      </c>
      <c r="L93" s="4">
        <f>ajuste_SA!L93/ajuste_SA!L$2*100</f>
        <v>54.552812626467016</v>
      </c>
      <c r="M93" s="4">
        <f>ajuste_SA!M93/ajuste_SA!M$2*100</f>
        <v>119.17444385748665</v>
      </c>
      <c r="N93" s="4">
        <f>ajuste_SA!N93/ajuste_SA!N$2*100</f>
        <v>76.969822426081507</v>
      </c>
      <c r="O93" s="4">
        <f>ajuste_SA!O93/ajuste_SA!O$2*100</f>
        <v>212.63438919077225</v>
      </c>
      <c r="P93" s="4">
        <f>ajuste_SA!P93/ajuste_SA!P$2*100</f>
        <v>277.63542217744077</v>
      </c>
      <c r="Q93" s="4">
        <f>ajuste_SA!Q93/ajuste_SA!Q$2*100</f>
        <v>219.43256559951215</v>
      </c>
      <c r="R93" s="4">
        <f>ajuste_SA!R93/ajuste_SA!R$2*100</f>
        <v>129.74236448452595</v>
      </c>
      <c r="S93" s="4">
        <f>ajuste_SA!S93/ajuste_SA!S$2*100</f>
        <v>201.5870763921281</v>
      </c>
      <c r="T93" s="4">
        <f>ajuste_SA!T93/ajuste_SA!T$2*100</f>
        <v>77.052752293577981</v>
      </c>
      <c r="U93" s="4">
        <f>ajuste_SA!U93/ajuste_SA!U$2*100</f>
        <v>115.2100534726634</v>
      </c>
      <c r="V93" s="4">
        <f>ajuste_SA!V93/ajuste_SA!V$2*100</f>
        <v>129.85338039641599</v>
      </c>
      <c r="W93" s="4">
        <f>ajuste_SA!W93/ajuste_SA!W$2*100</f>
        <v>34.424695977549106</v>
      </c>
      <c r="X93" s="4">
        <f>ajuste_SA!X93/ajuste_SA!X$2*100</f>
        <v>105.19790176442537</v>
      </c>
      <c r="Y93" s="4">
        <f>ajuste_SA!Y93/ajuste_SA!Y$2*100</f>
        <v>72.856710087852164</v>
      </c>
      <c r="Z93" s="4">
        <f>ajuste_SA!Z93/ajuste_SA!Z$2*100</f>
        <v>64.997626957759834</v>
      </c>
      <c r="AA93" s="4">
        <f>ajuste_SA!AA93/ajuste_SA!AA$2*100</f>
        <v>106.38642713414607</v>
      </c>
      <c r="AB93" s="4">
        <f>ajuste_SA!AB93/ajuste_SA!AB$2*100</f>
        <v>158.04792428811152</v>
      </c>
      <c r="AC93" s="4">
        <f>ajuste_SA!AC93/ajuste_SA!AC$2*100</f>
        <v>112.99214402918719</v>
      </c>
      <c r="AD93" s="4">
        <v>1110.5208903597947</v>
      </c>
      <c r="AE93">
        <f t="shared" si="3"/>
        <v>187.08042800400207</v>
      </c>
    </row>
    <row r="94" spans="1:31" x14ac:dyDescent="0.3">
      <c r="A94" s="2">
        <v>43101</v>
      </c>
      <c r="B94" s="2" t="str">
        <f t="shared" si="2"/>
        <v>2018M1</v>
      </c>
      <c r="C94" s="4">
        <f>ajuste_SA!C94/ajuste_SA!C$2*100</f>
        <v>96.755054204512163</v>
      </c>
      <c r="D94" s="4">
        <f>ajuste_SA!D94/ajuste_SA!D$2*100</f>
        <v>114.79691217351653</v>
      </c>
      <c r="E94" s="4">
        <f>ajuste_SA!E94/ajuste_SA!E$2*100</f>
        <v>146.43034099126879</v>
      </c>
      <c r="F94" s="4">
        <f>ajuste_SA!F94/ajuste_SA!F$2*100</f>
        <v>214.50414622150035</v>
      </c>
      <c r="G94" s="4">
        <f>ajuste_SA!G94/ajuste_SA!G$2*100</f>
        <v>241.75051553623513</v>
      </c>
      <c r="H94" s="4">
        <f>ajuste_SA!H94/ajuste_SA!H$2*100</f>
        <v>231.89662656194662</v>
      </c>
      <c r="I94" s="4">
        <f>ajuste_SA!I94/ajuste_SA!I$2*100</f>
        <v>84.382566585956425</v>
      </c>
      <c r="J94" s="4">
        <f>ajuste_SA!J94/ajuste_SA!J$2*100</f>
        <v>103.65505425471157</v>
      </c>
      <c r="K94" s="4">
        <f>ajuste_SA!K94/ajuste_SA!K$2*100</f>
        <v>72.16579534471812</v>
      </c>
      <c r="L94" s="4">
        <f>ajuste_SA!L94/ajuste_SA!L$2*100</f>
        <v>55.078915418858756</v>
      </c>
      <c r="M94" s="4">
        <f>ajuste_SA!M94/ajuste_SA!M$2*100</f>
        <v>106.37142689440628</v>
      </c>
      <c r="N94" s="4">
        <f>ajuste_SA!N94/ajuste_SA!N$2*100</f>
        <v>79.962808321102017</v>
      </c>
      <c r="O94" s="4">
        <f>ajuste_SA!O94/ajuste_SA!O$2*100</f>
        <v>233.38974109495626</v>
      </c>
      <c r="P94" s="4">
        <f>ajuste_SA!P94/ajuste_SA!P$2*100</f>
        <v>295.611966292087</v>
      </c>
      <c r="Q94" s="4">
        <f>ajuste_SA!Q94/ajuste_SA!Q$2*100</f>
        <v>236.48949070193046</v>
      </c>
      <c r="R94" s="4">
        <f>ajuste_SA!R94/ajuste_SA!R$2*100</f>
        <v>130.32558825567014</v>
      </c>
      <c r="S94" s="4">
        <f>ajuste_SA!S94/ajuste_SA!S$2*100</f>
        <v>210.09858353464267</v>
      </c>
      <c r="T94" s="4">
        <f>ajuste_SA!T94/ajuste_SA!T$2*100</f>
        <v>70.86009174311927</v>
      </c>
      <c r="U94" s="4">
        <f>ajuste_SA!U94/ajuste_SA!U$2*100</f>
        <v>109.82065950695925</v>
      </c>
      <c r="V94" s="4">
        <f>ajuste_SA!V94/ajuste_SA!V$2*100</f>
        <v>127.08389899538419</v>
      </c>
      <c r="W94" s="4">
        <f>ajuste_SA!W94/ajuste_SA!W$2*100</f>
        <v>42.220143436233236</v>
      </c>
      <c r="X94" s="4">
        <f>ajuste_SA!X94/ajuste_SA!X$2*100</f>
        <v>120.36242250834526</v>
      </c>
      <c r="Y94" s="4">
        <f>ajuste_SA!Y94/ajuste_SA!Y$2*100</f>
        <v>82.399272947591641</v>
      </c>
      <c r="Z94" s="4">
        <f>ajuste_SA!Z94/ajuste_SA!Z$2*100</f>
        <v>69.814902705268153</v>
      </c>
      <c r="AA94" s="4">
        <f>ajuste_SA!AA94/ajuste_SA!AA$2*100</f>
        <v>102.93336542018088</v>
      </c>
      <c r="AB94" s="4">
        <f>ajuste_SA!AB94/ajuste_SA!AB$2*100</f>
        <v>158.50633611295063</v>
      </c>
      <c r="AC94" s="4">
        <f>ajuste_SA!AC94/ajuste_SA!AC$2*100</f>
        <v>113.60769646802152</v>
      </c>
      <c r="AD94" s="4">
        <v>1134.0005213313116</v>
      </c>
      <c r="AE94">
        <f t="shared" si="3"/>
        <v>191.03585058961795</v>
      </c>
    </row>
    <row r="95" spans="1:31" x14ac:dyDescent="0.3">
      <c r="A95" s="2">
        <v>43132</v>
      </c>
      <c r="B95" s="2" t="str">
        <f t="shared" si="2"/>
        <v>2018M2</v>
      </c>
      <c r="C95" s="4">
        <f>ajuste_SA!C95/ajuste_SA!C$2*100</f>
        <v>95.172868444184004</v>
      </c>
      <c r="D95" s="4">
        <f>ajuste_SA!D95/ajuste_SA!D$2*100</f>
        <v>115.7988494598949</v>
      </c>
      <c r="E95" s="4">
        <f>ajuste_SA!E95/ajuste_SA!E$2*100</f>
        <v>162.2304296969711</v>
      </c>
      <c r="F95" s="4">
        <f>ajuste_SA!F95/ajuste_SA!F$2*100</f>
        <v>213.61225387208881</v>
      </c>
      <c r="G95" s="4">
        <f>ajuste_SA!G95/ajuste_SA!G$2*100</f>
        <v>244.14591476765696</v>
      </c>
      <c r="H95" s="4">
        <f>ajuste_SA!H95/ajuste_SA!H$2*100</f>
        <v>234.12344532508217</v>
      </c>
      <c r="I95" s="4">
        <f>ajuste_SA!I95/ajuste_SA!I$2*100</f>
        <v>84.56416464891042</v>
      </c>
      <c r="J95" s="4">
        <f>ajuste_SA!J95/ajuste_SA!J$2*100</f>
        <v>99.37178754997143</v>
      </c>
      <c r="K95" s="4">
        <f>ajuste_SA!K95/ajuste_SA!K$2*100</f>
        <v>73.317845568168678</v>
      </c>
      <c r="L95" s="4">
        <f>ajuste_SA!L95/ajuste_SA!L$2*100</f>
        <v>53.379198704977739</v>
      </c>
      <c r="M95" s="4">
        <f>ajuste_SA!M95/ajuste_SA!M$2*100</f>
        <v>112.79127780712565</v>
      </c>
      <c r="N95" s="4">
        <f>ajuste_SA!N95/ajuste_SA!N$2*100</f>
        <v>82.038503471825024</v>
      </c>
      <c r="O95" s="4">
        <f>ajuste_SA!O95/ajuste_SA!O$2*100</f>
        <v>217.83328919988043</v>
      </c>
      <c r="P95" s="4">
        <f>ajuste_SA!P95/ajuste_SA!P$2*100</f>
        <v>289.70292154640623</v>
      </c>
      <c r="Q95" s="4">
        <f>ajuste_SA!Q95/ajuste_SA!Q$2*100</f>
        <v>222.8344325212897</v>
      </c>
      <c r="R95" s="4">
        <f>ajuste_SA!R95/ajuste_SA!R$2*100</f>
        <v>125.35255756059667</v>
      </c>
      <c r="S95" s="4">
        <f>ajuste_SA!S95/ajuste_SA!S$2*100</f>
        <v>202.50250316029278</v>
      </c>
      <c r="T95" s="4">
        <f>ajuste_SA!T95/ajuste_SA!T$2*100</f>
        <v>68.922018348623851</v>
      </c>
      <c r="U95" s="4">
        <f>ajuste_SA!U95/ajuste_SA!U$2*100</f>
        <v>112.32619303382938</v>
      </c>
      <c r="V95" s="4">
        <f>ajuste_SA!V95/ajuste_SA!V$2*100</f>
        <v>128.46863969590007</v>
      </c>
      <c r="W95" s="4">
        <f>ajuste_SA!W95/ajuste_SA!W$2*100</f>
        <v>61.895852821951976</v>
      </c>
      <c r="X95" s="4">
        <f>ajuste_SA!X95/ajuste_SA!X$2*100</f>
        <v>126.37100619933237</v>
      </c>
      <c r="Y95" s="4">
        <f>ajuste_SA!Y95/ajuste_SA!Y$2*100</f>
        <v>86.882762799151763</v>
      </c>
      <c r="Z95" s="4">
        <f>ajuste_SA!Z95/ajuste_SA!Z$2*100</f>
        <v>74.205030849549118</v>
      </c>
      <c r="AA95" s="4">
        <f>ajuste_SA!AA95/ajuste_SA!AA$2*100</f>
        <v>104.64257441471645</v>
      </c>
      <c r="AB95" s="4">
        <f>ajuste_SA!AB95/ajuste_SA!AB$2*100</f>
        <v>159.01361090930132</v>
      </c>
      <c r="AC95" s="4">
        <f>ajuste_SA!AC95/ajuste_SA!AC$2*100</f>
        <v>114.12287215026265</v>
      </c>
      <c r="AD95" s="4">
        <v>1124.4505064343907</v>
      </c>
      <c r="AE95">
        <f t="shared" si="3"/>
        <v>189.42703720315234</v>
      </c>
    </row>
    <row r="96" spans="1:31" x14ac:dyDescent="0.3">
      <c r="A96" s="2">
        <v>43160</v>
      </c>
      <c r="B96" s="2" t="str">
        <f t="shared" si="2"/>
        <v>2018M3</v>
      </c>
      <c r="C96" s="4">
        <f>ajuste_SA!C96/ajuste_SA!C$2*100</f>
        <v>103.70641664225022</v>
      </c>
      <c r="D96" s="4">
        <f>ajuste_SA!D96/ajuste_SA!D$2*100</f>
        <v>115.26308786980688</v>
      </c>
      <c r="E96" s="4">
        <f>ajuste_SA!E96/ajuste_SA!E$2*100</f>
        <v>154.64933961004198</v>
      </c>
      <c r="F96" s="4">
        <f>ajuste_SA!F96/ajuste_SA!F$2*100</f>
        <v>215.51398633978746</v>
      </c>
      <c r="G96" s="4">
        <f>ajuste_SA!G96/ajuste_SA!G$2*100</f>
        <v>244.33122645249844</v>
      </c>
      <c r="H96" s="4">
        <f>ajuste_SA!H96/ajuste_SA!H$2*100</f>
        <v>233.38693753873505</v>
      </c>
      <c r="I96" s="4">
        <f>ajuste_SA!I96/ajuste_SA!I$2*100</f>
        <v>86.622276029055698</v>
      </c>
      <c r="J96" s="4">
        <f>ajuste_SA!J96/ajuste_SA!J$2*100</f>
        <v>98.629354654483137</v>
      </c>
      <c r="K96" s="4">
        <f>ajuste_SA!K96/ajuste_SA!K$2*100</f>
        <v>73.737012684049958</v>
      </c>
      <c r="L96" s="4">
        <f>ajuste_SA!L96/ajuste_SA!L$2*100</f>
        <v>50.829623634156206</v>
      </c>
      <c r="M96" s="4">
        <f>ajuste_SA!M96/ajuste_SA!M$2*100</f>
        <v>126.14456770558198</v>
      </c>
      <c r="N96" s="4">
        <f>ajuste_SA!N96/ajuste_SA!N$2*100</f>
        <v>83.413759510217233</v>
      </c>
      <c r="O96" s="4">
        <f>ajuste_SA!O96/ajuste_SA!O$2*100</f>
        <v>213.01513879629806</v>
      </c>
      <c r="P96" s="4">
        <f>ajuste_SA!P96/ajuste_SA!P$2*100</f>
        <v>284.40524608523862</v>
      </c>
      <c r="Q96" s="4">
        <f>ajuste_SA!Q96/ajuste_SA!Q$2*100</f>
        <v>219.05582386775495</v>
      </c>
      <c r="R96" s="4">
        <f>ajuste_SA!R96/ajuste_SA!R$2*100</f>
        <v>121.04645875316213</v>
      </c>
      <c r="S96" s="4">
        <f>ajuste_SA!S96/ajuste_SA!S$2*100</f>
        <v>200.47657866898328</v>
      </c>
      <c r="T96" s="4">
        <f>ajuste_SA!T96/ajuste_SA!T$2*100</f>
        <v>71.875</v>
      </c>
      <c r="U96" s="4">
        <f>ajuste_SA!U96/ajuste_SA!U$2*100</f>
        <v>114.95395473033778</v>
      </c>
      <c r="V96" s="4">
        <f>ajuste_SA!V96/ajuste_SA!V$2*100</f>
        <v>130.05701873472714</v>
      </c>
      <c r="W96" s="4">
        <f>ajuste_SA!W96/ajuste_SA!W$2*100</f>
        <v>62.270034299968813</v>
      </c>
      <c r="X96" s="4">
        <f>ajuste_SA!X96/ajuste_SA!X$2*100</f>
        <v>122.17453505007153</v>
      </c>
      <c r="Y96" s="4">
        <f>ajuste_SA!Y96/ajuste_SA!Y$2*100</f>
        <v>83.035443804907601</v>
      </c>
      <c r="Z96" s="4">
        <f>ajuste_SA!Z96/ajuste_SA!Z$2*100</f>
        <v>70.52681537731371</v>
      </c>
      <c r="AA96" s="4">
        <f>ajuste_SA!AA96/ajuste_SA!AA$2*100</f>
        <v>103.90345900928324</v>
      </c>
      <c r="AB96" s="4">
        <f>ajuste_SA!AB96/ajuste_SA!AB$2*100</f>
        <v>159.15666368773992</v>
      </c>
      <c r="AC96" s="4">
        <f>ajuste_SA!AC96/ajuste_SA!AC$2*100</f>
        <v>114.38091833273749</v>
      </c>
      <c r="AD96" s="4">
        <v>1120.7953385723167</v>
      </c>
      <c r="AE96">
        <f t="shared" si="3"/>
        <v>188.8112807829001</v>
      </c>
    </row>
    <row r="97" spans="1:31" x14ac:dyDescent="0.3">
      <c r="A97" s="2">
        <v>43191</v>
      </c>
      <c r="B97" s="2" t="str">
        <f t="shared" si="2"/>
        <v>2018M4</v>
      </c>
      <c r="C97" s="4">
        <f>ajuste_SA!C97/ajuste_SA!C$2*100</f>
        <v>101.87518312335189</v>
      </c>
      <c r="D97" s="4">
        <f>ajuste_SA!D97/ajuste_SA!D$2*100</f>
        <v>114.9061182840956</v>
      </c>
      <c r="E97" s="4">
        <f>ajuste_SA!E97/ajuste_SA!E$2*100</f>
        <v>151.57680404131554</v>
      </c>
      <c r="F97" s="4">
        <f>ajuste_SA!F97/ajuste_SA!F$2*100</f>
        <v>217.50964743026242</v>
      </c>
      <c r="G97" s="4">
        <f>ajuste_SA!G97/ajuste_SA!G$2*100</f>
        <v>245.41300740697761</v>
      </c>
      <c r="H97" s="4">
        <f>ajuste_SA!H97/ajuste_SA!H$2*100</f>
        <v>234.12163152442366</v>
      </c>
      <c r="I97" s="4">
        <f>ajuste_SA!I97/ajuste_SA!I$2*100</f>
        <v>86.864406779661024</v>
      </c>
      <c r="J97" s="4">
        <f>ajuste_SA!J97/ajuste_SA!J$2*100</f>
        <v>98.515134209023401</v>
      </c>
      <c r="K97" s="4">
        <f>ajuste_SA!K97/ajuste_SA!K$2*100</f>
        <v>74.428081772724852</v>
      </c>
      <c r="L97" s="4">
        <f>ajuste_SA!L97/ajuste_SA!L$2*100</f>
        <v>51.031970861999184</v>
      </c>
      <c r="M97" s="4">
        <f>ajuste_SA!M97/ajuste_SA!M$2*100</f>
        <v>122.28532018547867</v>
      </c>
      <c r="N97" s="4">
        <f>ajuste_SA!N97/ajuste_SA!N$2*100</f>
        <v>83.373677726309225</v>
      </c>
      <c r="O97" s="4">
        <f>ajuste_SA!O97/ajuste_SA!O$2*100</f>
        <v>213.40101568245814</v>
      </c>
      <c r="P97" s="4">
        <f>ajuste_SA!P97/ajuste_SA!P$2*100</f>
        <v>283.48100191349823</v>
      </c>
      <c r="Q97" s="4">
        <f>ajuste_SA!Q97/ajuste_SA!Q$2*100</f>
        <v>218.06137978303815</v>
      </c>
      <c r="R97" s="4">
        <f>ajuste_SA!R97/ajuste_SA!R$2*100</f>
        <v>128.57485398339023</v>
      </c>
      <c r="S97" s="4">
        <f>ajuste_SA!S97/ajuste_SA!S$2*100</f>
        <v>208.41181735338048</v>
      </c>
      <c r="T97" s="4">
        <f>ajuste_SA!T97/ajuste_SA!T$2*100</f>
        <v>80.303899082568805</v>
      </c>
      <c r="U97" s="4">
        <f>ajuste_SA!U97/ajuste_SA!U$2*100</f>
        <v>120.12990515203936</v>
      </c>
      <c r="V97" s="4">
        <f>ajuste_SA!V97/ajuste_SA!V$2*100</f>
        <v>135.31088786315505</v>
      </c>
      <c r="W97" s="4">
        <f>ajuste_SA!W97/ajuste_SA!W$2*100</f>
        <v>49.67259120673527</v>
      </c>
      <c r="X97" s="4">
        <f>ajuste_SA!X97/ajuste_SA!X$2*100</f>
        <v>132.9995231282785</v>
      </c>
      <c r="Y97" s="4">
        <f>ajuste_SA!Y97/ajuste_SA!Y$2*100</f>
        <v>88.942744622841559</v>
      </c>
      <c r="Z97" s="4">
        <f>ajuste_SA!Z97/ajuste_SA!Z$2*100</f>
        <v>73.493118177503547</v>
      </c>
      <c r="AA97" s="4">
        <f>ajuste_SA!AA97/ajuste_SA!AA$2*100</f>
        <v>106.0630560601943</v>
      </c>
      <c r="AB97" s="4">
        <f>ajuste_SA!AB97/ajuste_SA!AB$2*100</f>
        <v>159.50674116126712</v>
      </c>
      <c r="AC97" s="4">
        <f>ajuste_SA!AC97/ajuste_SA!AC$2*100</f>
        <v>114.83559295621006</v>
      </c>
      <c r="AD97" s="4">
        <v>1131.9295445218968</v>
      </c>
      <c r="AE97">
        <f t="shared" si="3"/>
        <v>190.68696995958663</v>
      </c>
    </row>
    <row r="98" spans="1:31" x14ac:dyDescent="0.3">
      <c r="A98" s="2">
        <v>43221</v>
      </c>
      <c r="B98" s="2" t="str">
        <f t="shared" si="2"/>
        <v>2018M5</v>
      </c>
      <c r="C98" s="4">
        <f>ajuste_SA!C98/ajuste_SA!C$2*100</f>
        <v>96.901552886024007</v>
      </c>
      <c r="D98" s="4">
        <f>ajuste_SA!D98/ajuste_SA!D$2*100</f>
        <v>114.91381820067734</v>
      </c>
      <c r="E98" s="4">
        <f>ajuste_SA!E98/ajuste_SA!E$2*100</f>
        <v>151.89191009449675</v>
      </c>
      <c r="F98" s="4">
        <f>ajuste_SA!F98/ajuste_SA!F$2*100</f>
        <v>220.11750733910483</v>
      </c>
      <c r="G98" s="4">
        <f>ajuste_SA!G98/ajuste_SA!G$2*100</f>
        <v>247.86329504981018</v>
      </c>
      <c r="H98" s="4">
        <f>ajuste_SA!H98/ajuste_SA!H$2*100</f>
        <v>236.35455820619123</v>
      </c>
      <c r="I98" s="4">
        <f>ajuste_SA!I98/ajuste_SA!I$2*100</f>
        <v>87.530266343825673</v>
      </c>
      <c r="J98" s="4">
        <f>ajuste_SA!J98/ajuste_SA!J$2*100</f>
        <v>99.428897772701305</v>
      </c>
      <c r="K98" s="4">
        <f>ajuste_SA!K98/ajuste_SA!K$2*100</f>
        <v>74.629571805945417</v>
      </c>
      <c r="L98" s="4">
        <f>ajuste_SA!L98/ajuste_SA!L$2*100</f>
        <v>56.414407122622414</v>
      </c>
      <c r="M98" s="4">
        <f>ajuste_SA!M98/ajuste_SA!M$2*100</f>
        <v>158.41990960849915</v>
      </c>
      <c r="N98" s="4">
        <f>ajuste_SA!N98/ajuste_SA!N$2*100</f>
        <v>78.847475850086227</v>
      </c>
      <c r="O98" s="4">
        <f>ajuste_SA!O98/ajuste_SA!O$2*100</f>
        <v>214.71263608820848</v>
      </c>
      <c r="P98" s="4">
        <f>ajuste_SA!P98/ajuste_SA!P$2*100</f>
        <v>293.367359674662</v>
      </c>
      <c r="Q98" s="4">
        <f>ajuste_SA!Q98/ajuste_SA!Q$2*100</f>
        <v>221.09128500643897</v>
      </c>
      <c r="R98" s="4">
        <f>ajuste_SA!R98/ajuste_SA!R$2*100</f>
        <v>128.58407690539087</v>
      </c>
      <c r="S98" s="4">
        <f>ajuste_SA!S98/ajuste_SA!S$2*100</f>
        <v>204.08656515200653</v>
      </c>
      <c r="T98" s="4">
        <f>ajuste_SA!T98/ajuste_SA!T$2*100</f>
        <v>88.818807339449535</v>
      </c>
      <c r="U98" s="4">
        <f>ajuste_SA!U98/ajuste_SA!U$2*100</f>
        <v>128.44701617384214</v>
      </c>
      <c r="V98" s="4">
        <f>ajuste_SA!V98/ajuste_SA!V$2*100</f>
        <v>144.31170241650827</v>
      </c>
      <c r="W98" s="4">
        <f>ajuste_SA!W98/ajuste_SA!W$2*100</f>
        <v>48.113501714998442</v>
      </c>
      <c r="X98" s="4">
        <f>ajuste_SA!X98/ajuste_SA!X$2*100</f>
        <v>127.03862660944208</v>
      </c>
      <c r="Y98" s="4">
        <f>ajuste_SA!Y98/ajuste_SA!Y$2*100</f>
        <v>85.489245683126327</v>
      </c>
      <c r="Z98" s="4">
        <f>ajuste_SA!Z98/ajuste_SA!Z$2*100</f>
        <v>70.859041290934982</v>
      </c>
      <c r="AA98" s="4">
        <f>ajuste_SA!AA98/ajuste_SA!AA$2*100</f>
        <v>108.54602418505712</v>
      </c>
      <c r="AB98" s="4">
        <f>ajuste_SA!AB98/ajuste_SA!AB$2*100</f>
        <v>160.14485299317846</v>
      </c>
      <c r="AC98" s="4">
        <f>ajuste_SA!AC98/ajuste_SA!AC$2*100</f>
        <v>115.31318464739799</v>
      </c>
      <c r="AD98" s="4">
        <v>1160.5449748100687</v>
      </c>
      <c r="AE98">
        <f t="shared" si="3"/>
        <v>195.5075789119274</v>
      </c>
    </row>
    <row r="99" spans="1:31" x14ac:dyDescent="0.3">
      <c r="A99" s="2">
        <v>43252</v>
      </c>
      <c r="B99" s="2" t="str">
        <f t="shared" si="2"/>
        <v>2018M6</v>
      </c>
      <c r="C99" s="4">
        <f>ajuste_SA!C99/ajuste_SA!C$2*100</f>
        <v>100.30764723117491</v>
      </c>
      <c r="D99" s="4">
        <f>ajuste_SA!D99/ajuste_SA!D$2*100</f>
        <v>113.96924036498687</v>
      </c>
      <c r="E99" s="4">
        <f>ajuste_SA!E99/ajuste_SA!E$2*100</f>
        <v>152.84384147571214</v>
      </c>
      <c r="F99" s="4">
        <f>ajuste_SA!F99/ajuste_SA!F$2*100</f>
        <v>222.41786493046041</v>
      </c>
      <c r="G99" s="4">
        <f>ajuste_SA!G99/ajuste_SA!G$2*100</f>
        <v>248.04116645410573</v>
      </c>
      <c r="H99" s="4">
        <f>ajuste_SA!H99/ajuste_SA!H$2*100</f>
        <v>236.95115239225854</v>
      </c>
      <c r="I99" s="4">
        <f>ajuste_SA!I99/ajuste_SA!I$2*100</f>
        <v>88.740920096852307</v>
      </c>
      <c r="J99" s="4">
        <f>ajuste_SA!J99/ajuste_SA!J$2*100</f>
        <v>97.487150199885775</v>
      </c>
      <c r="K99" s="4">
        <f>ajuste_SA!K99/ajuste_SA!K$2*100</f>
        <v>74.052896726040046</v>
      </c>
      <c r="L99" s="4">
        <f>ajuste_SA!L99/ajuste_SA!L$2*100</f>
        <v>58.356940509915013</v>
      </c>
      <c r="M99" s="4">
        <f>ajuste_SA!M99/ajuste_SA!M$2*100</f>
        <v>191.67106885014968</v>
      </c>
      <c r="N99" s="4">
        <f>ajuste_SA!N99/ajuste_SA!N$2*100</f>
        <v>73.426988176907926</v>
      </c>
      <c r="O99" s="4">
        <f>ajuste_SA!O99/ajuste_SA!O$2*100</f>
        <v>214.4623611011645</v>
      </c>
      <c r="P99" s="4">
        <f>ajuste_SA!P99/ajuste_SA!P$2*100</f>
        <v>297.25155966108235</v>
      </c>
      <c r="Q99" s="4">
        <f>ajuste_SA!Q99/ajuste_SA!Q$2*100</f>
        <v>222.89525613690807</v>
      </c>
      <c r="R99" s="4">
        <f>ajuste_SA!R99/ajuste_SA!R$2*100</f>
        <v>129.14092368028949</v>
      </c>
      <c r="S99" s="4">
        <f>ajuste_SA!S99/ajuste_SA!S$2*100</f>
        <v>204.92394072773212</v>
      </c>
      <c r="T99" s="4">
        <f>ajuste_SA!T99/ajuste_SA!T$2*100</f>
        <v>100.50458715596329</v>
      </c>
      <c r="U99" s="4">
        <f>ajuste_SA!U99/ajuste_SA!U$2*100</f>
        <v>130.88126926232806</v>
      </c>
      <c r="V99" s="4">
        <f>ajuste_SA!V99/ajuste_SA!V$2*100</f>
        <v>148.22155851208257</v>
      </c>
      <c r="W99" s="4">
        <f>ajuste_SA!W99/ajuste_SA!W$2*100</f>
        <v>50.171499844091052</v>
      </c>
      <c r="X99" s="4">
        <f>ajuste_SA!X99/ajuste_SA!X$2*100</f>
        <v>130.23366714353838</v>
      </c>
      <c r="Y99" s="4">
        <f>ajuste_SA!Y99/ajuste_SA!Y$2*100</f>
        <v>86.307179642532574</v>
      </c>
      <c r="Z99" s="4">
        <f>ajuste_SA!Z99/ajuste_SA!Z$2*100</f>
        <v>70.787850023730414</v>
      </c>
      <c r="AA99" s="4">
        <f>ajuste_SA!AA99/ajuste_SA!AA$2*100</f>
        <v>109.28513843562253</v>
      </c>
      <c r="AB99" s="4">
        <f>ajuste_SA!AB99/ajuste_SA!AB$2*100</f>
        <v>162.16270083645693</v>
      </c>
      <c r="AC99" s="4">
        <f>ajuste_SA!AC99/ajuste_SA!AC$2*100</f>
        <v>115.49697953047513</v>
      </c>
      <c r="AD99" s="4">
        <v>1180.0437574515947</v>
      </c>
      <c r="AE99">
        <f t="shared" si="3"/>
        <v>198.79238033601575</v>
      </c>
    </row>
    <row r="100" spans="1:31" x14ac:dyDescent="0.3">
      <c r="A100" s="2">
        <v>43282</v>
      </c>
      <c r="B100" s="2" t="str">
        <f t="shared" si="2"/>
        <v>2018M7</v>
      </c>
      <c r="C100" s="4">
        <f>ajuste_SA!C100/ajuste_SA!C$2*100</f>
        <v>103.29622033401699</v>
      </c>
      <c r="D100" s="4">
        <f>ajuste_SA!D100/ajuste_SA!D$2*100</f>
        <v>113.65492901295298</v>
      </c>
      <c r="E100" s="4">
        <f>ajuste_SA!E100/ajuste_SA!E$2*100</f>
        <v>152.75431885361141</v>
      </c>
      <c r="F100" s="4">
        <f>ajuste_SA!F100/ajuste_SA!F$2*100</f>
        <v>223.79600823113367</v>
      </c>
      <c r="G100" s="4">
        <f>ajuste_SA!G100/ajuste_SA!G$2*100</f>
        <v>248.61400399822188</v>
      </c>
      <c r="H100" s="4">
        <f>ajuste_SA!H100/ajuste_SA!H$2*100</f>
        <v>240.40798421558608</v>
      </c>
      <c r="I100" s="4">
        <f>ajuste_SA!I100/ajuste_SA!I$2*100</f>
        <v>88.86198547215497</v>
      </c>
      <c r="J100" s="4">
        <f>ajuste_SA!J100/ajuste_SA!J$2*100</f>
        <v>98.05825242718447</v>
      </c>
      <c r="K100" s="4">
        <f>ajuste_SA!K100/ajuste_SA!K$2*100</f>
        <v>74.344206747046286</v>
      </c>
      <c r="L100" s="4">
        <f>ajuste_SA!L100/ajuste_SA!L$2*100</f>
        <v>58.88304330230676</v>
      </c>
      <c r="M100" s="4">
        <f>ajuste_SA!M100/ajuste_SA!M$2*100</f>
        <v>153.47479016258731</v>
      </c>
      <c r="N100" s="4">
        <f>ajuste_SA!N100/ajuste_SA!N$2*100</f>
        <v>77.881121757592581</v>
      </c>
      <c r="O100" s="4">
        <f>ajuste_SA!O100/ajuste_SA!O$2*100</f>
        <v>220.9122267142032</v>
      </c>
      <c r="P100" s="4">
        <f>ajuste_SA!P100/ajuste_SA!P$2*100</f>
        <v>297.12123087523247</v>
      </c>
      <c r="Q100" s="4">
        <f>ajuste_SA!Q100/ajuste_SA!Q$2*100</f>
        <v>226.37670067034858</v>
      </c>
      <c r="R100" s="4">
        <f>ajuste_SA!R100/ajuste_SA!R$2*100</f>
        <v>129.62159842884407</v>
      </c>
      <c r="S100" s="4">
        <f>ajuste_SA!S100/ajuste_SA!S$2*100</f>
        <v>209.06608745169476</v>
      </c>
      <c r="T100" s="4">
        <f>ajuste_SA!T100/ajuste_SA!T$2*100</f>
        <v>92.987385321100902</v>
      </c>
      <c r="U100" s="4">
        <f>ajuste_SA!U100/ajuste_SA!U$2*100</f>
        <v>127.03709739343765</v>
      </c>
      <c r="V100" s="4">
        <f>ajuste_SA!V100/ajuste_SA!V$2*100</f>
        <v>150.05430355688299</v>
      </c>
      <c r="W100" s="4">
        <f>ajuste_SA!W100/ajuste_SA!W$2*100</f>
        <v>40.006236357966948</v>
      </c>
      <c r="X100" s="4">
        <f>ajuste_SA!X100/ajuste_SA!X$2*100</f>
        <v>135.8130662851693</v>
      </c>
      <c r="Y100" s="4">
        <f>ajuste_SA!Y100/ajuste_SA!Y$2*100</f>
        <v>89.790972432596178</v>
      </c>
      <c r="Z100" s="4">
        <f>ajuste_SA!Z100/ajuste_SA!Z$2*100</f>
        <v>73.160892263882289</v>
      </c>
      <c r="AA100" s="4">
        <f>ajuste_SA!AA100/ajuste_SA!AA$2*100</f>
        <v>109.12345809555181</v>
      </c>
      <c r="AB100" s="4">
        <f>ajuste_SA!AB100/ajuste_SA!AB$2*100</f>
        <v>162.69794325465966</v>
      </c>
      <c r="AC100" s="4">
        <f>ajuste_SA!AC100/ajuste_SA!AC$2*100</f>
        <v>115.50477133349834</v>
      </c>
      <c r="AD100" s="4">
        <v>1176.2269855618542</v>
      </c>
      <c r="AE100">
        <f t="shared" si="3"/>
        <v>198.14939979875186</v>
      </c>
    </row>
    <row r="101" spans="1:31" x14ac:dyDescent="0.3">
      <c r="A101" s="2">
        <v>43313</v>
      </c>
      <c r="B101" s="2" t="str">
        <f t="shared" si="2"/>
        <v>2018M8</v>
      </c>
      <c r="C101" s="4">
        <f>ajuste_SA!C101/ajuste_SA!C$2*100</f>
        <v>105.03222970993261</v>
      </c>
      <c r="D101" s="4">
        <f>ajuste_SA!D101/ajuste_SA!D$2*100</f>
        <v>114.26185923066463</v>
      </c>
      <c r="E101" s="4">
        <f>ajuste_SA!E101/ajuste_SA!E$2*100</f>
        <v>154.04043667791422</v>
      </c>
      <c r="F101" s="4">
        <f>ajuste_SA!F101/ajuste_SA!F$2*100</f>
        <v>226.57849186575456</v>
      </c>
      <c r="G101" s="4">
        <f>ajuste_SA!G101/ajuste_SA!G$2*100</f>
        <v>251.23612196911262</v>
      </c>
      <c r="H101" s="4">
        <f>ajuste_SA!H101/ajuste_SA!H$2*100</f>
        <v>243.53061888705884</v>
      </c>
      <c r="I101" s="4">
        <f>ajuste_SA!I101/ajuste_SA!I$2*100</f>
        <v>90.193704600484267</v>
      </c>
      <c r="J101" s="4">
        <f>ajuste_SA!J101/ajuste_SA!J$2*100</f>
        <v>100.39977155910907</v>
      </c>
      <c r="K101" s="4">
        <f>ajuste_SA!K101/ajuste_SA!K$2*100</f>
        <v>75.246330334665885</v>
      </c>
      <c r="L101" s="4">
        <f>ajuste_SA!L101/ajuste_SA!L$2*100</f>
        <v>63.82031566167543</v>
      </c>
      <c r="M101" s="4">
        <f>ajuste_SA!M101/ajuste_SA!M$2*100</f>
        <v>217.85672360157307</v>
      </c>
      <c r="N101" s="4">
        <f>ajuste_SA!N101/ajuste_SA!N$2*100</f>
        <v>75.719290962102932</v>
      </c>
      <c r="O101" s="4">
        <f>ajuste_SA!O101/ajuste_SA!O$2*100</f>
        <v>225.49928650307197</v>
      </c>
      <c r="P101" s="4">
        <f>ajuste_SA!P101/ajuste_SA!P$2*100</f>
        <v>310.29953640386907</v>
      </c>
      <c r="Q101" s="4">
        <f>ajuste_SA!Q101/ajuste_SA!Q$2*100</f>
        <v>232.48808895394953</v>
      </c>
      <c r="R101" s="4">
        <f>ajuste_SA!R101/ajuste_SA!R$2*100</f>
        <v>126.49344099844167</v>
      </c>
      <c r="S101" s="4">
        <f>ajuste_SA!S101/ajuste_SA!S$2*100</f>
        <v>214.03107343787445</v>
      </c>
      <c r="T101" s="4">
        <f>ajuste_SA!T101/ajuste_SA!T$2*100</f>
        <v>114.48967889908255</v>
      </c>
      <c r="U101" s="4">
        <f>ajuste_SA!U101/ajuste_SA!U$2*100</f>
        <v>140.03295364667659</v>
      </c>
      <c r="V101" s="4">
        <f>ajuste_SA!V101/ajuste_SA!V$2*100</f>
        <v>154.09991854466469</v>
      </c>
      <c r="W101" s="4">
        <f>ajuste_SA!W101/ajuste_SA!W$2*100</f>
        <v>40.099781727471154</v>
      </c>
      <c r="X101" s="4">
        <f>ajuste_SA!X101/ajuste_SA!X$2*100</f>
        <v>130.42441583214114</v>
      </c>
      <c r="Y101" s="4">
        <f>ajuste_SA!Y101/ajuste_SA!Y$2*100</f>
        <v>86.428355043926089</v>
      </c>
      <c r="Z101" s="4">
        <f>ajuste_SA!Z101/ajuste_SA!Z$2*100</f>
        <v>71.428571428571416</v>
      </c>
      <c r="AA101" s="4">
        <f>ajuste_SA!AA101/ajuste_SA!AA$2*100</f>
        <v>109.87412333406274</v>
      </c>
      <c r="AB101" s="4">
        <f>ajuste_SA!AB101/ajuste_SA!AB$2*100</f>
        <v>162.55167580704273</v>
      </c>
      <c r="AC101" s="4">
        <f>ajuste_SA!AC101/ajuste_SA!AC$2*100</f>
        <v>115.56893912310132</v>
      </c>
      <c r="AD101" s="4">
        <v>1225.4804411089717</v>
      </c>
      <c r="AE101">
        <f t="shared" si="3"/>
        <v>206.44672911909043</v>
      </c>
    </row>
    <row r="102" spans="1:31" x14ac:dyDescent="0.3">
      <c r="A102" s="2">
        <v>43344</v>
      </c>
      <c r="B102" s="2" t="str">
        <f t="shared" si="2"/>
        <v>2018M9</v>
      </c>
      <c r="C102" s="4">
        <f>ajuste_SA!C102/ajuste_SA!C$2*100</f>
        <v>99.435980076179305</v>
      </c>
      <c r="D102" s="4">
        <f>ajuste_SA!D102/ajuste_SA!D$2*100</f>
        <v>115.09872477737045</v>
      </c>
      <c r="E102" s="4">
        <f>ajuste_SA!E102/ajuste_SA!E$2*100</f>
        <v>156.40021639641733</v>
      </c>
      <c r="F102" s="4">
        <f>ajuste_SA!F102/ajuste_SA!F$2*100</f>
        <v>227.44637479064528</v>
      </c>
      <c r="G102" s="4">
        <f>ajuste_SA!G102/ajuste_SA!G$2*100</f>
        <v>251.85900253977667</v>
      </c>
      <c r="H102" s="4">
        <f>ajuste_SA!H102/ajuste_SA!H$2*100</f>
        <v>243.42598720272676</v>
      </c>
      <c r="I102" s="4">
        <f>ajuste_SA!I102/ajuste_SA!I$2*100</f>
        <v>93.462469733656178</v>
      </c>
      <c r="J102" s="4">
        <f>ajuste_SA!J102/ajuste_SA!J$2*100</f>
        <v>96.858937749857219</v>
      </c>
      <c r="K102" s="4">
        <f>ajuste_SA!K102/ajuste_SA!K$2*100</f>
        <v>75.202467501268174</v>
      </c>
      <c r="L102" s="4">
        <f>ajuste_SA!L102/ajuste_SA!L$2*100</f>
        <v>60.98745447187374</v>
      </c>
      <c r="M102" s="4">
        <f>ajuste_SA!M102/ajuste_SA!M$2*100</f>
        <v>185.39062041439223</v>
      </c>
      <c r="N102" s="4">
        <f>ajuste_SA!N102/ajuste_SA!N$2*100</f>
        <v>78.131321669421794</v>
      </c>
      <c r="O102" s="4">
        <f>ajuste_SA!O102/ajuste_SA!O$2*100</f>
        <v>231.57410923470812</v>
      </c>
      <c r="P102" s="4">
        <f>ajuste_SA!P102/ajuste_SA!P$2*100</f>
        <v>319.08851864655895</v>
      </c>
      <c r="Q102" s="4">
        <f>ajuste_SA!Q102/ajuste_SA!Q$2*100</f>
        <v>238.03070310532806</v>
      </c>
      <c r="R102" s="4">
        <f>ajuste_SA!R102/ajuste_SA!R$2*100</f>
        <v>126.96920502021246</v>
      </c>
      <c r="S102" s="4">
        <f>ajuste_SA!S102/ajuste_SA!S$2*100</f>
        <v>224.28876560190201</v>
      </c>
      <c r="T102" s="4">
        <f>ajuste_SA!T102/ajuste_SA!T$2*100</f>
        <v>108.31422018348624</v>
      </c>
      <c r="U102" s="4">
        <f>ajuste_SA!U102/ajuste_SA!U$2*100</f>
        <v>134.93568669819044</v>
      </c>
      <c r="V102" s="4">
        <f>ajuste_SA!V102/ajuste_SA!V$2*100</f>
        <v>160.90143904425739</v>
      </c>
      <c r="W102" s="4">
        <f>ajuste_SA!W102/ajuste_SA!W$2*100</f>
        <v>37.792329279700652</v>
      </c>
      <c r="X102" s="4">
        <f>ajuste_SA!X102/ajuste_SA!X$2*100</f>
        <v>140.58178350023843</v>
      </c>
      <c r="Y102" s="4">
        <f>ajuste_SA!Y102/ajuste_SA!Y$2*100</f>
        <v>92.578006664647077</v>
      </c>
      <c r="Z102" s="4">
        <f>ajuste_SA!Z102/ajuste_SA!Z$2*100</f>
        <v>75.866160417655422</v>
      </c>
      <c r="AA102" s="4">
        <f>ajuste_SA!AA102/ajuste_SA!AA$2*100</f>
        <v>109.93187018971568</v>
      </c>
      <c r="AB102" s="4">
        <f>ajuste_SA!AB102/ajuste_SA!AB$2*100</f>
        <v>163.33187601663914</v>
      </c>
      <c r="AC102" s="4">
        <f>ajuste_SA!AC102/ajuste_SA!AC$2*100</f>
        <v>115.70323313991328</v>
      </c>
      <c r="AD102" s="4">
        <v>1233.3500280372068</v>
      </c>
      <c r="AE102">
        <f t="shared" si="3"/>
        <v>207.77245446431283</v>
      </c>
    </row>
    <row r="103" spans="1:31" x14ac:dyDescent="0.3">
      <c r="A103" s="2">
        <v>43374</v>
      </c>
      <c r="B103" s="2" t="str">
        <f t="shared" si="2"/>
        <v>2018M10</v>
      </c>
      <c r="C103" s="4">
        <f>ajuste_SA!C103/ajuste_SA!C$2*100</f>
        <v>102.42455317902139</v>
      </c>
      <c r="D103" s="4">
        <f>ajuste_SA!D103/ajuste_SA!D$2*100</f>
        <v>115.02520530004774</v>
      </c>
      <c r="E103" s="4">
        <f>ajuste_SA!E103/ajuste_SA!E$2*100</f>
        <v>156.62965771938312</v>
      </c>
      <c r="F103" s="4">
        <f>ajuste_SA!F103/ajuste_SA!F$2*100</f>
        <v>230.00840075406481</v>
      </c>
      <c r="G103" s="4">
        <f>ajuste_SA!G103/ajuste_SA!G$2*100</f>
        <v>256.02306024432136</v>
      </c>
      <c r="H103" s="4">
        <f>ajuste_SA!H103/ajuste_SA!H$2*100</f>
        <v>247.74944018128218</v>
      </c>
      <c r="I103" s="4">
        <f>ajuste_SA!I103/ajuste_SA!I$2*100</f>
        <v>93.099273607748188</v>
      </c>
      <c r="J103" s="4">
        <f>ajuste_SA!J103/ajuste_SA!J$2*100</f>
        <v>100.85665334094801</v>
      </c>
      <c r="K103" s="4">
        <f>ajuste_SA!K103/ajuste_SA!K$2*100</f>
        <v>73.792501009345386</v>
      </c>
      <c r="L103" s="4">
        <f>ajuste_SA!L103/ajuste_SA!L$2*100</f>
        <v>56.050182112505055</v>
      </c>
      <c r="M103" s="4">
        <f>ajuste_SA!M103/ajuste_SA!M$2*100</f>
        <v>147.78129952456419</v>
      </c>
      <c r="N103" s="4">
        <f>ajuste_SA!N103/ajuste_SA!N$2*100</f>
        <v>82.017013145510248</v>
      </c>
      <c r="O103" s="4">
        <f>ajuste_SA!O103/ajuste_SA!O$2*100</f>
        <v>220.26540705097543</v>
      </c>
      <c r="P103" s="4">
        <f>ajuste_SA!P103/ajuste_SA!P$2*100</f>
        <v>290.06599176983451</v>
      </c>
      <c r="Q103" s="4">
        <f>ajuste_SA!Q103/ajuste_SA!Q$2*100</f>
        <v>222.58249792817838</v>
      </c>
      <c r="R103" s="4">
        <f>ajuste_SA!R103/ajuste_SA!R$2*100</f>
        <v>121.17556904966243</v>
      </c>
      <c r="S103" s="4">
        <f>ajuste_SA!S103/ajuste_SA!S$2*100</f>
        <v>195.99509866756642</v>
      </c>
      <c r="T103" s="4">
        <f>ajuste_SA!T103/ajuste_SA!T$2*100</f>
        <v>84.415137614678898</v>
      </c>
      <c r="U103" s="4">
        <f>ajuste_SA!U103/ajuste_SA!U$2*100</f>
        <v>124.72916122018188</v>
      </c>
      <c r="V103" s="4">
        <f>ajuste_SA!V103/ajuste_SA!V$2*100</f>
        <v>146.90469725767036</v>
      </c>
      <c r="W103" s="4">
        <f>ajuste_SA!W103/ajuste_SA!W$2*100</f>
        <v>66.198939819145622</v>
      </c>
      <c r="X103" s="4">
        <f>ajuste_SA!X103/ajuste_SA!X$2*100</f>
        <v>142.44158321411541</v>
      </c>
      <c r="Y103" s="4">
        <f>ajuste_SA!Y103/ajuste_SA!Y$2*100</f>
        <v>95.698273250530136</v>
      </c>
      <c r="Z103" s="4">
        <f>ajuste_SA!Z103/ajuste_SA!Z$2*100</f>
        <v>80.730897009966768</v>
      </c>
      <c r="AA103" s="4">
        <f>ajuste_SA!AA103/ajuste_SA!AA$2*100</f>
        <v>112.17230798809598</v>
      </c>
      <c r="AB103" s="4">
        <f>ajuste_SA!AB103/ajuste_SA!AB$2*100</f>
        <v>164.06674939082021</v>
      </c>
      <c r="AC103" s="4">
        <f>ajuste_SA!AC103/ajuste_SA!AC$2*100</f>
        <v>115.9076533839342</v>
      </c>
      <c r="AD103" s="4">
        <v>1170.8105698540885</v>
      </c>
      <c r="AE103">
        <f t="shared" si="3"/>
        <v>197.23694026948709</v>
      </c>
    </row>
    <row r="104" spans="1:31" x14ac:dyDescent="0.3">
      <c r="A104" s="2">
        <v>43405</v>
      </c>
      <c r="B104" s="2" t="str">
        <f t="shared" si="2"/>
        <v>2018M11</v>
      </c>
      <c r="C104" s="4">
        <f>ajuste_SA!C104/ajuste_SA!C$2*100</f>
        <v>100.82771755054205</v>
      </c>
      <c r="D104" s="4">
        <f>ajuste_SA!D104/ajuste_SA!D$2*100</f>
        <v>115.62410846601911</v>
      </c>
      <c r="E104" s="4">
        <f>ajuste_SA!E104/ajuste_SA!E$2*100</f>
        <v>160.55486783919795</v>
      </c>
      <c r="F104" s="4">
        <f>ajuste_SA!F104/ajuste_SA!F$2*100</f>
        <v>233.19720029530774</v>
      </c>
      <c r="G104" s="4">
        <f>ajuste_SA!G104/ajuste_SA!G$2*100</f>
        <v>258.40437295357668</v>
      </c>
      <c r="H104" s="4">
        <f>ajuste_SA!H104/ajuste_SA!H$2*100</f>
        <v>249.77409161303706</v>
      </c>
      <c r="I104" s="4">
        <f>ajuste_SA!I104/ajuste_SA!I$2*100</f>
        <v>92.675544794188866</v>
      </c>
      <c r="J104" s="4">
        <f>ajuste_SA!J104/ajuste_SA!J$2*100</f>
        <v>103.19817247287264</v>
      </c>
      <c r="K104" s="4">
        <f>ajuste_SA!K104/ajuste_SA!K$2*100</f>
        <v>73.983174609648643</v>
      </c>
      <c r="L104" s="4">
        <f>ajuste_SA!L104/ajuste_SA!L$2*100</f>
        <v>54.917037636584375</v>
      </c>
      <c r="M104" s="4">
        <f>ajuste_SA!M104/ajuste_SA!M$2*100</f>
        <v>152.0587544755532</v>
      </c>
      <c r="N104" s="4">
        <f>ajuste_SA!N104/ajuste_SA!N$2*100</f>
        <v>84.253204730723354</v>
      </c>
      <c r="O104" s="4">
        <f>ajuste_SA!O104/ajuste_SA!O$2*100</f>
        <v>216.22734841842691</v>
      </c>
      <c r="P104" s="4">
        <f>ajuste_SA!P104/ajuste_SA!P$2*100</f>
        <v>287.32501372449133</v>
      </c>
      <c r="Q104" s="4">
        <f>ajuste_SA!Q104/ajuste_SA!Q$2*100</f>
        <v>220.49124849439289</v>
      </c>
      <c r="R104" s="4">
        <f>ajuste_SA!R104/ajuste_SA!R$2*100</f>
        <v>119.11143657030465</v>
      </c>
      <c r="S104" s="4">
        <f>ajuste_SA!S104/ajuste_SA!S$2*100</f>
        <v>194.36786590462461</v>
      </c>
      <c r="T104" s="4">
        <f>ajuste_SA!T104/ajuste_SA!T$2*100</f>
        <v>84.99426605504587</v>
      </c>
      <c r="U104" s="4">
        <f>ajuste_SA!U104/ajuste_SA!U$2*100</f>
        <v>129.88681632001098</v>
      </c>
      <c r="V104" s="4">
        <f>ajuste_SA!V104/ajuste_SA!V$2*100</f>
        <v>147.21694270974751</v>
      </c>
      <c r="W104" s="4">
        <f>ajuste_SA!W104/ajuste_SA!W$2*100</f>
        <v>56.345494231368875</v>
      </c>
      <c r="X104" s="4">
        <f>ajuste_SA!X104/ajuste_SA!X$2*100</f>
        <v>135.67000476871723</v>
      </c>
      <c r="Y104" s="4">
        <f>ajuste_SA!Y104/ajuste_SA!Y$2*100</f>
        <v>91.275371099666756</v>
      </c>
      <c r="Z104" s="4">
        <f>ajuste_SA!Z104/ajuste_SA!Z$2*100</f>
        <v>78.571428571428555</v>
      </c>
      <c r="AA104" s="4">
        <f>ajuste_SA!AA104/ajuste_SA!AA$2*100</f>
        <v>112.3339894830345</v>
      </c>
      <c r="AB104" s="4">
        <f>ajuste_SA!AB104/ajuste_SA!AB$2*100</f>
        <v>163.72213685489626</v>
      </c>
      <c r="AC104" s="4">
        <f>ajuste_SA!AC104/ajuste_SA!AC$2*100</f>
        <v>115.51943825683617</v>
      </c>
      <c r="AD104" s="4">
        <v>1175.3686457698548</v>
      </c>
      <c r="AE104">
        <f t="shared" si="3"/>
        <v>198.00480227064224</v>
      </c>
    </row>
    <row r="105" spans="1:31" x14ac:dyDescent="0.3">
      <c r="A105" s="2">
        <v>43435</v>
      </c>
      <c r="B105" s="2" t="str">
        <f t="shared" si="2"/>
        <v>2018M12</v>
      </c>
      <c r="C105" s="4">
        <f>ajuste_SA!C105/ajuste_SA!C$2*100</f>
        <v>99.831526516261334</v>
      </c>
      <c r="D105" s="4">
        <f>ajuste_SA!D105/ajuste_SA!D$2*100</f>
        <v>116.86079136462426</v>
      </c>
      <c r="E105" s="4">
        <f>ajuste_SA!E105/ajuste_SA!E$2*100</f>
        <v>158.71888427151157</v>
      </c>
      <c r="F105" s="4">
        <f>ajuste_SA!F105/ajuste_SA!F$2*100</f>
        <v>233.89150942489064</v>
      </c>
      <c r="G105" s="4">
        <f>ajuste_SA!G105/ajuste_SA!G$2*100</f>
        <v>259.69756775561927</v>
      </c>
      <c r="H105" s="4">
        <f>ajuste_SA!H105/ajuste_SA!H$2*100</f>
        <v>249.26006352202288</v>
      </c>
      <c r="I105" s="4">
        <f>ajuste_SA!I105/ajuste_SA!I$2*100</f>
        <v>87.953995157384995</v>
      </c>
      <c r="J105" s="4">
        <f>ajuste_SA!J105/ajuste_SA!J$2*100</f>
        <v>103.25528269560249</v>
      </c>
      <c r="K105" s="4">
        <f>ajuste_SA!K105/ajuste_SA!K$2*100</f>
        <v>74.012930954974436</v>
      </c>
      <c r="L105" s="4">
        <f>ajuste_SA!L105/ajuste_SA!L$2*100</f>
        <v>53.217320922703358</v>
      </c>
      <c r="M105" s="4">
        <f>ajuste_SA!M105/ajuste_SA!M$2*100</f>
        <v>151.39842695310207</v>
      </c>
      <c r="N105" s="4">
        <f>ajuste_SA!N105/ajuste_SA!N$2*100</f>
        <v>84.096244013468521</v>
      </c>
      <c r="O105" s="4">
        <f>ajuste_SA!O105/ajuste_SA!O$2*100</f>
        <v>195.68833081592268</v>
      </c>
      <c r="P105" s="4">
        <f>ajuste_SA!P105/ajuste_SA!P$2*100</f>
        <v>260.99264093896909</v>
      </c>
      <c r="Q105" s="4">
        <f>ajuste_SA!Q105/ajuste_SA!Q$2*100</f>
        <v>201.3303420561333</v>
      </c>
      <c r="R105" s="4">
        <f>ajuste_SA!R105/ajuste_SA!R$2*100</f>
        <v>110.43187224355577</v>
      </c>
      <c r="S105" s="4">
        <f>ajuste_SA!S105/ajuste_SA!S$2*100</f>
        <v>173.24241759161018</v>
      </c>
      <c r="T105" s="4">
        <f>ajuste_SA!T105/ajuste_SA!T$2*100</f>
        <v>82.712155963302749</v>
      </c>
      <c r="U105" s="4">
        <f>ajuste_SA!U105/ajuste_SA!U$2*100</f>
        <v>130.07833677780022</v>
      </c>
      <c r="V105" s="4">
        <f>ajuste_SA!V105/ajuste_SA!V$2*100</f>
        <v>150.48873201194678</v>
      </c>
      <c r="W105" s="4">
        <f>ajuste_SA!W105/ajuste_SA!W$2*100</f>
        <v>79.264109759900222</v>
      </c>
      <c r="X105" s="4">
        <f>ajuste_SA!X105/ajuste_SA!X$2*100</f>
        <v>119.69480209823557</v>
      </c>
      <c r="Y105" s="4">
        <f>ajuste_SA!Y105/ajuste_SA!Y$2*100</f>
        <v>81.369282035746735</v>
      </c>
      <c r="Z105" s="4">
        <f>ajuste_SA!Z105/ajuste_SA!Z$2*100</f>
        <v>71.665875652586607</v>
      </c>
      <c r="AA105" s="4">
        <f>ajuste_SA!AA105/ajuste_SA!AA$2*100</f>
        <v>111.06363603481401</v>
      </c>
      <c r="AB105" s="4">
        <f>ajuste_SA!AB105/ajuste_SA!AB$2*100</f>
        <v>163.96773758012563</v>
      </c>
      <c r="AC105" s="4">
        <f>ajuste_SA!AC105/ajuste_SA!AC$2*100</f>
        <v>115.15047346661899</v>
      </c>
      <c r="AD105" s="4">
        <v>1133.8607671753643</v>
      </c>
      <c r="AE105">
        <f t="shared" si="3"/>
        <v>191.01230734289751</v>
      </c>
    </row>
    <row r="106" spans="1:31" x14ac:dyDescent="0.3">
      <c r="A106" s="2">
        <v>43466</v>
      </c>
      <c r="B106" s="2" t="str">
        <f t="shared" si="2"/>
        <v>2019M1</v>
      </c>
      <c r="C106" s="4">
        <f>ajuste_SA!C106/ajuste_SA!C$2*100</f>
        <v>97.765895106944029</v>
      </c>
      <c r="D106" s="4">
        <f>ajuste_SA!D106/ajuste_SA!D$2*100</f>
        <v>117.41877828017961</v>
      </c>
      <c r="E106" s="4">
        <f>ajuste_SA!E106/ajuste_SA!E$2*100</f>
        <v>158.85665936451934</v>
      </c>
      <c r="F106" s="4">
        <f>ajuste_SA!F106/ajuste_SA!F$2*100</f>
        <v>233.75084139732979</v>
      </c>
      <c r="G106" s="4">
        <f>ajuste_SA!G106/ajuste_SA!G$2*100</f>
        <v>260.24217543256032</v>
      </c>
      <c r="H106" s="4">
        <f>ajuste_SA!H106/ajuste_SA!H$2*100</f>
        <v>249.67030155356801</v>
      </c>
      <c r="I106" s="4">
        <f>ajuste_SA!I106/ajuste_SA!I$2*100</f>
        <v>88.801452784503638</v>
      </c>
      <c r="J106" s="4">
        <f>ajuste_SA!J106/ajuste_SA!J$2*100</f>
        <v>102.51284980011421</v>
      </c>
      <c r="K106" s="4">
        <f>ajuste_SA!K106/ajuste_SA!K$2*100</f>
        <v>74.417189250525098</v>
      </c>
      <c r="L106" s="4">
        <f>ajuste_SA!L106/ajuste_SA!L$2*100</f>
        <v>51.679481991096722</v>
      </c>
      <c r="M106" s="4">
        <f>ajuste_SA!M106/ajuste_SA!M$2*100</f>
        <v>122.87227798321301</v>
      </c>
      <c r="N106" s="4">
        <f>ajuste_SA!N106/ajuste_SA!N$2*100</f>
        <v>87.071129229565258</v>
      </c>
      <c r="O106" s="4">
        <f>ajuste_SA!O106/ajuste_SA!O$2*100</f>
        <v>219.34322340289731</v>
      </c>
      <c r="P106" s="4">
        <f>ajuste_SA!P106/ajuste_SA!P$2*100</f>
        <v>283.39655818806301</v>
      </c>
      <c r="Q106" s="4">
        <f>ajuste_SA!Q106/ajuste_SA!Q$2*100</f>
        <v>222.53305131821867</v>
      </c>
      <c r="R106" s="4">
        <f>ajuste_SA!R106/ajuste_SA!R$2*100</f>
        <v>118.60236672026301</v>
      </c>
      <c r="S106" s="4">
        <f>ajuste_SA!S106/ajuste_SA!S$2*100</f>
        <v>185.29644747951096</v>
      </c>
      <c r="T106" s="4">
        <f>ajuste_SA!T106/ajuste_SA!T$2*100</f>
        <v>77.826834862385326</v>
      </c>
      <c r="U106" s="4">
        <f>ajuste_SA!U106/ajuste_SA!U$2*100</f>
        <v>122.20445467086083</v>
      </c>
      <c r="V106" s="4">
        <f>ajuste_SA!V106/ajuste_SA!V$2*100</f>
        <v>144.963345099104</v>
      </c>
      <c r="W106" s="4">
        <f>ajuste_SA!W106/ajuste_SA!W$2*100</f>
        <v>51.668225756158407</v>
      </c>
      <c r="X106" s="4">
        <f>ajuste_SA!X106/ajuste_SA!X$2*100</f>
        <v>116.35670004768717</v>
      </c>
      <c r="Y106" s="4">
        <f>ajuste_SA!Y106/ajuste_SA!Y$2*100</f>
        <v>79.824295667979399</v>
      </c>
      <c r="Z106" s="4">
        <f>ajuste_SA!Z106/ajuste_SA!Z$2*100</f>
        <v>71.309919316563835</v>
      </c>
      <c r="AA106" s="4">
        <f>ajuste_SA!AA106/ajuste_SA!AA$2*100</f>
        <v>110.38226863990153</v>
      </c>
      <c r="AB106" s="4">
        <f>ajuste_SA!AB106/ajuste_SA!AB$2*100</f>
        <v>164.49237159003968</v>
      </c>
      <c r="AC106" s="4">
        <f>ajuste_SA!AC106/ajuste_SA!AC$2*100</f>
        <v>115.37001897533206</v>
      </c>
      <c r="AD106" s="4">
        <v>1158.1877435196145</v>
      </c>
      <c r="AE106">
        <f t="shared" si="3"/>
        <v>195.11047531617268</v>
      </c>
    </row>
    <row r="107" spans="1:31" x14ac:dyDescent="0.3">
      <c r="A107" s="2">
        <v>43497</v>
      </c>
      <c r="B107" s="2" t="str">
        <f t="shared" si="2"/>
        <v>2019M2</v>
      </c>
      <c r="C107" s="4">
        <f>ajuste_SA!C107/ajuste_SA!C$2*100</f>
        <v>98.007617931438617</v>
      </c>
      <c r="D107" s="4">
        <f>ajuste_SA!D107/ajuste_SA!D$2*100</f>
        <v>117.24640876430732</v>
      </c>
      <c r="E107" s="4">
        <f>ajuste_SA!E107/ajuste_SA!E$2*100</f>
        <v>173.44909627376944</v>
      </c>
      <c r="F107" s="4">
        <f>ajuste_SA!F107/ajuste_SA!F$2*100</f>
        <v>236.21291989742721</v>
      </c>
      <c r="G107" s="4">
        <f>ajuste_SA!G107/ajuste_SA!G$2*100</f>
        <v>267.72737779875808</v>
      </c>
      <c r="H107" s="4">
        <f>ajuste_SA!H107/ajuste_SA!H$2*100</f>
        <v>254.21560873357282</v>
      </c>
      <c r="I107" s="4">
        <f>ajuste_SA!I107/ajuste_SA!I$2*100</f>
        <v>90.677966101694921</v>
      </c>
      <c r="J107" s="4">
        <f>ajuste_SA!J107/ajuste_SA!J$2*100</f>
        <v>101.88463735008565</v>
      </c>
      <c r="K107" s="4">
        <f>ajuste_SA!K107/ajuste_SA!K$2*100</f>
        <v>74.933152316501378</v>
      </c>
      <c r="L107" s="4">
        <f>ajuste_SA!L107/ajuste_SA!L$2*100</f>
        <v>52.40793201133144</v>
      </c>
      <c r="M107" s="4">
        <f>ajuste_SA!M107/ajuste_SA!M$2*100</f>
        <v>112.27035276163646</v>
      </c>
      <c r="N107" s="4">
        <f>ajuste_SA!N107/ajuste_SA!N$2*100</f>
        <v>88.246566078181772</v>
      </c>
      <c r="O107" s="4">
        <f>ajuste_SA!O107/ajuste_SA!O$2*100</f>
        <v>224.09337292266929</v>
      </c>
      <c r="P107" s="4">
        <f>ajuste_SA!P107/ajuste_SA!P$2*100</f>
        <v>297.57385980156795</v>
      </c>
      <c r="Q107" s="4">
        <f>ajuste_SA!Q107/ajuste_SA!Q$2*100</f>
        <v>226.7854310985478</v>
      </c>
      <c r="R107" s="4">
        <f>ajuste_SA!R107/ajuste_SA!R$2*100</f>
        <v>121.36082649436482</v>
      </c>
      <c r="S107" s="4">
        <f>ajuste_SA!S107/ajuste_SA!S$2*100</f>
        <v>193.64026899891482</v>
      </c>
      <c r="T107" s="4">
        <f>ajuste_SA!T107/ajuste_SA!T$2*100</f>
        <v>80.017201834862391</v>
      </c>
      <c r="U107" s="4">
        <f>ajuste_SA!U107/ajuste_SA!U$2*100</f>
        <v>124.56673544195478</v>
      </c>
      <c r="V107" s="4">
        <f>ajuste_SA!V107/ajuste_SA!V$2*100</f>
        <v>144.02660874287267</v>
      </c>
      <c r="W107" s="4">
        <f>ajuste_SA!W107/ajuste_SA!W$2*100</f>
        <v>46.086685375740565</v>
      </c>
      <c r="X107" s="4">
        <f>ajuste_SA!X107/ajuste_SA!X$2*100</f>
        <v>119.64711492608488</v>
      </c>
      <c r="Y107" s="4">
        <f>ajuste_SA!Y107/ajuste_SA!Y$2*100</f>
        <v>82.126628294456211</v>
      </c>
      <c r="Z107" s="4">
        <f>ajuste_SA!Z107/ajuste_SA!Z$2*100</f>
        <v>73.160892263882289</v>
      </c>
      <c r="AA107" s="4">
        <f>ajuste_SA!AA107/ajuste_SA!AA$2*100</f>
        <v>111.05209428581104</v>
      </c>
      <c r="AB107" s="4">
        <f>ajuste_SA!AB107/ajuste_SA!AB$2*100</f>
        <v>165.19959880928656</v>
      </c>
      <c r="AC107" s="4">
        <f>ajuste_SA!AC107/ajuste_SA!AC$2*100</f>
        <v>115.85769417631475</v>
      </c>
      <c r="AD107" s="4">
        <v>1185.5170904302925</v>
      </c>
      <c r="AE107">
        <f t="shared" si="3"/>
        <v>199.71442825528672</v>
      </c>
    </row>
    <row r="108" spans="1:31" x14ac:dyDescent="0.3">
      <c r="A108" s="2">
        <v>43525</v>
      </c>
      <c r="B108" s="2" t="str">
        <f t="shared" si="2"/>
        <v>2019M3</v>
      </c>
      <c r="C108" s="4">
        <f>ajuste_SA!C108/ajuste_SA!C$2*100</f>
        <v>101.78728391444476</v>
      </c>
      <c r="D108" s="4">
        <f>ajuste_SA!D108/ajuste_SA!D$2*100</f>
        <v>117.57212758904798</v>
      </c>
      <c r="E108" s="4">
        <f>ajuste_SA!E108/ajuste_SA!E$2*100</f>
        <v>164.78094061340704</v>
      </c>
      <c r="F108" s="4">
        <f>ajuste_SA!F108/ajuste_SA!F$2*100</f>
        <v>235.33172449663832</v>
      </c>
      <c r="G108" s="4">
        <f>ajuste_SA!G108/ajuste_SA!G$2*100</f>
        <v>264.35177815324005</v>
      </c>
      <c r="H108" s="4">
        <f>ajuste_SA!H108/ajuste_SA!H$2*100</f>
        <v>251.99947048060446</v>
      </c>
      <c r="I108" s="4">
        <f>ajuste_SA!I108/ajuste_SA!I$2*100</f>
        <v>92.312348668280876</v>
      </c>
      <c r="J108" s="4">
        <f>ajuste_SA!J108/ajuste_SA!J$2*100</f>
        <v>101.14220445459736</v>
      </c>
      <c r="K108" s="4">
        <f>ajuste_SA!K108/ajuste_SA!K$2*100</f>
        <v>75.040115745665858</v>
      </c>
      <c r="L108" s="4">
        <f>ajuste_SA!L108/ajuste_SA!L$2*100</f>
        <v>53.419668150546329</v>
      </c>
      <c r="M108" s="4">
        <f>ajuste_SA!M108/ajuste_SA!M$2*100</f>
        <v>130.82555614251336</v>
      </c>
      <c r="N108" s="4">
        <f>ajuste_SA!N108/ajuste_SA!N$2*100</f>
        <v>89.611031149622519</v>
      </c>
      <c r="O108" s="4">
        <f>ajuste_SA!O108/ajuste_SA!O$2*100</f>
        <v>225.23337044478876</v>
      </c>
      <c r="P108" s="4">
        <f>ajuste_SA!P108/ajuste_SA!P$2*100</f>
        <v>306.65095678449194</v>
      </c>
      <c r="Q108" s="4">
        <f>ajuste_SA!Q108/ajuste_SA!Q$2*100</f>
        <v>231.24199303319125</v>
      </c>
      <c r="R108" s="4">
        <f>ajuste_SA!R108/ajuste_SA!R$2*100</f>
        <v>122.77031056467959</v>
      </c>
      <c r="S108" s="4">
        <f>ajuste_SA!S108/ajuste_SA!S$2*100</f>
        <v>194.53452587918849</v>
      </c>
      <c r="T108" s="4">
        <f>ajuste_SA!T108/ajuste_SA!T$2*100</f>
        <v>81.106651376146772</v>
      </c>
      <c r="U108" s="4">
        <f>ajuste_SA!U108/ajuste_SA!U$2*100</f>
        <v>128.87142023636</v>
      </c>
      <c r="V108" s="4">
        <f>ajuste_SA!V108/ajuste_SA!V$2*100</f>
        <v>148.27586206896552</v>
      </c>
      <c r="W108" s="4">
        <f>ajuste_SA!W108/ajuste_SA!W$2*100</f>
        <v>42.750233863423766</v>
      </c>
      <c r="X108" s="4">
        <f>ajuste_SA!X108/ajuste_SA!X$2*100</f>
        <v>106.96232713400096</v>
      </c>
      <c r="Y108" s="4">
        <f>ajuste_SA!Y108/ajuste_SA!Y$2*100</f>
        <v>73.12935474098758</v>
      </c>
      <c r="Z108" s="4">
        <f>ajuste_SA!Z108/ajuste_SA!Z$2*100</f>
        <v>66.967252017085897</v>
      </c>
      <c r="AA108" s="4">
        <f>ajuste_SA!AA108/ajuste_SA!AA$2*100</f>
        <v>112.34554047098004</v>
      </c>
      <c r="AB108" s="4">
        <f>ajuste_SA!AB108/ajuste_SA!AB$2*100</f>
        <v>166.43853231063994</v>
      </c>
      <c r="AC108" s="4">
        <f>ajuste_SA!AC108/ajuste_SA!AC$2*100</f>
        <v>116.51128894755658</v>
      </c>
      <c r="AD108" s="4">
        <v>1197.014734244683</v>
      </c>
      <c r="AE108">
        <f t="shared" si="3"/>
        <v>201.65134285500832</v>
      </c>
    </row>
    <row r="109" spans="1:31" x14ac:dyDescent="0.3">
      <c r="A109" s="2">
        <v>43556</v>
      </c>
      <c r="B109" s="2" t="str">
        <f t="shared" si="2"/>
        <v>2019M4</v>
      </c>
      <c r="C109" s="4">
        <f>ajuste_SA!C109/ajuste_SA!C$2*100</f>
        <v>102.24142982713155</v>
      </c>
      <c r="D109" s="4">
        <f>ajuste_SA!D109/ajuste_SA!D$2*100</f>
        <v>116.46622280519807</v>
      </c>
      <c r="E109" s="4">
        <f>ajuste_SA!E109/ajuste_SA!E$2*100</f>
        <v>160.74061664375262</v>
      </c>
      <c r="F109" s="4">
        <f>ajuste_SA!F109/ajuste_SA!F$2*100</f>
        <v>236.40106988929381</v>
      </c>
      <c r="G109" s="4">
        <f>ajuste_SA!G109/ajuste_SA!G$2*100</f>
        <v>264.92504777096968</v>
      </c>
      <c r="H109" s="4">
        <f>ajuste_SA!H109/ajuste_SA!H$2*100</f>
        <v>252.270783970548</v>
      </c>
      <c r="I109" s="4">
        <f>ajuste_SA!I109/ajuste_SA!I$2*100</f>
        <v>93.462469733656178</v>
      </c>
      <c r="J109" s="4">
        <f>ajuste_SA!J109/ajuste_SA!J$2*100</f>
        <v>101.77041690462592</v>
      </c>
      <c r="K109" s="4">
        <f>ajuste_SA!K109/ajuste_SA!K$2*100</f>
        <v>74.533304887616808</v>
      </c>
      <c r="L109" s="4">
        <f>ajuste_SA!L109/ajuste_SA!L$2*100</f>
        <v>53.298259813840545</v>
      </c>
      <c r="M109" s="4">
        <f>ajuste_SA!M109/ajuste_SA!M$2*100</f>
        <v>125.80706697188472</v>
      </c>
      <c r="N109" s="4">
        <f>ajuste_SA!N109/ajuste_SA!N$2*100</f>
        <v>90.346398203883609</v>
      </c>
      <c r="O109" s="4">
        <f>ajuste_SA!O109/ajuste_SA!O$2*100</f>
        <v>231.5119651704253</v>
      </c>
      <c r="P109" s="4">
        <f>ajuste_SA!P109/ajuste_SA!P$2*100</f>
        <v>319.02192498735417</v>
      </c>
      <c r="Q109" s="4">
        <f>ajuste_SA!Q109/ajuste_SA!Q$2*100</f>
        <v>238.43449949777457</v>
      </c>
      <c r="R109" s="4">
        <f>ajuste_SA!R109/ajuste_SA!R$2*100</f>
        <v>124.7963905558853</v>
      </c>
      <c r="S109" s="4">
        <f>ajuste_SA!S109/ajuste_SA!S$2*100</f>
        <v>203.06806388044549</v>
      </c>
      <c r="T109" s="4">
        <f>ajuste_SA!T109/ajuste_SA!T$2*100</f>
        <v>79.202981651376149</v>
      </c>
      <c r="U109" s="4">
        <f>ajuste_SA!U109/ajuste_SA!U$2*100</f>
        <v>129.7392029637538</v>
      </c>
      <c r="V109" s="4">
        <f>ajuste_SA!V109/ajuste_SA!V$2*100</f>
        <v>150.4344284550638</v>
      </c>
      <c r="W109" s="4">
        <f>ajuste_SA!W109/ajuste_SA!W$2*100</f>
        <v>40.910508263174307</v>
      </c>
      <c r="X109" s="4">
        <f>ajuste_SA!X109/ajuste_SA!X$2*100</f>
        <v>108.82212684787793</v>
      </c>
      <c r="Y109" s="4">
        <f>ajuste_SA!Y109/ajuste_SA!Y$2*100</f>
        <v>76.007270524083609</v>
      </c>
      <c r="Z109" s="4">
        <f>ajuste_SA!Z109/ajuste_SA!Z$2*100</f>
        <v>69.767441860465112</v>
      </c>
      <c r="AA109" s="4">
        <f>ajuste_SA!AA109/ajuste_SA!AA$2*100</f>
        <v>112.57651865464919</v>
      </c>
      <c r="AB109" s="4">
        <f>ajuste_SA!AB109/ajuste_SA!AB$2*100</f>
        <v>167.38718118518423</v>
      </c>
      <c r="AC109" s="4">
        <f>ajuste_SA!AC109/ajuste_SA!AC$2*100</f>
        <v>117.12821641045386</v>
      </c>
      <c r="AD109" s="4">
        <v>1212.2451658710784</v>
      </c>
      <c r="AE109">
        <f t="shared" si="3"/>
        <v>204.21708987704642</v>
      </c>
    </row>
    <row r="110" spans="1:31" x14ac:dyDescent="0.3">
      <c r="A110" s="2">
        <v>43586</v>
      </c>
      <c r="B110" s="2" t="str">
        <f t="shared" si="2"/>
        <v>2019M5</v>
      </c>
      <c r="C110" s="4">
        <f>ajuste_SA!C110/ajuste_SA!C$2*100</f>
        <v>102.04365660709054</v>
      </c>
      <c r="D110" s="4">
        <f>ajuste_SA!D110/ajuste_SA!D$2*100</f>
        <v>114.9428380922006</v>
      </c>
      <c r="E110" s="4">
        <f>ajuste_SA!E110/ajuste_SA!E$2*100</f>
        <v>161.3775344613893</v>
      </c>
      <c r="F110" s="4">
        <f>ajuste_SA!F110/ajuste_SA!F$2*100</f>
        <v>239.89307362686034</v>
      </c>
      <c r="G110" s="4">
        <f>ajuste_SA!G110/ajuste_SA!G$2*100</f>
        <v>267.23283849228335</v>
      </c>
      <c r="H110" s="4">
        <f>ajuste_SA!H110/ajuste_SA!H$2*100</f>
        <v>255.18092913871803</v>
      </c>
      <c r="I110" s="4">
        <f>ajuste_SA!I110/ajuste_SA!I$2*100</f>
        <v>93.8861985472155</v>
      </c>
      <c r="J110" s="4">
        <f>ajuste_SA!J110/ajuste_SA!J$2*100</f>
        <v>102.62707024557393</v>
      </c>
      <c r="K110" s="4">
        <f>ajuste_SA!K110/ajuste_SA!K$2*100</f>
        <v>73.473121479899163</v>
      </c>
      <c r="L110" s="4">
        <f>ajuste_SA!L110/ajuste_SA!L$2*100</f>
        <v>50.26305139619587</v>
      </c>
      <c r="M110" s="4">
        <f>ajuste_SA!M110/ajuste_SA!M$2*100</f>
        <v>130.81088219757001</v>
      </c>
      <c r="N110" s="4">
        <f>ajuste_SA!N110/ajuste_SA!N$2*100</f>
        <v>95.477333252854919</v>
      </c>
      <c r="O110" s="4">
        <f>ajuste_SA!O110/ajuste_SA!O$2*100</f>
        <v>214.51680232096936</v>
      </c>
      <c r="P110" s="4">
        <f>ajuste_SA!P110/ajuste_SA!P$2*100</f>
        <v>289.90163466517299</v>
      </c>
      <c r="Q110" s="4">
        <f>ajuste_SA!Q110/ajuste_SA!Q$2*100</f>
        <v>221.30532758794547</v>
      </c>
      <c r="R110" s="4">
        <f>ajuste_SA!R110/ajuste_SA!R$2*100</f>
        <v>118.21913962010903</v>
      </c>
      <c r="S110" s="4">
        <f>ajuste_SA!S110/ajuste_SA!S$2*100</f>
        <v>186.88376076488584</v>
      </c>
      <c r="T110" s="4">
        <f>ajuste_SA!T110/ajuste_SA!T$2*100</f>
        <v>77.809633027522935</v>
      </c>
      <c r="U110" s="4">
        <f>ajuste_SA!U110/ajuste_SA!U$2*100</f>
        <v>129.41968865052107</v>
      </c>
      <c r="V110" s="4">
        <f>ajuste_SA!V110/ajuste_SA!V$2*100</f>
        <v>154.46646755362477</v>
      </c>
      <c r="W110" s="4">
        <f>ajuste_SA!W110/ajuste_SA!W$2*100</f>
        <v>58.341128780792019</v>
      </c>
      <c r="X110" s="4">
        <f>ajuste_SA!X110/ajuste_SA!X$2*100</f>
        <v>91.893180734382454</v>
      </c>
      <c r="Y110" s="4">
        <f>ajuste_SA!Y110/ajuste_SA!Y$2*100</f>
        <v>64.88942744622841</v>
      </c>
      <c r="Z110" s="4">
        <f>ajuste_SA!Z110/ajuste_SA!Z$2*100</f>
        <v>61.29568106312292</v>
      </c>
      <c r="AA110" s="4">
        <f>ajuste_SA!AA110/ajuste_SA!AA$2*100</f>
        <v>112.88832950171287</v>
      </c>
      <c r="AB110" s="4">
        <f>ajuste_SA!AB110/ajuste_SA!AB$2*100</f>
        <v>167.60481428856158</v>
      </c>
      <c r="AC110" s="4">
        <f>ajuste_SA!AC110/ajuste_SA!AC$2*100</f>
        <v>117.37755410719689</v>
      </c>
      <c r="AD110" s="4">
        <v>1182.3471073553783</v>
      </c>
      <c r="AE110">
        <f t="shared" si="3"/>
        <v>199.1804069725099</v>
      </c>
    </row>
    <row r="111" spans="1:31" x14ac:dyDescent="0.3">
      <c r="A111" s="2">
        <v>43617</v>
      </c>
      <c r="B111" s="2" t="str">
        <f t="shared" si="2"/>
        <v>2019M6</v>
      </c>
      <c r="C111" s="4">
        <f>ajuste_SA!C111/ajuste_SA!C$2*100</f>
        <v>98.879285086434223</v>
      </c>
      <c r="D111" s="4">
        <f>ajuste_SA!D111/ajuste_SA!D$2*100</f>
        <v>114.86780421644738</v>
      </c>
      <c r="E111" s="4">
        <f>ajuste_SA!E111/ajuste_SA!E$2*100</f>
        <v>162.28220107461561</v>
      </c>
      <c r="F111" s="4">
        <f>ajuste_SA!F111/ajuste_SA!F$2*100</f>
        <v>241.12721346868051</v>
      </c>
      <c r="G111" s="4">
        <f>ajuste_SA!G111/ajuste_SA!G$2*100</f>
        <v>267.78406693999545</v>
      </c>
      <c r="H111" s="4">
        <f>ajuste_SA!H111/ajuste_SA!H$2*100</f>
        <v>255.76308691843303</v>
      </c>
      <c r="I111" s="4">
        <f>ajuste_SA!I111/ajuste_SA!I$2*100</f>
        <v>95.70217917675545</v>
      </c>
      <c r="J111" s="4">
        <f>ajuste_SA!J111/ajuste_SA!J$2*100</f>
        <v>103.25528269560249</v>
      </c>
      <c r="K111" s="4">
        <f>ajuste_SA!K111/ajuste_SA!K$2*100</f>
        <v>73.861902493406816</v>
      </c>
      <c r="L111" s="4">
        <f>ajuste_SA!L111/ajuste_SA!L$2*100</f>
        <v>47.511129097531359</v>
      </c>
      <c r="M111" s="4">
        <f>ajuste_SA!M111/ajuste_SA!M$2*100</f>
        <v>109.57768386453014</v>
      </c>
      <c r="N111" s="4">
        <f>ajuste_SA!N111/ajuste_SA!N$2*100</f>
        <v>97.806378311873488</v>
      </c>
      <c r="O111" s="4">
        <f>ajuste_SA!O111/ajuste_SA!O$2*100</f>
        <v>231.38666348892733</v>
      </c>
      <c r="P111" s="4">
        <f>ajuste_SA!P111/ajuste_SA!P$2*100</f>
        <v>310.37235976114891</v>
      </c>
      <c r="Q111" s="4">
        <f>ajuste_SA!Q111/ajuste_SA!Q$2*100</f>
        <v>237.28424108290875</v>
      </c>
      <c r="R111" s="4">
        <f>ajuste_SA!R111/ajuste_SA!R$2*100</f>
        <v>123.10669509372354</v>
      </c>
      <c r="S111" s="4">
        <f>ajuste_SA!S111/ajuste_SA!S$2*100</f>
        <v>192.50979857381242</v>
      </c>
      <c r="T111" s="4">
        <f>ajuste_SA!T111/ajuste_SA!T$2*100</f>
        <v>76.576834862385326</v>
      </c>
      <c r="U111" s="4">
        <f>ajuste_SA!U111/ajuste_SA!U$2*100</f>
        <v>125.84376879575174</v>
      </c>
      <c r="V111" s="4">
        <f>ajuste_SA!V111/ajuste_SA!V$2*100</f>
        <v>149.09041542221016</v>
      </c>
      <c r="W111" s="4">
        <f>ajuste_SA!W111/ajuste_SA!W$2*100</f>
        <v>47.022139070782664</v>
      </c>
      <c r="X111" s="4">
        <f>ajuste_SA!X111/ajuste_SA!X$2*100</f>
        <v>83.834048640915597</v>
      </c>
      <c r="Y111" s="4">
        <f>ajuste_SA!Y111/ajuste_SA!Y$2*100</f>
        <v>60.587700696758553</v>
      </c>
      <c r="Z111" s="4">
        <f>ajuste_SA!Z111/ajuste_SA!Z$2*100</f>
        <v>59.990507831039388</v>
      </c>
      <c r="AA111" s="4">
        <f>ajuste_SA!AA111/ajuste_SA!AA$2*100</f>
        <v>111.0174401671066</v>
      </c>
      <c r="AB111" s="4">
        <f>ajuste_SA!AB111/ajuste_SA!AB$2*100</f>
        <v>167.62153056828924</v>
      </c>
      <c r="AC111" s="4">
        <f>ajuste_SA!AC111/ajuste_SA!AC$2*100</f>
        <v>117.40092951626653</v>
      </c>
      <c r="AD111" s="4">
        <v>1202.5212368730261</v>
      </c>
      <c r="AE111">
        <f t="shared" si="3"/>
        <v>202.57897859554973</v>
      </c>
    </row>
    <row r="112" spans="1:31" x14ac:dyDescent="0.3">
      <c r="A112" s="2">
        <v>43647</v>
      </c>
      <c r="B112" s="2" t="str">
        <f t="shared" si="2"/>
        <v>2019M7</v>
      </c>
      <c r="C112" s="4">
        <f>ajuste_SA!C112/ajuste_SA!C$2*100</f>
        <v>104.77585701728682</v>
      </c>
      <c r="D112" s="4">
        <f>ajuste_SA!D112/ajuste_SA!D$2*100</f>
        <v>113.67683349433678</v>
      </c>
      <c r="E112" s="4">
        <f>ajuste_SA!E112/ajuste_SA!E$2*100</f>
        <v>159.73505936081631</v>
      </c>
      <c r="F112" s="4">
        <f>ajuste_SA!F112/ajuste_SA!F$2*100</f>
        <v>242.10530959011098</v>
      </c>
      <c r="G112" s="4">
        <f>ajuste_SA!G112/ajuste_SA!G$2*100</f>
        <v>271.35489214272093</v>
      </c>
      <c r="H112" s="4">
        <f>ajuste_SA!H112/ajuste_SA!H$2*100</f>
        <v>257.61167266988133</v>
      </c>
      <c r="I112" s="4">
        <f>ajuste_SA!I112/ajuste_SA!I$2*100</f>
        <v>100.66585956416465</v>
      </c>
      <c r="J112" s="4">
        <f>ajuste_SA!J112/ajuste_SA!J$2*100</f>
        <v>102.91262135922329</v>
      </c>
      <c r="K112" s="4">
        <f>ajuste_SA!K112/ajuste_SA!K$2*100</f>
        <v>73.631203964088954</v>
      </c>
      <c r="L112" s="4">
        <f>ajuste_SA!L112/ajuste_SA!L$2*100</f>
        <v>44.071226224200728</v>
      </c>
      <c r="M112" s="4">
        <f>ajuste_SA!M112/ajuste_SA!M$2*100</f>
        <v>92.445853143159013</v>
      </c>
      <c r="N112" s="4">
        <f>ajuste_SA!N112/ajuste_SA!N$2*100</f>
        <v>97.568540123296472</v>
      </c>
      <c r="O112" s="4">
        <f>ajuste_SA!O112/ajuste_SA!O$2*100</f>
        <v>229.59984692690566</v>
      </c>
      <c r="P112" s="4">
        <f>ajuste_SA!P112/ajuste_SA!P$2*100</f>
        <v>311.01682892789836</v>
      </c>
      <c r="Q112" s="4">
        <f>ajuste_SA!Q112/ajuste_SA!Q$2*100</f>
        <v>235.31318351712267</v>
      </c>
      <c r="R112" s="4">
        <f>ajuste_SA!R112/ajuste_SA!R$2*100</f>
        <v>125.00387807312254</v>
      </c>
      <c r="S112" s="4">
        <f>ajuste_SA!S112/ajuste_SA!S$2*100</f>
        <v>197.68642845244941</v>
      </c>
      <c r="T112" s="4">
        <f>ajuste_SA!T112/ajuste_SA!T$2*100</f>
        <v>66.616972477064223</v>
      </c>
      <c r="U112" s="4">
        <f>ajuste_SA!U112/ajuste_SA!U$2*100</f>
        <v>123.39927786703382</v>
      </c>
      <c r="V112" s="4">
        <f>ajuste_SA!V112/ajuste_SA!V$2*100</f>
        <v>145.95438501221832</v>
      </c>
      <c r="W112" s="4">
        <f>ajuste_SA!W112/ajuste_SA!W$2*100</f>
        <v>50.265045213595258</v>
      </c>
      <c r="X112" s="4">
        <f>ajuste_SA!X112/ajuste_SA!X$2*100</f>
        <v>87.935145445875065</v>
      </c>
      <c r="Y112" s="4">
        <f>ajuste_SA!Y112/ajuste_SA!Y$2*100</f>
        <v>61.223871554074513</v>
      </c>
      <c r="Z112" s="4">
        <f>ajuste_SA!Z112/ajuste_SA!Z$2*100</f>
        <v>59.966777408637874</v>
      </c>
      <c r="AA112" s="4">
        <f>ajuste_SA!AA112/ajuste_SA!AA$2*100</f>
        <v>113.77757425927125</v>
      </c>
      <c r="AB112" s="4">
        <f>ajuste_SA!AB112/ajuste_SA!AB$2*100</f>
        <v>167.94010428386815</v>
      </c>
      <c r="AC112" s="4">
        <f>ajuste_SA!AC112/ajuste_SA!AC$2*100</f>
        <v>117.59709961590997</v>
      </c>
      <c r="AD112" s="4">
        <v>1198.3264498115161</v>
      </c>
      <c r="AE112">
        <f t="shared" si="3"/>
        <v>201.87231691483279</v>
      </c>
    </row>
    <row r="113" spans="1:31" x14ac:dyDescent="0.3">
      <c r="A113" s="2">
        <v>43678</v>
      </c>
      <c r="B113" s="2" t="str">
        <f t="shared" si="2"/>
        <v>2019M8</v>
      </c>
      <c r="C113" s="4">
        <f>ajuste_SA!C113/ajuste_SA!C$2*100</f>
        <v>103.89686492821563</v>
      </c>
      <c r="D113" s="4">
        <f>ajuste_SA!D113/ajuste_SA!D$2*100</f>
        <v>113.82574179953812</v>
      </c>
      <c r="E113" s="4">
        <f>ajuste_SA!E113/ajuste_SA!E$2*100</f>
        <v>160.80463192403298</v>
      </c>
      <c r="F113" s="4">
        <f>ajuste_SA!F113/ajuste_SA!F$2*100</f>
        <v>243.01211543258518</v>
      </c>
      <c r="G113" s="4">
        <f>ajuste_SA!G113/ajuste_SA!G$2*100</f>
        <v>273.41753782659259</v>
      </c>
      <c r="H113" s="4">
        <f>ajuste_SA!H113/ajuste_SA!H$2*100</f>
        <v>258.87131342196079</v>
      </c>
      <c r="I113" s="4">
        <f>ajuste_SA!I113/ajuste_SA!I$2*100</f>
        <v>100.96852300242132</v>
      </c>
      <c r="J113" s="4">
        <f>ajuste_SA!J113/ajuste_SA!J$2*100</f>
        <v>102.39862935465447</v>
      </c>
      <c r="K113" s="4">
        <f>ajuste_SA!K113/ajuste_SA!K$2*100</f>
        <v>73.464636638770457</v>
      </c>
      <c r="L113" s="4">
        <f>ajuste_SA!L113/ajuste_SA!L$2*100</f>
        <v>43.383245649534601</v>
      </c>
      <c r="M113" s="4">
        <f>ajuste_SA!M113/ajuste_SA!M$2*100</f>
        <v>101.10348065974057</v>
      </c>
      <c r="N113" s="4">
        <f>ajuste_SA!N113/ajuste_SA!N$2*100</f>
        <v>96.728813778072947</v>
      </c>
      <c r="O113" s="4">
        <f>ajuste_SA!O113/ajuste_SA!O$2*100</f>
        <v>223.92813975351072</v>
      </c>
      <c r="P113" s="4">
        <f>ajuste_SA!P113/ajuste_SA!P$2*100</f>
        <v>296.51425347412379</v>
      </c>
      <c r="Q113" s="4">
        <f>ajuste_SA!Q113/ajuste_SA!Q$2*100</f>
        <v>228.61037239074068</v>
      </c>
      <c r="R113" s="4">
        <f>ajuste_SA!R113/ajuste_SA!R$2*100</f>
        <v>120.39381379907852</v>
      </c>
      <c r="S113" s="4">
        <f>ajuste_SA!S113/ajuste_SA!S$2*100</f>
        <v>189.61005965079102</v>
      </c>
      <c r="T113" s="4">
        <f>ajuste_SA!T113/ajuste_SA!T$2*100</f>
        <v>74.942660550458712</v>
      </c>
      <c r="U113" s="4">
        <f>ajuste_SA!U113/ajuste_SA!U$2*100</f>
        <v>135.49543733115939</v>
      </c>
      <c r="V113" s="4">
        <f>ajuste_SA!V113/ajuste_SA!V$2*100</f>
        <v>155.07738256855825</v>
      </c>
      <c r="W113" s="4">
        <f>ajuste_SA!W113/ajuste_SA!W$2*100</f>
        <v>59.183037106329905</v>
      </c>
      <c r="X113" s="4">
        <f>ajuste_SA!X113/ajuste_SA!X$2*100</f>
        <v>66.33285646161184</v>
      </c>
      <c r="Y113" s="4">
        <f>ajuste_SA!Y113/ajuste_SA!Y$2*100</f>
        <v>45.622538624659192</v>
      </c>
      <c r="Z113" s="4">
        <f>ajuste_SA!Z113/ajuste_SA!Z$2*100</f>
        <v>46.748932130991925</v>
      </c>
      <c r="AA113" s="4">
        <f>ajuste_SA!AA113/ajuste_SA!AA$2*100</f>
        <v>114.23952254253481</v>
      </c>
      <c r="AB113" s="4">
        <f>ajuste_SA!AB113/ajuste_SA!AB$2*100</f>
        <v>168.12494776162589</v>
      </c>
      <c r="AC113" s="4">
        <f>ajuste_SA!AC113/ajuste_SA!AC$2*100</f>
        <v>117.59114117830396</v>
      </c>
      <c r="AD113" s="4">
        <v>1201.1874437677207</v>
      </c>
      <c r="AE113">
        <f t="shared" si="3"/>
        <v>202.35428531226671</v>
      </c>
    </row>
    <row r="114" spans="1:31" x14ac:dyDescent="0.3">
      <c r="A114" s="2">
        <v>43709</v>
      </c>
      <c r="B114" s="2" t="str">
        <f t="shared" si="2"/>
        <v>2019M9</v>
      </c>
      <c r="C114" s="4">
        <f>ajuste_SA!C114/ajuste_SA!C$2*100</f>
        <v>101.26721359507765</v>
      </c>
      <c r="D114" s="4">
        <f>ajuste_SA!D114/ajuste_SA!D$2*100</f>
        <v>115.22388694315929</v>
      </c>
      <c r="E114" s="4">
        <f>ajuste_SA!E114/ajuste_SA!E$2*100</f>
        <v>162.08506486416277</v>
      </c>
      <c r="F114" s="4">
        <f>ajuste_SA!F114/ajuste_SA!F$2*100</f>
        <v>244.11283819178723</v>
      </c>
      <c r="G114" s="4">
        <f>ajuste_SA!G114/ajuste_SA!G$2*100</f>
        <v>275.61608466664728</v>
      </c>
      <c r="H114" s="4">
        <f>ajuste_SA!H114/ajuste_SA!H$2*100</f>
        <v>260.03518664234383</v>
      </c>
      <c r="I114" s="4">
        <f>ajuste_SA!I114/ajuste_SA!I$2*100</f>
        <v>99.939467312348683</v>
      </c>
      <c r="J114" s="4">
        <f>ajuste_SA!J114/ajuste_SA!J$2*100</f>
        <v>101.19931467732724</v>
      </c>
      <c r="K114" s="4">
        <f>ajuste_SA!K114/ajuste_SA!K$2*100</f>
        <v>73.909291925386029</v>
      </c>
      <c r="L114" s="4">
        <f>ajuste_SA!L114/ajuste_SA!L$2*100</f>
        <v>39.336301092675029</v>
      </c>
      <c r="M114" s="4">
        <f>ajuste_SA!M114/ajuste_SA!M$2*100</f>
        <v>101.38228561366438</v>
      </c>
      <c r="N114" s="4">
        <f>ajuste_SA!N114/ajuste_SA!N$2*100</f>
        <v>101.13052404785689</v>
      </c>
      <c r="O114" s="4">
        <f>ajuste_SA!O114/ajuste_SA!O$2*100</f>
        <v>230.88915945129145</v>
      </c>
      <c r="P114" s="4">
        <f>ajuste_SA!P114/ajuste_SA!P$2*100</f>
        <v>312.94993715351501</v>
      </c>
      <c r="Q114" s="4">
        <f>ajuste_SA!Q114/ajuste_SA!Q$2*100</f>
        <v>239.07688017654309</v>
      </c>
      <c r="R114" s="4">
        <f>ajuste_SA!R114/ajuste_SA!R$2*100</f>
        <v>123.10296194382934</v>
      </c>
      <c r="S114" s="4">
        <f>ajuste_SA!S114/ajuste_SA!S$2*100</f>
        <v>197.81470950330416</v>
      </c>
      <c r="T114" s="4">
        <f>ajuste_SA!T114/ajuste_SA!T$2*100</f>
        <v>73.176605504587158</v>
      </c>
      <c r="U114" s="4">
        <f>ajuste_SA!U114/ajuste_SA!U$2*100</f>
        <v>136.39796845886514</v>
      </c>
      <c r="V114" s="4">
        <f>ajuste_SA!V114/ajuste_SA!V$2*100</f>
        <v>159.17730111322294</v>
      </c>
      <c r="W114" s="4">
        <f>ajuste_SA!W114/ajuste_SA!W$2*100</f>
        <v>50.639226691612095</v>
      </c>
      <c r="X114" s="4">
        <f>ajuste_SA!X114/ajuste_SA!X$2*100</f>
        <v>73.962804005722461</v>
      </c>
      <c r="Y114" s="4">
        <f>ajuste_SA!Y114/ajuste_SA!Y$2*100</f>
        <v>50.742199333535289</v>
      </c>
      <c r="Z114" s="4">
        <f>ajuste_SA!Z114/ajuste_SA!Z$2*100</f>
        <v>50.332225913621251</v>
      </c>
      <c r="AA114" s="4">
        <f>ajuste_SA!AA114/ajuste_SA!AA$2*100</f>
        <v>114.77076058532212</v>
      </c>
      <c r="AB114" s="4">
        <f>ajuste_SA!AB114/ajuste_SA!AB$2*100</f>
        <v>168.0577611757974</v>
      </c>
      <c r="AC114" s="4">
        <f>ajuste_SA!AC114/ajuste_SA!AC$2*100</f>
        <v>117.68326779051968</v>
      </c>
      <c r="AD114" s="4">
        <v>1227.6704923573507</v>
      </c>
      <c r="AE114">
        <f t="shared" si="3"/>
        <v>206.81566925200832</v>
      </c>
    </row>
    <row r="115" spans="1:31" x14ac:dyDescent="0.3">
      <c r="A115" s="2">
        <v>43739</v>
      </c>
      <c r="B115" s="2" t="str">
        <f t="shared" si="2"/>
        <v>2019M10</v>
      </c>
      <c r="C115" s="4">
        <f>ajuste_SA!C115/ajuste_SA!C$2*100</f>
        <v>104.65133313800175</v>
      </c>
      <c r="D115" s="4">
        <f>ajuste_SA!D115/ajuste_SA!D$2*100</f>
        <v>116.55670013635671</v>
      </c>
      <c r="E115" s="4">
        <f>ajuste_SA!E115/ajuste_SA!E$2*100</f>
        <v>161.13233247997121</v>
      </c>
      <c r="F115" s="4">
        <f>ajuste_SA!F115/ajuste_SA!F$2*100</f>
        <v>245.26859700441395</v>
      </c>
      <c r="G115" s="4">
        <f>ajuste_SA!G115/ajuste_SA!G$2*100</f>
        <v>277.25689648393779</v>
      </c>
      <c r="H115" s="4">
        <f>ajuste_SA!H115/ajuste_SA!H$2*100</f>
        <v>264.0521414137869</v>
      </c>
      <c r="I115" s="4">
        <f>ajuste_SA!I115/ajuste_SA!I$2*100</f>
        <v>101.21065375302662</v>
      </c>
      <c r="J115" s="4">
        <f>ajuste_SA!J115/ajuste_SA!J$2*100</f>
        <v>101.31353512278696</v>
      </c>
      <c r="K115" s="4">
        <f>ajuste_SA!K115/ajuste_SA!K$2*100</f>
        <v>75.453755162439947</v>
      </c>
      <c r="L115" s="4">
        <f>ajuste_SA!L115/ajuste_SA!L$2*100</f>
        <v>35.613112100364226</v>
      </c>
      <c r="M115" s="4">
        <f>ajuste_SA!M115/ajuste_SA!M$2*100</f>
        <v>86.290133239420086</v>
      </c>
      <c r="N115" s="4">
        <f>ajuste_SA!N115/ajuste_SA!N$2*100</f>
        <v>98.388167512455794</v>
      </c>
      <c r="O115" s="4">
        <f>ajuste_SA!O115/ajuste_SA!O$2*100</f>
        <v>233.1868647089716</v>
      </c>
      <c r="P115" s="4">
        <f>ajuste_SA!P115/ajuste_SA!P$2*100</f>
        <v>324.79752820640454</v>
      </c>
      <c r="Q115" s="4">
        <f>ajuste_SA!Q115/ajuste_SA!Q$2*100</f>
        <v>245.27047419282803</v>
      </c>
      <c r="R115" s="4">
        <f>ajuste_SA!R115/ajuste_SA!R$2*100</f>
        <v>121.53027138991952</v>
      </c>
      <c r="S115" s="4">
        <f>ajuste_SA!S115/ajuste_SA!S$2*100</f>
        <v>201.24999327801922</v>
      </c>
      <c r="T115" s="4">
        <f>ajuste_SA!T115/ajuste_SA!T$2*100</f>
        <v>72.465596330275233</v>
      </c>
      <c r="U115" s="4">
        <f>ajuste_SA!U115/ajuste_SA!U$2*100</f>
        <v>131.01659304404188</v>
      </c>
      <c r="V115" s="4">
        <f>ajuste_SA!V115/ajuste_SA!V$2*100</f>
        <v>158.05050230790118</v>
      </c>
      <c r="W115" s="4">
        <f>ajuste_SA!W115/ajuste_SA!W$2*100</f>
        <v>41.222326161521671</v>
      </c>
      <c r="X115" s="4">
        <f>ajuste_SA!X115/ajuste_SA!X$2*100</f>
        <v>72.627563185503092</v>
      </c>
      <c r="Y115" s="4">
        <f>ajuste_SA!Y115/ajuste_SA!Y$2*100</f>
        <v>51.226900939109363</v>
      </c>
      <c r="Z115" s="4">
        <f>ajuste_SA!Z115/ajuste_SA!Z$2*100</f>
        <v>51.637399145704791</v>
      </c>
      <c r="AA115" s="4">
        <f>ajuste_SA!AA115/ajuste_SA!AA$2*100</f>
        <v>112.42638006358148</v>
      </c>
      <c r="AB115" s="4">
        <f>ajuste_SA!AB115/ajuste_SA!AB$2*100</f>
        <v>168.22588837382744</v>
      </c>
      <c r="AC115" s="4">
        <f>ajuste_SA!AC115/ajuste_SA!AC$2*100</f>
        <v>117.9523141654979</v>
      </c>
      <c r="AD115" s="4">
        <v>1233.8599043385609</v>
      </c>
      <c r="AE115">
        <f t="shared" si="3"/>
        <v>207.85834918049014</v>
      </c>
    </row>
    <row r="116" spans="1:31" x14ac:dyDescent="0.3">
      <c r="A116" s="2">
        <v>43770</v>
      </c>
      <c r="B116" s="2" t="str">
        <f t="shared" si="2"/>
        <v>2019M11</v>
      </c>
      <c r="C116" s="4">
        <f>ajuste_SA!C116/ajuste_SA!C$2*100</f>
        <v>101.71403457368883</v>
      </c>
      <c r="D116" s="4">
        <f>ajuste_SA!D116/ajuste_SA!D$2*100</f>
        <v>118.48824661007038</v>
      </c>
      <c r="E116" s="4">
        <f>ajuste_SA!E116/ajuste_SA!E$2*100</f>
        <v>164.91207409258601</v>
      </c>
      <c r="F116" s="4">
        <f>ajuste_SA!F116/ajuste_SA!F$2*100</f>
        <v>249.37842099967455</v>
      </c>
      <c r="G116" s="4">
        <f>ajuste_SA!G116/ajuste_SA!G$2*100</f>
        <v>281.19716129649902</v>
      </c>
      <c r="H116" s="4">
        <f>ajuste_SA!H116/ajuste_SA!H$2*100</f>
        <v>266.67596917263529</v>
      </c>
      <c r="I116" s="4">
        <f>ajuste_SA!I116/ajuste_SA!I$2*100</f>
        <v>103.14769975786923</v>
      </c>
      <c r="J116" s="4">
        <f>ajuste_SA!J116/ajuste_SA!J$2*100</f>
        <v>102.85551113649343</v>
      </c>
      <c r="K116" s="4">
        <f>ajuste_SA!K116/ajuste_SA!K$2*100</f>
        <v>76.567826376439839</v>
      </c>
      <c r="L116" s="4">
        <f>ajuste_SA!L116/ajuste_SA!L$2*100</f>
        <v>37.029542695265079</v>
      </c>
      <c r="M116" s="4">
        <f>ajuste_SA!M116/ajuste_SA!M$2*100</f>
        <v>90.633620942654218</v>
      </c>
      <c r="N116" s="4">
        <f>ajuste_SA!N116/ajuste_SA!N$2*100</f>
        <v>97.619063295820624</v>
      </c>
      <c r="O116" s="4">
        <f>ajuste_SA!O116/ajuste_SA!O$2*100</f>
        <v>232.20835781831713</v>
      </c>
      <c r="P116" s="4">
        <f>ajuste_SA!P116/ajuste_SA!P$2*100</f>
        <v>332.75101280279927</v>
      </c>
      <c r="Q116" s="4">
        <f>ajuste_SA!Q116/ajuste_SA!Q$2*100</f>
        <v>245.36889523139544</v>
      </c>
      <c r="R116" s="4">
        <f>ajuste_SA!R116/ajuste_SA!R$2*100</f>
        <v>122.49746736683602</v>
      </c>
      <c r="S116" s="4">
        <f>ajuste_SA!S116/ajuste_SA!S$2*100</f>
        <v>198.47944484225619</v>
      </c>
      <c r="T116" s="4">
        <f>ajuste_SA!T116/ajuste_SA!T$2*100</f>
        <v>69.306192660550451</v>
      </c>
      <c r="U116" s="4">
        <f>ajuste_SA!U116/ajuste_SA!U$2*100</f>
        <v>137.51055128217956</v>
      </c>
      <c r="V116" s="4">
        <f>ajuste_SA!V116/ajuste_SA!V$2*100</f>
        <v>159.84251968503938</v>
      </c>
      <c r="W116" s="4">
        <f>ajuste_SA!W116/ajuste_SA!W$2*100</f>
        <v>39.35141877143748</v>
      </c>
      <c r="X116" s="4">
        <f>ajuste_SA!X116/ajuste_SA!X$2*100</f>
        <v>77.300906056270861</v>
      </c>
      <c r="Y116" s="4">
        <f>ajuste_SA!Y116/ajuste_SA!Y$2*100</f>
        <v>53.801878218721598</v>
      </c>
      <c r="Z116" s="4">
        <f>ajuste_SA!Z116/ajuste_SA!Z$2*100</f>
        <v>52.25439012814428</v>
      </c>
      <c r="AA116" s="4">
        <f>ajuste_SA!AA116/ajuste_SA!AA$2*100</f>
        <v>113.4888573040239</v>
      </c>
      <c r="AB116" s="4">
        <f>ajuste_SA!AB116/ajuste_SA!AB$2*100</f>
        <v>169.08388357754106</v>
      </c>
      <c r="AC116" s="4">
        <f>ajuste_SA!AC116/ajuste_SA!AC$2*100</f>
        <v>117.88906305860354</v>
      </c>
      <c r="AD116" s="4">
        <v>1248.0036865180361</v>
      </c>
      <c r="AE116">
        <f t="shared" si="3"/>
        <v>210.24103720257168</v>
      </c>
    </row>
    <row r="117" spans="1:31" x14ac:dyDescent="0.3">
      <c r="A117" s="2">
        <v>43800</v>
      </c>
      <c r="B117" s="2" t="str">
        <f t="shared" si="2"/>
        <v>2019M12</v>
      </c>
      <c r="C117" s="4">
        <f>ajuste_SA!C117/ajuste_SA!C$2*100</f>
        <v>100.68854380310577</v>
      </c>
      <c r="D117" s="4">
        <f>ajuste_SA!D117/ajuste_SA!D$2*100</f>
        <v>119.23875061607873</v>
      </c>
      <c r="E117" s="4">
        <f>ajuste_SA!E117/ajuste_SA!E$2*100</f>
        <v>166.01174879503901</v>
      </c>
      <c r="F117" s="4">
        <f>ajuste_SA!F117/ajuste_SA!F$2*100</f>
        <v>251.46832433949959</v>
      </c>
      <c r="G117" s="4">
        <f>ajuste_SA!G117/ajuste_SA!G$2*100</f>
        <v>282.0465890380359</v>
      </c>
      <c r="H117" s="4">
        <f>ajuste_SA!H117/ajuste_SA!H$2*100</f>
        <v>266.60206677888658</v>
      </c>
      <c r="I117" s="4">
        <f>ajuste_SA!I117/ajuste_SA!I$2*100</f>
        <v>108.89830508474576</v>
      </c>
      <c r="J117" s="4">
        <f>ajuste_SA!J117/ajuste_SA!J$2*100</f>
        <v>101.88463735008565</v>
      </c>
      <c r="K117" s="4">
        <f>ajuste_SA!K117/ajuste_SA!K$2*100</f>
        <v>78.041173354331534</v>
      </c>
      <c r="L117" s="4">
        <f>ajuste_SA!L117/ajuste_SA!L$2*100</f>
        <v>35.896398219344391</v>
      </c>
      <c r="M117" s="4">
        <f>ajuste_SA!M117/ajuste_SA!M$2*100</f>
        <v>72.643364442096626</v>
      </c>
      <c r="N117" s="4">
        <f>ajuste_SA!N117/ajuste_SA!N$2*100</f>
        <v>104.96049740066438</v>
      </c>
      <c r="O117" s="4">
        <f>ajuste_SA!O117/ajuste_SA!O$2*100</f>
        <v>233.31245695293657</v>
      </c>
      <c r="P117" s="4">
        <f>ajuste_SA!P117/ajuste_SA!P$2*100</f>
        <v>343.80730269433843</v>
      </c>
      <c r="Q117" s="4">
        <f>ajuste_SA!Q117/ajuste_SA!Q$2*100</f>
        <v>253.12073048195464</v>
      </c>
      <c r="R117" s="4">
        <f>ajuste_SA!R117/ajuste_SA!R$2*100</f>
        <v>120.51189993199571</v>
      </c>
      <c r="S117" s="4">
        <f>ajuste_SA!S117/ajuste_SA!S$2*100</f>
        <v>200.10387817637763</v>
      </c>
      <c r="T117" s="4">
        <f>ajuste_SA!T117/ajuste_SA!T$2*100</f>
        <v>60.366972477064216</v>
      </c>
      <c r="U117" s="4">
        <f>ajuste_SA!U117/ajuste_SA!U$2*100</f>
        <v>129.72590286838087</v>
      </c>
      <c r="V117" s="4">
        <f>ajuste_SA!V117/ajuste_SA!V$2*100</f>
        <v>156.04127070323105</v>
      </c>
      <c r="W117" s="4">
        <f>ajuste_SA!W117/ajuste_SA!W$2*100</f>
        <v>42.968506392266917</v>
      </c>
      <c r="X117" s="4">
        <f>ajuste_SA!X117/ajuste_SA!X$2*100</f>
        <v>80.734382451120652</v>
      </c>
      <c r="Y117" s="4">
        <f>ajuste_SA!Y117/ajuste_SA!Y$2*100</f>
        <v>58.133898818539834</v>
      </c>
      <c r="Z117" s="4">
        <f>ajuste_SA!Z117/ajuste_SA!Z$2*100</f>
        <v>56.691979117228271</v>
      </c>
      <c r="AA117" s="4">
        <f>ajuste_SA!AA117/ajuste_SA!AA$2*100</f>
        <v>111.31770811029949</v>
      </c>
      <c r="AB117" s="4">
        <f>ajuste_SA!AB117/ajuste_SA!AB$2*100</f>
        <v>171.02843696355211</v>
      </c>
      <c r="AC117" s="4">
        <f>ajuste_SA!AC117/ajuste_SA!AC$2*100</f>
        <v>117.78181118169569</v>
      </c>
      <c r="AD117" s="4">
        <v>1246.1770604257861</v>
      </c>
      <c r="AE117">
        <f t="shared" si="3"/>
        <v>209.93332035176059</v>
      </c>
    </row>
    <row r="118" spans="1:31" x14ac:dyDescent="0.3">
      <c r="A118" s="2">
        <v>43831</v>
      </c>
      <c r="B118" s="2" t="str">
        <f t="shared" si="2"/>
        <v>2020M1</v>
      </c>
      <c r="C118" s="4">
        <f>ajuste_SA!C118/ajuste_SA!C$2*100</f>
        <v>98.051567535892175</v>
      </c>
      <c r="D118" s="4">
        <f>ajuste_SA!D118/ajuste_SA!D$2*100</f>
        <v>121.25304043939759</v>
      </c>
      <c r="E118" s="4">
        <f>ajuste_SA!E118/ajuste_SA!E$2*100</f>
        <v>168.5290301331211</v>
      </c>
      <c r="F118" s="4">
        <f>ajuste_SA!F118/ajuste_SA!F$2*100</f>
        <v>254.44699703506649</v>
      </c>
      <c r="G118" s="4">
        <f>ajuste_SA!G118/ajuste_SA!G$2*100</f>
        <v>283.69943714334789</v>
      </c>
      <c r="H118" s="4">
        <f>ajuste_SA!H118/ajuste_SA!H$2*100</f>
        <v>269.20708448713549</v>
      </c>
      <c r="I118" s="4">
        <f>ajuste_SA!I118/ajuste_SA!I$2*100</f>
        <v>109.68523002421308</v>
      </c>
      <c r="J118" s="4">
        <f>ajuste_SA!J118/ajuste_SA!J$2*100</f>
        <v>97.772701313535109</v>
      </c>
      <c r="K118" s="4">
        <f>ajuste_SA!K118/ajuste_SA!K$2*100</f>
        <v>77.413827631351438</v>
      </c>
      <c r="L118" s="4">
        <f>ajuste_SA!L118/ajuste_SA!L$2*100</f>
        <v>36.543909348441922</v>
      </c>
      <c r="M118" s="4">
        <f>ajuste_SA!M118/ajuste_SA!M$2*100</f>
        <v>73.369724716792859</v>
      </c>
      <c r="N118" s="4">
        <f>ajuste_SA!N118/ajuste_SA!N$2*100</f>
        <v>96.739992849645091</v>
      </c>
      <c r="O118" s="4">
        <f>ajuste_SA!O118/ajuste_SA!O$2*100</f>
        <v>241.95713332035584</v>
      </c>
      <c r="P118" s="4">
        <f>ajuste_SA!P118/ajuste_SA!P$2*100</f>
        <v>346.45670563690021</v>
      </c>
      <c r="Q118" s="4">
        <f>ajuste_SA!Q118/ajuste_SA!Q$2*100</f>
        <v>258.95044132996219</v>
      </c>
      <c r="R118" s="4">
        <f>ajuste_SA!R118/ajuste_SA!R$2*100</f>
        <v>120.88991974054753</v>
      </c>
      <c r="S118" s="4">
        <f>ajuste_SA!S118/ajuste_SA!S$2*100</f>
        <v>202.02325343197393</v>
      </c>
      <c r="T118" s="4">
        <f>ajuste_SA!T118/ajuste_SA!T$2*100</f>
        <v>61.737385321100916</v>
      </c>
      <c r="U118" s="4">
        <f>ajuste_SA!U118/ajuste_SA!U$2*100</f>
        <v>137.12359235618115</v>
      </c>
      <c r="V118" s="4">
        <f>ajuste_SA!V118/ajuste_SA!V$2*100</f>
        <v>157.69752918816181</v>
      </c>
      <c r="W118" s="4">
        <f>ajuste_SA!W118/ajuste_SA!W$2*100</f>
        <v>58.746492048643596</v>
      </c>
      <c r="X118" s="4">
        <f>ajuste_SA!X118/ajuste_SA!X$2*100</f>
        <v>63.233190271816888</v>
      </c>
      <c r="Y118" s="4">
        <f>ajuste_SA!Y118/ajuste_SA!Y$2*100</f>
        <v>46.046652529536502</v>
      </c>
      <c r="Z118" s="4">
        <f>ajuste_SA!Z118/ajuste_SA!Z$2*100</f>
        <v>47.816801139060274</v>
      </c>
      <c r="AA118" s="4">
        <f>ajuste_SA!AA118/ajuste_SA!AA$2*100</f>
        <v>112.47257593128887</v>
      </c>
      <c r="AB118" s="4">
        <f>ajuste_SA!AB118/ajuste_SA!AB$2*100</f>
        <v>171.3875155107788</v>
      </c>
      <c r="AC118" s="4">
        <f>ajuste_SA!AC118/ajuste_SA!AC$2*100</f>
        <v>118.23877751193979</v>
      </c>
      <c r="AD118" s="4">
        <v>1267.5384046720096</v>
      </c>
      <c r="AE118">
        <f t="shared" si="3"/>
        <v>213.53189239035558</v>
      </c>
    </row>
    <row r="119" spans="1:31" x14ac:dyDescent="0.3">
      <c r="A119" s="2">
        <v>43862</v>
      </c>
      <c r="B119" s="2" t="str">
        <f t="shared" si="2"/>
        <v>2020M2</v>
      </c>
      <c r="C119" s="4">
        <f>ajuste_SA!C119/ajuste_SA!C$2*100</f>
        <v>98.637562261939635</v>
      </c>
      <c r="D119" s="4">
        <f>ajuste_SA!D119/ajuste_SA!D$2*100</f>
        <v>123.16361905686337</v>
      </c>
      <c r="E119" s="4">
        <f>ajuste_SA!E119/ajuste_SA!E$2*100</f>
        <v>186.44964258188949</v>
      </c>
      <c r="F119" s="4">
        <f>ajuste_SA!F119/ajuste_SA!F$2*100</f>
        <v>259.97646008544973</v>
      </c>
      <c r="G119" s="4">
        <f>ajuste_SA!G119/ajuste_SA!G$2*100</f>
        <v>288.28068405005973</v>
      </c>
      <c r="H119" s="4">
        <f>ajuste_SA!H119/ajuste_SA!H$2*100</f>
        <v>272.85008979896264</v>
      </c>
      <c r="I119" s="4">
        <f>ajuste_SA!I119/ajuste_SA!I$2*100</f>
        <v>109.62469733656175</v>
      </c>
      <c r="J119" s="4">
        <f>ajuste_SA!J119/ajuste_SA!J$2*100</f>
        <v>95.37407195888062</v>
      </c>
      <c r="K119" s="4">
        <f>ajuste_SA!K119/ajuste_SA!K$2*100</f>
        <v>81.592579097846183</v>
      </c>
      <c r="L119" s="4">
        <f>ajuste_SA!L119/ajuste_SA!L$2*100</f>
        <v>34.318089842169165</v>
      </c>
      <c r="M119" s="4">
        <f>ajuste_SA!M119/ajuste_SA!M$2*100</f>
        <v>93.524388096495869</v>
      </c>
      <c r="N119" s="4">
        <f>ajuste_SA!N119/ajuste_SA!N$2*100</f>
        <v>92.787748085014186</v>
      </c>
      <c r="O119" s="4">
        <f>ajuste_SA!O119/ajuste_SA!O$2*100</f>
        <v>216.24992522968265</v>
      </c>
      <c r="P119" s="4">
        <f>ajuste_SA!P119/ajuste_SA!P$2*100</f>
        <v>332.09121214169477</v>
      </c>
      <c r="Q119" s="4">
        <f>ajuste_SA!Q119/ajuste_SA!Q$2*100</f>
        <v>236.45267169123417</v>
      </c>
      <c r="R119" s="4">
        <f>ajuste_SA!R119/ajuste_SA!R$2*100</f>
        <v>110.40060275329195</v>
      </c>
      <c r="S119" s="4">
        <f>ajuste_SA!S119/ajuste_SA!S$2*100</f>
        <v>186.7559303467682</v>
      </c>
      <c r="T119" s="4">
        <f>ajuste_SA!T119/ajuste_SA!T$2*100</f>
        <v>69.237385321100902</v>
      </c>
      <c r="U119" s="4">
        <f>ajuste_SA!U119/ajuste_SA!U$2*100</f>
        <v>144.12450076267339</v>
      </c>
      <c r="V119" s="4">
        <f>ajuste_SA!V119/ajuste_SA!V$2*100</f>
        <v>165.40863426554441</v>
      </c>
      <c r="W119" s="4">
        <f>ajuste_SA!W119/ajuste_SA!W$2*100</f>
        <v>125.07015902712814</v>
      </c>
      <c r="X119" s="4">
        <f>ajuste_SA!X119/ajuste_SA!X$2*100</f>
        <v>43.538388173581311</v>
      </c>
      <c r="Y119" s="4">
        <f>ajuste_SA!Y119/ajuste_SA!Y$2*100</f>
        <v>34.141169342623442</v>
      </c>
      <c r="Z119" s="4">
        <f>ajuste_SA!Z119/ajuste_SA!Z$2*100</f>
        <v>39.653535832937827</v>
      </c>
      <c r="AA119" s="4">
        <f>ajuste_SA!AA119/ajuste_SA!AA$2*100</f>
        <v>113.32717580908538</v>
      </c>
      <c r="AB119" s="4">
        <f>ajuste_SA!AB119/ajuste_SA!AB$2*100</f>
        <v>171.81603091225884</v>
      </c>
      <c r="AC119" s="4">
        <f>ajuste_SA!AC119/ajuste_SA!AC$2*100</f>
        <v>118.56282484943486</v>
      </c>
      <c r="AD119" s="4">
        <v>1260.6815303012665</v>
      </c>
      <c r="AE119">
        <f t="shared" si="3"/>
        <v>212.37677049829222</v>
      </c>
    </row>
    <row r="120" spans="1:31" x14ac:dyDescent="0.3">
      <c r="A120" s="2">
        <v>43891</v>
      </c>
      <c r="B120" s="2" t="str">
        <f t="shared" si="2"/>
        <v>2020M3</v>
      </c>
      <c r="C120" s="4">
        <f>ajuste_SA!C120/ajuste_SA!C$2*100</f>
        <v>99.956050395546441</v>
      </c>
      <c r="D120" s="4">
        <f>ajuste_SA!D120/ajuste_SA!D$2*100</f>
        <v>123.18371682244896</v>
      </c>
      <c r="E120" s="4">
        <f>ajuste_SA!E120/ajuste_SA!E$2*100</f>
        <v>175.71050706232967</v>
      </c>
      <c r="F120" s="4">
        <f>ajuste_SA!F120/ajuste_SA!F$2*100</f>
        <v>259.72429189343569</v>
      </c>
      <c r="G120" s="4">
        <f>ajuste_SA!G120/ajuste_SA!G$2*100</f>
        <v>285.61323105567584</v>
      </c>
      <c r="H120" s="4">
        <f>ajuste_SA!H120/ajuste_SA!H$2*100</f>
        <v>270.57249484488131</v>
      </c>
      <c r="I120" s="4">
        <f>ajuste_SA!I120/ajuste_SA!I$2*100</f>
        <v>101.63438256658594</v>
      </c>
      <c r="J120" s="4">
        <f>ajuste_SA!J120/ajuste_SA!J$2*100</f>
        <v>92.347230154197604</v>
      </c>
      <c r="K120" s="4">
        <f>ajuste_SA!K120/ajuste_SA!K$2*100</f>
        <v>84.552616743247981</v>
      </c>
      <c r="L120" s="4">
        <f>ajuste_SA!L120/ajuste_SA!L$2*100</f>
        <v>29.380817482800488</v>
      </c>
      <c r="M120" s="4">
        <f>ajuste_SA!M120/ajuste_SA!M$2*100</f>
        <v>165.84492574983861</v>
      </c>
      <c r="N120" s="4">
        <f>ajuste_SA!N120/ajuste_SA!N$2*100</f>
        <v>66.904421932014841</v>
      </c>
      <c r="O120" s="4">
        <f>ajuste_SA!O120/ajuste_SA!O$2*100</f>
        <v>187.8638835579857</v>
      </c>
      <c r="P120" s="4">
        <f>ajuste_SA!P120/ajuste_SA!P$2*100</f>
        <v>302.05020532804383</v>
      </c>
      <c r="Q120" s="4">
        <f>ajuste_SA!Q120/ajuste_SA!Q$2*100</f>
        <v>208.2699343479585</v>
      </c>
      <c r="R120" s="4">
        <f>ajuste_SA!R120/ajuste_SA!R$2*100</f>
        <v>94.291618674871842</v>
      </c>
      <c r="S120" s="4">
        <f>ajuste_SA!S120/ajuste_SA!S$2*100</f>
        <v>170.2790491357662</v>
      </c>
      <c r="T120" s="4">
        <f>ajuste_SA!T120/ajuste_SA!T$2*100</f>
        <v>101.38761467889907</v>
      </c>
      <c r="U120" s="4">
        <f>ajuste_SA!U120/ajuste_SA!U$2*100</f>
        <v>166.43384240053524</v>
      </c>
      <c r="V120" s="4">
        <f>ajuste_SA!V120/ajuste_SA!V$2*100</f>
        <v>185.33803964159654</v>
      </c>
      <c r="W120" s="4">
        <f>ajuste_SA!W120/ajuste_SA!W$2*100</f>
        <v>166.94730277517928</v>
      </c>
      <c r="X120" s="4">
        <f>ajuste_SA!X120/ajuste_SA!X$2*100</f>
        <v>17.882689556509298</v>
      </c>
      <c r="Y120" s="4">
        <f>ajuste_SA!Y120/ajuste_SA!Y$2*100</f>
        <v>21.145107543168734</v>
      </c>
      <c r="Z120" s="4">
        <f>ajuste_SA!Z120/ajuste_SA!Z$2*100</f>
        <v>32.059800664451828</v>
      </c>
      <c r="AA120" s="4">
        <f>ajuste_SA!AA120/ajuste_SA!AA$2*100</f>
        <v>114.38966113360256</v>
      </c>
      <c r="AB120" s="4">
        <f>ajuste_SA!AB120/ajuste_SA!AB$2*100</f>
        <v>171.93625953953079</v>
      </c>
      <c r="AC120" s="4">
        <f>ajuste_SA!AC120/ajuste_SA!AC$2*100</f>
        <v>118.30477866696</v>
      </c>
      <c r="AD120" s="4">
        <v>1249.7082552719939</v>
      </c>
      <c r="AE120">
        <f t="shared" si="3"/>
        <v>210.52819204569161</v>
      </c>
    </row>
    <row r="121" spans="1:31" x14ac:dyDescent="0.3">
      <c r="A121" s="2">
        <v>43922</v>
      </c>
      <c r="B121" s="2" t="str">
        <f t="shared" si="2"/>
        <v>2020M4</v>
      </c>
      <c r="C121" s="4">
        <f>ajuste_SA!C121/ajuste_SA!C$2*100</f>
        <v>87.042191620275418</v>
      </c>
      <c r="D121" s="4">
        <f>ajuste_SA!D121/ajuste_SA!D$2*100</f>
        <v>131.59467610342318</v>
      </c>
      <c r="E121" s="4">
        <f>ajuste_SA!E121/ajuste_SA!E$2*100</f>
        <v>175.91629126570953</v>
      </c>
      <c r="F121" s="4">
        <f>ajuste_SA!F121/ajuste_SA!F$2*100</f>
        <v>260.84521727611559</v>
      </c>
      <c r="G121" s="4">
        <f>ajuste_SA!G121/ajuste_SA!G$2*100</f>
        <v>287.20029256850137</v>
      </c>
      <c r="H121" s="4">
        <f>ajuste_SA!H121/ajuste_SA!H$2*100</f>
        <v>271.32063711827095</v>
      </c>
      <c r="I121" s="4">
        <f>ajuste_SA!I121/ajuste_SA!I$2*100</f>
        <v>99.273607748184006</v>
      </c>
      <c r="J121" s="4">
        <f>ajuste_SA!J121/ajuste_SA!J$2*100</f>
        <v>89.263278126784698</v>
      </c>
      <c r="K121" s="4">
        <f>ajuste_SA!K121/ajuste_SA!K$2*100</f>
        <v>90.802028286229614</v>
      </c>
      <c r="L121" s="4">
        <f>ajuste_SA!L121/ajuste_SA!L$2*100</f>
        <v>25.779036827195469</v>
      </c>
      <c r="M121" s="4">
        <f>ajuste_SA!M121/ajuste_SA!M$2*100</f>
        <v>229.90770088630632</v>
      </c>
      <c r="N121" s="4">
        <f>ajuste_SA!N121/ajuste_SA!N$2*100</f>
        <v>74.726294402304234</v>
      </c>
      <c r="O121" s="4">
        <f>ajuste_SA!O121/ajuste_SA!O$2*100</f>
        <v>211.63788203558883</v>
      </c>
      <c r="P121" s="4">
        <f>ajuste_SA!P121/ajuste_SA!P$2*100</f>
        <v>348.67652253425206</v>
      </c>
      <c r="Q121" s="4">
        <f>ajuste_SA!Q121/ajuste_SA!Q$2*100</f>
        <v>234.7757576702171</v>
      </c>
      <c r="R121" s="4">
        <f>ajuste_SA!R121/ajuste_SA!R$2*100</f>
        <v>98.773326183579243</v>
      </c>
      <c r="S121" s="4">
        <f>ajuste_SA!S121/ajuste_SA!S$2*100</f>
        <v>183.80888677980036</v>
      </c>
      <c r="T121" s="4">
        <f>ajuste_SA!T121/ajuste_SA!T$2*100</f>
        <v>109.94839449541286</v>
      </c>
      <c r="U121" s="4">
        <f>ajuste_SA!U121/ajuste_SA!U$2*100</f>
        <v>174.28303284430208</v>
      </c>
      <c r="V121" s="4">
        <f>ajuste_SA!V121/ajuste_SA!V$2*100</f>
        <v>200.88243279934835</v>
      </c>
      <c r="W121" s="4">
        <f>ajuste_SA!W121/ajuste_SA!W$2*100</f>
        <v>106.48581228562519</v>
      </c>
      <c r="X121" s="4">
        <f>ajuste_SA!X121/ajuste_SA!X$2*100</f>
        <v>16.452074391988557</v>
      </c>
      <c r="Y121" s="4">
        <f>ajuste_SA!Y121/ajuste_SA!Y$2*100</f>
        <v>18.842774916691909</v>
      </c>
      <c r="Z121" s="4">
        <f>ajuste_SA!Z121/ajuste_SA!Z$2*100</f>
        <v>30.042714760322731</v>
      </c>
      <c r="AA121" s="4">
        <f>ajuste_SA!AA121/ajuste_SA!AA$2*100</f>
        <v>114.35500816976594</v>
      </c>
      <c r="AB121" s="4">
        <f>ajuste_SA!AB121/ajuste_SA!AB$2*100</f>
        <v>171.40326738975293</v>
      </c>
      <c r="AC121" s="4">
        <f>ajuste_SA!AC121/ajuste_SA!AC$2*100</f>
        <v>117.51368148942606</v>
      </c>
      <c r="AD121" s="4">
        <v>1337.4558165866381</v>
      </c>
      <c r="AE121">
        <f t="shared" si="3"/>
        <v>225.31031048178201</v>
      </c>
    </row>
    <row r="122" spans="1:31" x14ac:dyDescent="0.3">
      <c r="A122" s="2">
        <v>43952</v>
      </c>
      <c r="B122" s="2" t="str">
        <f t="shared" si="2"/>
        <v>2020M5</v>
      </c>
      <c r="C122" s="4">
        <f>ajuste_SA!C122/ajuste_SA!C$2*100</f>
        <v>87.65748608262524</v>
      </c>
      <c r="D122" s="4">
        <f>ajuste_SA!D122/ajuste_SA!D$2*100</f>
        <v>149.02207715323343</v>
      </c>
      <c r="E122" s="4">
        <f>ajuste_SA!E122/ajuste_SA!E$2*100</f>
        <v>179.13234359593088</v>
      </c>
      <c r="F122" s="4">
        <f>ajuste_SA!F122/ajuste_SA!F$2*100</f>
        <v>274.68229600604377</v>
      </c>
      <c r="G122" s="4">
        <f>ajuste_SA!G122/ajuste_SA!G$2*100</f>
        <v>290.85961450316893</v>
      </c>
      <c r="H122" s="4">
        <f>ajuste_SA!H122/ajuste_SA!H$2*100</f>
        <v>275.73831681166911</v>
      </c>
      <c r="I122" s="4">
        <f>ajuste_SA!I122/ajuste_SA!I$2*100</f>
        <v>96.549636803874094</v>
      </c>
      <c r="J122" s="4">
        <f>ajuste_SA!J122/ajuste_SA!J$2*100</f>
        <v>89.834380354083379</v>
      </c>
      <c r="K122" s="4">
        <f>ajuste_SA!K122/ajuste_SA!K$2*100</f>
        <v>96.587608454819701</v>
      </c>
      <c r="L122" s="4">
        <f>ajuste_SA!L122/ajuste_SA!L$2*100</f>
        <v>21.286928369081341</v>
      </c>
      <c r="M122" s="4">
        <f>ajuste_SA!M122/ajuste_SA!M$2*100</f>
        <v>194.86265187533016</v>
      </c>
      <c r="N122" s="4">
        <f>ajuste_SA!N122/ajuste_SA!N$2*100</f>
        <v>83.973474353375479</v>
      </c>
      <c r="O122" s="4">
        <f>ajuste_SA!O122/ajuste_SA!O$2*100</f>
        <v>218.82783169444045</v>
      </c>
      <c r="P122" s="4">
        <f>ajuste_SA!P122/ajuste_SA!P$2*100</f>
        <v>370.19240110202412</v>
      </c>
      <c r="Q122" s="4">
        <f>ajuste_SA!Q122/ajuste_SA!Q$2*100</f>
        <v>244.59938335452262</v>
      </c>
      <c r="R122" s="4">
        <f>ajuste_SA!R122/ajuste_SA!R$2*100</f>
        <v>100.39721184452929</v>
      </c>
      <c r="S122" s="4">
        <f>ajuste_SA!S122/ajuste_SA!S$2*100</f>
        <v>198.8493295623129</v>
      </c>
      <c r="T122" s="4">
        <f>ajuste_SA!T122/ajuste_SA!T$2*100</f>
        <v>108.19954128440368</v>
      </c>
      <c r="U122" s="4">
        <f>ajuste_SA!U122/ajuste_SA!U$2*100</f>
        <v>174.92526902532731</v>
      </c>
      <c r="V122" s="4">
        <f>ajuste_SA!V122/ajuste_SA!V$2*100</f>
        <v>213.82025522671734</v>
      </c>
      <c r="W122" s="4">
        <f>ajuste_SA!W122/ajuste_SA!W$2*100</f>
        <v>85.781103835360156</v>
      </c>
      <c r="X122" s="4">
        <f>ajuste_SA!X122/ajuste_SA!X$2*100</f>
        <v>14.496900333810206</v>
      </c>
      <c r="Y122" s="4">
        <f>ajuste_SA!Y122/ajuste_SA!Y$2*100</f>
        <v>19.630415025749773</v>
      </c>
      <c r="Z122" s="4">
        <f>ajuste_SA!Z122/ajuste_SA!Z$2*100</f>
        <v>33.388704318936874</v>
      </c>
      <c r="AA122" s="4">
        <f>ajuste_SA!AA122/ajuste_SA!AA$2*100</f>
        <v>113.56969689662533</v>
      </c>
      <c r="AB122" s="4">
        <f>ajuste_SA!AB122/ajuste_SA!AB$2*100</f>
        <v>170.75197541421011</v>
      </c>
      <c r="AC122" s="4">
        <f>ajuste_SA!AC122/ajuste_SA!AC$2*100</f>
        <v>117.51597319619759</v>
      </c>
      <c r="AD122" s="4">
        <v>1377.2731967380707</v>
      </c>
      <c r="AE122">
        <f t="shared" si="3"/>
        <v>232.01802087731963</v>
      </c>
    </row>
    <row r="123" spans="1:31" x14ac:dyDescent="0.3">
      <c r="A123" s="2">
        <v>43983</v>
      </c>
      <c r="B123" s="2" t="str">
        <f t="shared" si="2"/>
        <v>2020M6</v>
      </c>
      <c r="C123" s="4">
        <f>ajuste_SA!C123/ajuste_SA!C$2*100</f>
        <v>92.294169352475819</v>
      </c>
      <c r="D123" s="4">
        <f>ajuste_SA!D123/ajuste_SA!D$2*100</f>
        <v>155.641632496781</v>
      </c>
      <c r="E123" s="4">
        <f>ajuste_SA!E123/ajuste_SA!E$2*100</f>
        <v>193.08973183788342</v>
      </c>
      <c r="F123" s="4">
        <f>ajuste_SA!F123/ajuste_SA!F$2*100</f>
        <v>287.83512980705899</v>
      </c>
      <c r="G123" s="4">
        <f>ajuste_SA!G123/ajuste_SA!G$2*100</f>
        <v>297.93761063241806</v>
      </c>
      <c r="H123" s="4">
        <f>ajuste_SA!H123/ajuste_SA!H$2*100</f>
        <v>280.99250310968785</v>
      </c>
      <c r="I123" s="4">
        <f>ajuste_SA!I123/ajuste_SA!I$2*100</f>
        <v>89.043583535108965</v>
      </c>
      <c r="J123" s="4">
        <f>ajuste_SA!J123/ajuste_SA!J$2*100</f>
        <v>90.976584808680755</v>
      </c>
      <c r="K123" s="4">
        <f>ajuste_SA!K123/ajuste_SA!K$2*100</f>
        <v>101.07778757806396</v>
      </c>
      <c r="L123" s="4">
        <f>ajuste_SA!L123/ajuste_SA!L$2*100</f>
        <v>19.182517199514368</v>
      </c>
      <c r="M123" s="4">
        <f>ajuste_SA!M123/ajuste_SA!M$2*100</f>
        <v>190.79796912601984</v>
      </c>
      <c r="N123" s="4">
        <f>ajuste_SA!N123/ajuste_SA!N$2*100</f>
        <v>89.329367533638077</v>
      </c>
      <c r="O123" s="4">
        <f>ajuste_SA!O123/ajuste_SA!O$2*100</f>
        <v>222.99497542315027</v>
      </c>
      <c r="P123" s="4">
        <f>ajuste_SA!P123/ajuste_SA!P$2*100</f>
        <v>386.00179562957607</v>
      </c>
      <c r="Q123" s="4">
        <f>ajuste_SA!Q123/ajuste_SA!Q$2*100</f>
        <v>248.33942156073138</v>
      </c>
      <c r="R123" s="4">
        <f>ajuste_SA!R123/ajuste_SA!R$2*100</f>
        <v>101.57323945711696</v>
      </c>
      <c r="S123" s="4">
        <f>ajuste_SA!S123/ajuste_SA!S$2*100</f>
        <v>200.57105597722241</v>
      </c>
      <c r="T123" s="4">
        <f>ajuste_SA!T123/ajuste_SA!T$2*100</f>
        <v>116.38761467889907</v>
      </c>
      <c r="U123" s="4">
        <f>ajuste_SA!U123/ajuste_SA!U$2*100</f>
        <v>176.06964521386692</v>
      </c>
      <c r="V123" s="4">
        <f>ajuste_SA!V123/ajuste_SA!V$2*100</f>
        <v>197.2848221558512</v>
      </c>
      <c r="W123" s="4">
        <f>ajuste_SA!W123/ajuste_SA!W$2*100</f>
        <v>94.886186467103201</v>
      </c>
      <c r="X123" s="4">
        <f>ajuste_SA!X123/ajuste_SA!X$2*100</f>
        <v>13.781592751549832</v>
      </c>
      <c r="Y123" s="4">
        <f>ajuste_SA!Y123/ajuste_SA!Y$2*100</f>
        <v>19.781884277491667</v>
      </c>
      <c r="Z123" s="4">
        <f>ajuste_SA!Z123/ajuste_SA!Z$2*100</f>
        <v>33.436165163739915</v>
      </c>
      <c r="AA123" s="4">
        <f>ajuste_SA!AA123/ajuste_SA!AA$2*100</f>
        <v>112.47257593128887</v>
      </c>
      <c r="AB123" s="4">
        <f>ajuste_SA!AB123/ajuste_SA!AB$2*100</f>
        <v>171.19592122774648</v>
      </c>
      <c r="AC123" s="4">
        <f>ajuste_SA!AC123/ajuste_SA!AC$2*100</f>
        <v>118.15902611629039</v>
      </c>
      <c r="AD123" s="4">
        <v>1403.8916786222112</v>
      </c>
      <c r="AE123">
        <f t="shared" si="3"/>
        <v>236.50222016337571</v>
      </c>
    </row>
    <row r="124" spans="1:31" x14ac:dyDescent="0.3">
      <c r="A124" s="2">
        <v>44013</v>
      </c>
      <c r="B124" s="2" t="str">
        <f t="shared" si="2"/>
        <v>2020M7</v>
      </c>
      <c r="C124" s="4">
        <f>ajuste_SA!C124/ajuste_SA!C$2*100</f>
        <v>99.450629944330501</v>
      </c>
      <c r="D124" s="4">
        <f>ajuste_SA!D124/ajuste_SA!D$2*100</f>
        <v>159.69317829209854</v>
      </c>
      <c r="E124" s="4">
        <f>ajuste_SA!E124/ajuste_SA!E$2*100</f>
        <v>208.26083790366044</v>
      </c>
      <c r="F124" s="4">
        <f>ajuste_SA!F124/ajuste_SA!F$2*100</f>
        <v>299.35043481555914</v>
      </c>
      <c r="G124" s="4">
        <f>ajuste_SA!G124/ajuste_SA!G$2*100</f>
        <v>305.08346148559002</v>
      </c>
      <c r="H124" s="4">
        <f>ajuste_SA!H124/ajuste_SA!H$2*100</f>
        <v>286.80427702813438</v>
      </c>
      <c r="I124" s="4">
        <f>ajuste_SA!I124/ajuste_SA!I$2*100</f>
        <v>84.20096852300243</v>
      </c>
      <c r="J124" s="4">
        <f>ajuste_SA!J124/ajuste_SA!J$2*100</f>
        <v>93.203883495145618</v>
      </c>
      <c r="K124" s="4">
        <f>ajuste_SA!K124/ajuste_SA!K$2*100</f>
        <v>103.46979756934525</v>
      </c>
      <c r="L124" s="4">
        <f>ajuste_SA!L124/ajuste_SA!L$2*100</f>
        <v>20.153783893160664</v>
      </c>
      <c r="M124" s="4">
        <f>ajuste_SA!M124/ajuste_SA!M$2*100</f>
        <v>159.43974878206257</v>
      </c>
      <c r="N124" s="4">
        <f>ajuste_SA!N124/ajuste_SA!N$2*100</f>
        <v>96.607515289311692</v>
      </c>
      <c r="O124" s="4">
        <f>ajuste_SA!O124/ajuste_SA!O$2*100</f>
        <v>223.92243272960269</v>
      </c>
      <c r="P124" s="4">
        <f>ajuste_SA!P124/ajuste_SA!P$2*100</f>
        <v>404.78256090557386</v>
      </c>
      <c r="Q124" s="4">
        <f>ajuste_SA!Q124/ajuste_SA!Q$2*100</f>
        <v>255.84197912393196</v>
      </c>
      <c r="R124" s="4">
        <f>ajuste_SA!R124/ajuste_SA!R$2*100</f>
        <v>96.451299033534582</v>
      </c>
      <c r="S124" s="4">
        <f>ajuste_SA!S124/ajuste_SA!S$2*100</f>
        <v>198.72688104674927</v>
      </c>
      <c r="T124" s="4">
        <f>ajuste_SA!T124/ajuste_SA!T$2*100</f>
        <v>103.09633027522935</v>
      </c>
      <c r="U124" s="4">
        <f>ajuste_SA!U124/ajuste_SA!U$2*100</f>
        <v>166.70140619054615</v>
      </c>
      <c r="V124" s="4">
        <f>ajuste_SA!V124/ajuste_SA!V$2*100</f>
        <v>201.28970947597068</v>
      </c>
      <c r="W124" s="4">
        <f>ajuste_SA!W124/ajuste_SA!W$2*100</f>
        <v>76.270657935765513</v>
      </c>
      <c r="X124" s="4">
        <f>ajuste_SA!X124/ajuste_SA!X$2*100</f>
        <v>10.252742012398665</v>
      </c>
      <c r="Y124" s="4">
        <f>ajuste_SA!Y124/ajuste_SA!Y$2*100</f>
        <v>16.237503786731295</v>
      </c>
      <c r="Z124" s="4">
        <f>ajuste_SA!Z124/ajuste_SA!Z$2*100</f>
        <v>28.429046037019457</v>
      </c>
      <c r="AA124" s="4">
        <f>ajuste_SA!AA124/ajuste_SA!AA$2*100</f>
        <v>107.96859027456243</v>
      </c>
      <c r="AB124" s="4">
        <f>ajuste_SA!AB124/ajuste_SA!AB$2*100</f>
        <v>171.81217330924477</v>
      </c>
      <c r="AC124" s="4">
        <f>ajuste_SA!AC124/ajuste_SA!AC$2*100</f>
        <v>118.75670324230674</v>
      </c>
      <c r="AD124" s="4">
        <v>1420.0208385431094</v>
      </c>
      <c r="AE124">
        <f t="shared" si="3"/>
        <v>239.2193686362595</v>
      </c>
    </row>
    <row r="125" spans="1:31" x14ac:dyDescent="0.3">
      <c r="A125" s="2">
        <v>44044</v>
      </c>
      <c r="B125" s="2" t="str">
        <f t="shared" si="2"/>
        <v>2020M8</v>
      </c>
      <c r="C125" s="4">
        <f>ajuste_SA!C125/ajuste_SA!C$2*100</f>
        <v>99.274831526516252</v>
      </c>
      <c r="D125" s="4">
        <f>ajuste_SA!D125/ajuste_SA!D$2*100</f>
        <v>162.90973877407723</v>
      </c>
      <c r="E125" s="4">
        <f>ajuste_SA!E125/ajuste_SA!E$2*100</f>
        <v>221.30869457929455</v>
      </c>
      <c r="F125" s="4">
        <f>ajuste_SA!F125/ajuste_SA!F$2*100</f>
        <v>307.00228328176564</v>
      </c>
      <c r="G125" s="4">
        <f>ajuste_SA!G125/ajuste_SA!G$2*100</f>
        <v>313.13614354770323</v>
      </c>
      <c r="H125" s="4">
        <f>ajuste_SA!H125/ajuste_SA!H$2*100</f>
        <v>294.52665196311216</v>
      </c>
      <c r="I125" s="4">
        <f>ajuste_SA!I125/ajuste_SA!I$2*100</f>
        <v>83.595641646489099</v>
      </c>
      <c r="J125" s="4">
        <f>ajuste_SA!J125/ajuste_SA!J$2*100</f>
        <v>94.745859508852064</v>
      </c>
      <c r="K125" s="4">
        <f>ajuste_SA!K125/ajuste_SA!K$2*100</f>
        <v>106.90052169198381</v>
      </c>
      <c r="L125" s="4">
        <f>ajuste_SA!L125/ajuste_SA!L$2*100</f>
        <v>21.489275596924319</v>
      </c>
      <c r="M125" s="4">
        <f>ajuste_SA!M125/ajuste_SA!M$2*100</f>
        <v>154.43593355637731</v>
      </c>
      <c r="N125" s="4">
        <f>ajuste_SA!N125/ajuste_SA!N$2*100</f>
        <v>92.97256875067842</v>
      </c>
      <c r="O125" s="4">
        <f>ajuste_SA!O125/ajuste_SA!O$2*100</f>
        <v>237.43487803785493</v>
      </c>
      <c r="P125" s="4">
        <f>ajuste_SA!P125/ajuste_SA!P$2*100</f>
        <v>431.26514226645691</v>
      </c>
      <c r="Q125" s="4">
        <f>ajuste_SA!Q125/ajuste_SA!Q$2*100</f>
        <v>269.05675270264118</v>
      </c>
      <c r="R125" s="4">
        <f>ajuste_SA!R125/ajuste_SA!R$2*100</f>
        <v>98.441895938060469</v>
      </c>
      <c r="S125" s="4">
        <f>ajuste_SA!S125/ajuste_SA!S$2*100</f>
        <v>209.3706803046571</v>
      </c>
      <c r="T125" s="4">
        <f>ajuste_SA!T125/ajuste_SA!T$2*100</f>
        <v>110.36697247706422</v>
      </c>
      <c r="U125" s="4">
        <f>ajuste_SA!U125/ajuste_SA!U$2*100</f>
        <v>174.86780855834263</v>
      </c>
      <c r="V125" s="4">
        <f>ajuste_SA!V125/ajuste_SA!V$2*100</f>
        <v>208.34917187075752</v>
      </c>
      <c r="W125" s="4">
        <f>ajuste_SA!W125/ajuste_SA!W$2*100</f>
        <v>82.35110695353913</v>
      </c>
      <c r="X125" s="4">
        <f>ajuste_SA!X125/ajuste_SA!X$2*100</f>
        <v>12.589413447782546</v>
      </c>
      <c r="Y125" s="4">
        <f>ajuste_SA!Y125/ajuste_SA!Y$2*100</f>
        <v>20.993638291426837</v>
      </c>
      <c r="Z125" s="4">
        <f>ajuste_SA!Z125/ajuste_SA!Z$2*100</f>
        <v>34.456573327005216</v>
      </c>
      <c r="AA125" s="4">
        <f>ajuste_SA!AA125/ajuste_SA!AA$2*100</f>
        <v>106.40951987109457</v>
      </c>
      <c r="AB125" s="4">
        <f>ajuste_SA!AB125/ajuste_SA!AB$2*100</f>
        <v>172.22461536483283</v>
      </c>
      <c r="AC125" s="4">
        <f>ajuste_SA!AC125/ajuste_SA!AC$2*100</f>
        <v>119.1311681287756</v>
      </c>
      <c r="AD125" s="4">
        <v>1475.0075521131321</v>
      </c>
      <c r="AE125">
        <f t="shared" si="3"/>
        <v>248.4825333353769</v>
      </c>
    </row>
    <row r="126" spans="1:31" x14ac:dyDescent="0.3">
      <c r="A126" s="2">
        <v>44075</v>
      </c>
      <c r="B126" s="2" t="str">
        <f t="shared" si="2"/>
        <v>2020M9</v>
      </c>
      <c r="C126" s="4">
        <f>ajuste_SA!C126/ajuste_SA!C$2*100</f>
        <v>100.43217111046002</v>
      </c>
      <c r="D126" s="4">
        <f>ajuste_SA!D126/ajuste_SA!D$2*100</f>
        <v>161.88777128537674</v>
      </c>
      <c r="E126" s="4">
        <f>ajuste_SA!E126/ajuste_SA!E$2*100</f>
        <v>229.29436817216481</v>
      </c>
      <c r="F126" s="4">
        <f>ajuste_SA!F126/ajuste_SA!F$2*100</f>
        <v>314.91971740893138</v>
      </c>
      <c r="G126" s="4">
        <f>ajuste_SA!G126/ajuste_SA!G$2*100</f>
        <v>319.8873548125772</v>
      </c>
      <c r="H126" s="4">
        <f>ajuste_SA!H126/ajuste_SA!H$2*100</f>
        <v>299.20764051679299</v>
      </c>
      <c r="I126" s="4">
        <f>ajuste_SA!I126/ajuste_SA!I$2*100</f>
        <v>78.510895883777238</v>
      </c>
      <c r="J126" s="4">
        <f>ajuste_SA!J126/ajuste_SA!J$2*100</f>
        <v>94.403198172472869</v>
      </c>
      <c r="K126" s="4">
        <f>ajuste_SA!K126/ajuste_SA!K$2*100</f>
        <v>110.65677733838466</v>
      </c>
      <c r="L126" s="4">
        <f>ajuste_SA!L126/ajuste_SA!L$2*100</f>
        <v>22.905706191825175</v>
      </c>
      <c r="M126" s="4">
        <f>ajuste_SA!M126/ajuste_SA!M$2*100</f>
        <v>184.31942243352702</v>
      </c>
      <c r="N126" s="4">
        <f>ajuste_SA!N126/ajuste_SA!N$2*100</f>
        <v>89.263581185925858</v>
      </c>
      <c r="O126" s="4">
        <f>ajuste_SA!O126/ajuste_SA!O$2*100</f>
        <v>234.90087014628554</v>
      </c>
      <c r="P126" s="4">
        <f>ajuste_SA!P126/ajuste_SA!P$2*100</f>
        <v>432.43470456517451</v>
      </c>
      <c r="Q126" s="4">
        <f>ajuste_SA!Q126/ajuste_SA!Q$2*100</f>
        <v>266.77001850233808</v>
      </c>
      <c r="R126" s="4">
        <f>ajuste_SA!R126/ajuste_SA!R$2*100</f>
        <v>96.282528206107557</v>
      </c>
      <c r="S126" s="4">
        <f>ajuste_SA!S126/ajuste_SA!S$2*100</f>
        <v>206.80533774728093</v>
      </c>
      <c r="T126" s="4">
        <f>ajuste_SA!T126/ajuste_SA!T$2*100</f>
        <v>113.08486238532109</v>
      </c>
      <c r="U126" s="4">
        <f>ajuste_SA!U126/ajuste_SA!U$2*100</f>
        <v>179.13552191535601</v>
      </c>
      <c r="V126" s="4">
        <f>ajuste_SA!V126/ajuste_SA!V$2*100</f>
        <v>204.77871300570189</v>
      </c>
      <c r="W126" s="4">
        <f>ajuste_SA!W126/ajuste_SA!W$2*100</f>
        <v>82.226379794200184</v>
      </c>
      <c r="X126" s="4">
        <f>ajuste_SA!X126/ajuste_SA!X$2*100</f>
        <v>12.97091082498808</v>
      </c>
      <c r="Y126" s="4">
        <f>ajuste_SA!Y126/ajuste_SA!Y$2*100</f>
        <v>20.50893668585277</v>
      </c>
      <c r="Z126" s="4">
        <f>ajuste_SA!Z126/ajuste_SA!Z$2*100</f>
        <v>34.432842904603703</v>
      </c>
      <c r="AA126" s="4">
        <f>ajuste_SA!AA126/ajuste_SA!AA$2*100</f>
        <v>108.43053855782601</v>
      </c>
      <c r="AB126" s="4">
        <f>ajuste_SA!AB126/ajuste_SA!AB$2*100</f>
        <v>173.32692542610442</v>
      </c>
      <c r="AC126" s="4">
        <f>ajuste_SA!AC126/ajuste_SA!AC$2*100</f>
        <v>119.29708769903473</v>
      </c>
      <c r="AD126" s="4">
        <v>1492.8578197396394</v>
      </c>
      <c r="AE126">
        <f t="shared" si="3"/>
        <v>251.4896228341355</v>
      </c>
    </row>
    <row r="127" spans="1:31" x14ac:dyDescent="0.3">
      <c r="A127" s="2">
        <v>44105</v>
      </c>
      <c r="B127" s="2" t="str">
        <f t="shared" si="2"/>
        <v>2020M10</v>
      </c>
      <c r="C127" s="4">
        <f>ajuste_SA!C127/ajuste_SA!C$2*100</f>
        <v>102.43920304717255</v>
      </c>
      <c r="D127" s="4">
        <f>ajuste_SA!D127/ajuste_SA!D$2*100</f>
        <v>162.71145311106739</v>
      </c>
      <c r="E127" s="4">
        <f>ajuste_SA!E127/ajuste_SA!E$2*100</f>
        <v>234.90758795969836</v>
      </c>
      <c r="F127" s="4">
        <f>ajuste_SA!F127/ajuste_SA!F$2*100</f>
        <v>318.34726048772859</v>
      </c>
      <c r="G127" s="4">
        <f>ajuste_SA!G127/ajuste_SA!G$2*100</f>
        <v>325.34675461332415</v>
      </c>
      <c r="H127" s="4">
        <f>ajuste_SA!H127/ajuste_SA!H$2*100</f>
        <v>304.48264288276545</v>
      </c>
      <c r="I127" s="4">
        <f>ajuste_SA!I127/ajuste_SA!I$2*100</f>
        <v>76.815980629539951</v>
      </c>
      <c r="J127" s="4">
        <f>ajuste_SA!J127/ajuste_SA!J$2*100</f>
        <v>95.145631067961162</v>
      </c>
      <c r="K127" s="4">
        <f>ajuste_SA!K127/ajuste_SA!K$2*100</f>
        <v>115.29542424484347</v>
      </c>
      <c r="L127" s="4">
        <f>ajuste_SA!L127/ajuste_SA!L$2*100</f>
        <v>25.212464589235129</v>
      </c>
      <c r="M127" s="4">
        <f>ajuste_SA!M127/ajuste_SA!M$2*100</f>
        <v>157.30468979280391</v>
      </c>
      <c r="N127" s="4">
        <f>ajuste_SA!N127/ajuste_SA!N$2*100</f>
        <v>83.132373500431569</v>
      </c>
      <c r="O127" s="4">
        <f>ajuste_SA!O127/ajuste_SA!O$2*100</f>
        <v>225.67215158301642</v>
      </c>
      <c r="P127" s="4">
        <f>ajuste_SA!P127/ajuste_SA!P$2*100</f>
        <v>422.71639199082125</v>
      </c>
      <c r="Q127" s="4">
        <f>ajuste_SA!Q127/ajuste_SA!Q$2*100</f>
        <v>260.86498283891058</v>
      </c>
      <c r="R127" s="4">
        <f>ajuste_SA!R127/ajuste_SA!R$2*100</f>
        <v>92.568242311444294</v>
      </c>
      <c r="S127" s="4">
        <f>ajuste_SA!S127/ajuste_SA!S$2*100</f>
        <v>199.21262802154234</v>
      </c>
      <c r="T127" s="4">
        <f>ajuste_SA!T127/ajuste_SA!T$2*100</f>
        <v>105.36123853211008</v>
      </c>
      <c r="U127" s="4">
        <f>ajuste_SA!U127/ajuste_SA!U$2*100</f>
        <v>181.73602340178402</v>
      </c>
      <c r="V127" s="4">
        <f>ajuste_SA!V127/ajuste_SA!V$2*100</f>
        <v>211.68884061906056</v>
      </c>
      <c r="W127" s="4">
        <f>ajuste_SA!W127/ajuste_SA!W$2*100</f>
        <v>118.55316495166824</v>
      </c>
      <c r="X127" s="4">
        <f>ajuste_SA!X127/ajuste_SA!X$2*100</f>
        <v>18.168812589413449</v>
      </c>
      <c r="Y127" s="4">
        <f>ajuste_SA!Y127/ajuste_SA!Y$2*100</f>
        <v>26.05271129960618</v>
      </c>
      <c r="Z127" s="4">
        <f>ajuste_SA!Z127/ajuste_SA!Z$2*100</f>
        <v>38.917892738490742</v>
      </c>
      <c r="AA127" s="4">
        <f>ajuste_SA!AA127/ajuste_SA!AA$2*100</f>
        <v>108.60377104071006</v>
      </c>
      <c r="AB127" s="4">
        <f>ajuste_SA!AB127/ajuste_SA!AB$2*100</f>
        <v>174.8175675241261</v>
      </c>
      <c r="AC127" s="4">
        <f>ajuste_SA!AC127/ajuste_SA!AC$2*100</f>
        <v>119.3465885652999</v>
      </c>
      <c r="AD127" s="4">
        <v>1480.7218401033742</v>
      </c>
      <c r="AE127">
        <f t="shared" si="3"/>
        <v>249.44517298694282</v>
      </c>
    </row>
    <row r="128" spans="1:31" x14ac:dyDescent="0.3">
      <c r="A128" s="2">
        <v>44136</v>
      </c>
      <c r="B128" s="2" t="str">
        <f t="shared" si="2"/>
        <v>2020M11</v>
      </c>
      <c r="C128" s="4">
        <f>ajuste_SA!C128/ajuste_SA!C$2*100</f>
        <v>101.16466451801934</v>
      </c>
      <c r="D128" s="4">
        <f>ajuste_SA!D128/ajuste_SA!D$2*100</f>
        <v>162.45275218667041</v>
      </c>
      <c r="E128" s="4">
        <f>ajuste_SA!E128/ajuste_SA!E$2*100</f>
        <v>243.37532725510022</v>
      </c>
      <c r="F128" s="4">
        <f>ajuste_SA!F128/ajuste_SA!F$2*100</f>
        <v>323.76585510718581</v>
      </c>
      <c r="G128" s="4">
        <f>ajuste_SA!G128/ajuste_SA!G$2*100</f>
        <v>328.02163540669147</v>
      </c>
      <c r="H128" s="4">
        <f>ajuste_SA!H128/ajuste_SA!H$2*100</f>
        <v>309.44610763274346</v>
      </c>
      <c r="I128" s="4">
        <f>ajuste_SA!I128/ajuste_SA!I$2*100</f>
        <v>75.484261501210653</v>
      </c>
      <c r="J128" s="4">
        <f>ajuste_SA!J128/ajuste_SA!J$2*100</f>
        <v>94.117647058823522</v>
      </c>
      <c r="K128" s="4">
        <f>ajuste_SA!K128/ajuste_SA!K$2*100</f>
        <v>114.60885292152444</v>
      </c>
      <c r="L128" s="4">
        <f>ajuste_SA!L128/ajuste_SA!L$2*100</f>
        <v>24.32213678672602</v>
      </c>
      <c r="M128" s="4">
        <f>ajuste_SA!M128/ajuste_SA!M$2*100</f>
        <v>120.10623936138991</v>
      </c>
      <c r="N128" s="4">
        <f>ajuste_SA!N128/ajuste_SA!N$2*100</f>
        <v>93.593567374163186</v>
      </c>
      <c r="O128" s="4">
        <f>ajuste_SA!O128/ajuste_SA!O$2*100</f>
        <v>242.04979155497196</v>
      </c>
      <c r="P128" s="4">
        <f>ajuste_SA!P128/ajuste_SA!P$2*100</f>
        <v>462.44269651265773</v>
      </c>
      <c r="Q128" s="4">
        <f>ajuste_SA!Q128/ajuste_SA!Q$2*100</f>
        <v>279.0380696466658</v>
      </c>
      <c r="R128" s="4">
        <f>ajuste_SA!R128/ajuste_SA!R$2*100</f>
        <v>102.95361788614478</v>
      </c>
      <c r="S128" s="4">
        <f>ajuste_SA!S128/ajuste_SA!S$2*100</f>
        <v>222.35514128590168</v>
      </c>
      <c r="T128" s="4">
        <f>ajuste_SA!T128/ajuste_SA!T$2*100</f>
        <v>103.30848623853211</v>
      </c>
      <c r="U128" s="4">
        <f>ajuste_SA!U128/ajuste_SA!U$2*100</f>
        <v>166.39770418961254</v>
      </c>
      <c r="V128" s="4">
        <f>ajuste_SA!V128/ajuste_SA!V$2*100</f>
        <v>202.70160195492807</v>
      </c>
      <c r="W128" s="4">
        <f>ajuste_SA!W128/ajuste_SA!W$2*100</f>
        <v>64.140941690053012</v>
      </c>
      <c r="X128" s="4">
        <f>ajuste_SA!X128/ajuste_SA!X$2*100</f>
        <v>17.262756318550309</v>
      </c>
      <c r="Y128" s="4">
        <f>ajuste_SA!Y128/ajuste_SA!Y$2*100</f>
        <v>25.568009694032114</v>
      </c>
      <c r="Z128" s="4">
        <f>ajuste_SA!Z128/ajuste_SA!Z$2*100</f>
        <v>37.327954437588986</v>
      </c>
      <c r="AA128" s="4">
        <f>ajuste_SA!AA128/ajuste_SA!AA$2*100</f>
        <v>106.09771017889872</v>
      </c>
      <c r="AB128" s="4">
        <f>ajuste_SA!AB128/ajuste_SA!AB$2*100</f>
        <v>176.37346740646922</v>
      </c>
      <c r="AC128" s="4">
        <f>ajuste_SA!AC128/ajuste_SA!AC$2*100</f>
        <v>119.27371228996506</v>
      </c>
      <c r="AD128" s="4">
        <v>1515.7685541269318</v>
      </c>
      <c r="AE128">
        <f t="shared" si="3"/>
        <v>255.34920803624007</v>
      </c>
    </row>
    <row r="129" spans="1:31" x14ac:dyDescent="0.3">
      <c r="A129" s="2">
        <v>44166</v>
      </c>
      <c r="B129" s="2" t="str">
        <f t="shared" si="2"/>
        <v>2020M12</v>
      </c>
      <c r="C129" s="4">
        <f>ajuste_SA!C129/ajuste_SA!C$2*100</f>
        <v>102.02900673893933</v>
      </c>
      <c r="D129" s="4">
        <f>ajuste_SA!D129/ajuste_SA!D$2*100</f>
        <v>153.45838154579539</v>
      </c>
      <c r="E129" s="4">
        <f>ajuste_SA!E129/ajuste_SA!E$2*100</f>
        <v>249.27235762561418</v>
      </c>
      <c r="F129" s="4">
        <f>ajuste_SA!F129/ajuste_SA!F$2*100</f>
        <v>329.04922138715978</v>
      </c>
      <c r="G129" s="4">
        <f>ajuste_SA!G129/ajuste_SA!G$2*100</f>
        <v>329.71664720317909</v>
      </c>
      <c r="H129" s="4">
        <f>ajuste_SA!H129/ajuste_SA!H$2*100</f>
        <v>311.69921672914785</v>
      </c>
      <c r="I129" s="4">
        <f>ajuste_SA!I129/ajuste_SA!I$2*100</f>
        <v>74.152542372881356</v>
      </c>
      <c r="J129" s="4">
        <f>ajuste_SA!J129/ajuste_SA!J$2*100</f>
        <v>95.830953740719579</v>
      </c>
      <c r="K129" s="4">
        <f>ajuste_SA!K129/ajuste_SA!K$2*100</f>
        <v>112.61912332977548</v>
      </c>
      <c r="L129" s="4">
        <f>ajuste_SA!L129/ajuste_SA!L$2*100</f>
        <v>23.108053419668153</v>
      </c>
      <c r="M129" s="4">
        <f>ajuste_SA!M129/ajuste_SA!M$2*100</f>
        <v>103.62739918999826</v>
      </c>
      <c r="N129" s="4">
        <f>ajuste_SA!N129/ajuste_SA!N$2*100</f>
        <v>102.72957957213968</v>
      </c>
      <c r="O129" s="4">
        <f>ajuste_SA!O129/ajuste_SA!O$2*100</f>
        <v>246.33889217812563</v>
      </c>
      <c r="P129" s="4">
        <f>ajuste_SA!P129/ajuste_SA!P$2*100</f>
        <v>485.7467999181078</v>
      </c>
      <c r="Q129" s="4">
        <f>ajuste_SA!Q129/ajuste_SA!Q$2*100</f>
        <v>289.88540386553694</v>
      </c>
      <c r="R129" s="4">
        <f>ajuste_SA!R129/ajuste_SA!R$2*100</f>
        <v>101.54736067456069</v>
      </c>
      <c r="S129" s="4">
        <f>ajuste_SA!S129/ajuste_SA!S$2*100</f>
        <v>228.80366334614331</v>
      </c>
      <c r="T129" s="4">
        <f>ajuste_SA!T129/ajuste_SA!T$2*100</f>
        <v>105.98050458715595</v>
      </c>
      <c r="U129" s="4">
        <f>ajuste_SA!U129/ajuste_SA!U$2*100</f>
        <v>160.0241460039388</v>
      </c>
      <c r="V129" s="4">
        <f>ajuste_SA!V129/ajuste_SA!V$2*100</f>
        <v>189.60086885691013</v>
      </c>
      <c r="W129" s="4">
        <f>ajuste_SA!W129/ajuste_SA!W$2*100</f>
        <v>70.93857187402557</v>
      </c>
      <c r="X129" s="4">
        <f>ajuste_SA!X129/ajuste_SA!X$2*100</f>
        <v>17.215069146399617</v>
      </c>
      <c r="Y129" s="4">
        <f>ajuste_SA!Y129/ajuste_SA!Y$2*100</f>
        <v>27.7794607694638</v>
      </c>
      <c r="Z129" s="4">
        <f>ajuste_SA!Z129/ajuste_SA!Z$2*100</f>
        <v>39.060275272899851</v>
      </c>
      <c r="AA129" s="4">
        <f>ajuste_SA!AA129/ajuste_SA!AA$2*100</f>
        <v>103.86881412952138</v>
      </c>
      <c r="AB129" s="4">
        <f>ajuste_SA!AB129/ajuste_SA!AB$2*100</f>
        <v>178.75457286690627</v>
      </c>
      <c r="AC129" s="4">
        <f>ajuste_SA!AC129/ajuste_SA!AC$2*100</f>
        <v>119.38600592177029</v>
      </c>
      <c r="AD129" s="4">
        <v>1528.6693870031736</v>
      </c>
      <c r="AE129">
        <f t="shared" si="3"/>
        <v>257.52250649198862</v>
      </c>
    </row>
    <row r="130" spans="1:31" x14ac:dyDescent="0.3">
      <c r="A130" s="2">
        <v>44197</v>
      </c>
      <c r="B130" s="2" t="str">
        <f t="shared" si="2"/>
        <v>2021M1</v>
      </c>
      <c r="C130" s="4">
        <f>ajuste_SA!C130/ajuste_SA!C$2*100</f>
        <v>96.718429534134174</v>
      </c>
      <c r="D130" s="4">
        <f>ajuste_SA!D130/ajuste_SA!D$2*100</f>
        <v>161.75802464349536</v>
      </c>
      <c r="E130" s="4">
        <f>ajuste_SA!E130/ajuste_SA!E$2*100</f>
        <v>251.26376803449384</v>
      </c>
      <c r="F130" s="4">
        <f>ajuste_SA!F130/ajuste_SA!F$2*100</f>
        <v>329.72415355114782</v>
      </c>
      <c r="G130" s="4">
        <f>ajuste_SA!G130/ajuste_SA!G$2*100</f>
        <v>331.54341894266241</v>
      </c>
      <c r="H130" s="4">
        <f>ajuste_SA!H130/ajuste_SA!H$2*100</f>
        <v>313.72795028401498</v>
      </c>
      <c r="I130" s="4">
        <f>ajuste_SA!I130/ajuste_SA!I$2*100</f>
        <v>74.455205811138029</v>
      </c>
      <c r="J130" s="4">
        <f>ajuste_SA!J130/ajuste_SA!J$2*100</f>
        <v>96.230725299828663</v>
      </c>
      <c r="K130" s="4">
        <f>ajuste_SA!K130/ajuste_SA!K$2*100</f>
        <v>114.89089808651313</v>
      </c>
      <c r="L130" s="4">
        <f>ajuste_SA!L130/ajuste_SA!L$2*100</f>
        <v>31.44475920679886</v>
      </c>
      <c r="M130" s="4">
        <f>ajuste_SA!M130/ajuste_SA!M$2*100</f>
        <v>125.16875036684863</v>
      </c>
      <c r="N130" s="4">
        <f>ajuste_SA!N130/ajuste_SA!N$2*100</f>
        <v>93.128713797850793</v>
      </c>
      <c r="O130" s="4">
        <f>ajuste_SA!O130/ajuste_SA!O$2*100</f>
        <v>253.52183803218801</v>
      </c>
      <c r="P130" s="4">
        <f>ajuste_SA!P130/ajuste_SA!P$2*100</f>
        <v>487.9978048118532</v>
      </c>
      <c r="Q130" s="4">
        <f>ajuste_SA!Q130/ajuste_SA!Q$2*100</f>
        <v>294.34504136946293</v>
      </c>
      <c r="R130" s="4">
        <f>ajuste_SA!R130/ajuste_SA!R$2*100</f>
        <v>104.82148115183799</v>
      </c>
      <c r="S130" s="4">
        <f>ajuste_SA!S130/ajuste_SA!S$2*100</f>
        <v>237.89346461487546</v>
      </c>
      <c r="T130" s="4">
        <f>ajuste_SA!T130/ajuste_SA!T$2*100</f>
        <v>109.08830275229356</v>
      </c>
      <c r="U130" s="4">
        <f>ajuste_SA!U130/ajuste_SA!U$2*100</f>
        <v>168.20116494476122</v>
      </c>
      <c r="V130" s="4">
        <f>ajuste_SA!V130/ajuste_SA!V$2*100</f>
        <v>197.36627749117568</v>
      </c>
      <c r="W130" s="4">
        <f>ajuste_SA!W130/ajuste_SA!W$2*100</f>
        <v>103.18054256314313</v>
      </c>
      <c r="X130" s="4">
        <f>ajuste_SA!X130/ajuste_SA!X$2*100</f>
        <v>21.125417262756319</v>
      </c>
      <c r="Y130" s="4">
        <f>ajuste_SA!Y130/ajuste_SA!Y$2*100</f>
        <v>33.111178430778551</v>
      </c>
      <c r="Z130" s="4">
        <f>ajuste_SA!Z130/ajuste_SA!Z$2*100</f>
        <v>44.091124822021833</v>
      </c>
      <c r="AA130" s="4">
        <f>ajuste_SA!AA130/ajuste_SA!AA$2*100</f>
        <v>104.60792953495459</v>
      </c>
      <c r="AB130" s="4">
        <f>ajuste_SA!AB130/ajuste_SA!AB$2*100</f>
        <v>179.20141188270316</v>
      </c>
      <c r="AC130" s="4">
        <f>ajuste_SA!AC130/ajuste_SA!AC$2*100</f>
        <v>119.89384814234249</v>
      </c>
      <c r="AD130" s="4">
        <v>1558.2481520233071</v>
      </c>
      <c r="AE130">
        <f t="shared" si="3"/>
        <v>262.50540061656784</v>
      </c>
    </row>
    <row r="131" spans="1:31" x14ac:dyDescent="0.3">
      <c r="A131" s="2">
        <v>44228</v>
      </c>
      <c r="B131" s="2" t="str">
        <f t="shared" ref="B131:B138" si="4">CONCATENATE(YEAR(A131),"M",MONTH(A131))</f>
        <v>2021M2</v>
      </c>
      <c r="C131" s="4">
        <f>ajuste_SA!C131/ajuste_SA!C$2*100</f>
        <v>98.710811602695557</v>
      </c>
      <c r="D131" s="4">
        <f>ajuste_SA!D131/ajuste_SA!D$2*100</f>
        <v>161.19838732407081</v>
      </c>
      <c r="E131" s="4">
        <f>ajuste_SA!E131/ajuste_SA!E$2*100</f>
        <v>266.6182839933424</v>
      </c>
      <c r="F131" s="4">
        <f>ajuste_SA!F131/ajuste_SA!F$2*100</f>
        <v>329.99053621246753</v>
      </c>
      <c r="G131" s="4">
        <f>ajuste_SA!G131/ajuste_SA!G$2*100</f>
        <v>339.98751099936106</v>
      </c>
      <c r="H131" s="4">
        <f>ajuste_SA!H131/ajuste_SA!H$2*100</f>
        <v>317.59117306009557</v>
      </c>
      <c r="I131" s="4">
        <f>ajuste_SA!I131/ajuste_SA!I$2*100</f>
        <v>74.697336561743342</v>
      </c>
      <c r="J131" s="4">
        <f>ajuste_SA!J131/ajuste_SA!J$2*100</f>
        <v>94.174757281553383</v>
      </c>
      <c r="K131" s="4">
        <f>ajuste_SA!K131/ajuste_SA!K$2*100</f>
        <v>115.76972357332878</v>
      </c>
      <c r="L131" s="4">
        <f>ajuste_SA!L131/ajuste_SA!L$2*100</f>
        <v>34.884662080129495</v>
      </c>
      <c r="M131" s="4">
        <f>ajuste_SA!M131/ajuste_SA!M$2*100</f>
        <v>136.15219815695252</v>
      </c>
      <c r="N131" s="4">
        <f>ajuste_SA!N131/ajuste_SA!N$2*100</f>
        <v>93.445872300437088</v>
      </c>
      <c r="O131" s="4">
        <f>ajuste_SA!O131/ajuste_SA!O$2*100</f>
        <v>260.01114859949803</v>
      </c>
      <c r="P131" s="4">
        <f>ajuste_SA!P131/ajuste_SA!P$2*100</f>
        <v>504.14305699106217</v>
      </c>
      <c r="Q131" s="4">
        <f>ajuste_SA!Q131/ajuste_SA!Q$2*100</f>
        <v>300.99862033212668</v>
      </c>
      <c r="R131" s="4">
        <f>ajuste_SA!R131/ajuste_SA!R$2*100</f>
        <v>106.99332264066901</v>
      </c>
      <c r="S131" s="4">
        <f>ajuste_SA!S131/ajuste_SA!S$2*100</f>
        <v>251.60769206042096</v>
      </c>
      <c r="T131" s="4">
        <f>ajuste_SA!T131/ajuste_SA!T$2*100</f>
        <v>101.31880733944953</v>
      </c>
      <c r="U131" s="4">
        <f>ajuste_SA!U131/ajuste_SA!U$2*100</f>
        <v>168.42065994087886</v>
      </c>
      <c r="V131" s="4">
        <f>ajuste_SA!V131/ajuste_SA!V$2*100</f>
        <v>199.13114308987241</v>
      </c>
      <c r="W131" s="4">
        <f>ajuste_SA!W131/ajuste_SA!W$2*100</f>
        <v>87.153102588088544</v>
      </c>
      <c r="X131" s="4">
        <f>ajuste_SA!X131/ajuste_SA!X$2*100</f>
        <v>37.005245588936575</v>
      </c>
      <c r="Y131" s="4">
        <f>ajuste_SA!Y131/ajuste_SA!Y$2*100</f>
        <v>44.229021508633743</v>
      </c>
      <c r="Z131" s="4">
        <f>ajuste_SA!Z131/ajuste_SA!Z$2*100</f>
        <v>51.779781680113899</v>
      </c>
      <c r="AA131" s="4">
        <f>ajuste_SA!AA131/ajuste_SA!AA$2*100</f>
        <v>105.01213096256525</v>
      </c>
      <c r="AB131" s="4">
        <f>ajuste_SA!AB131/ajuste_SA!AB$2*100</f>
        <v>180.74252428682567</v>
      </c>
      <c r="AC131" s="4">
        <f>ajuste_SA!AC131/ajuste_SA!AC$2*100</f>
        <v>120.55019296171017</v>
      </c>
      <c r="AD131" s="4">
        <v>1591.384696406637</v>
      </c>
      <c r="AE131">
        <f t="shared" ref="AE131:AE138" si="5">AD131/$AD$2*100</f>
        <v>268.08764491257432</v>
      </c>
    </row>
    <row r="132" spans="1:31" x14ac:dyDescent="0.3">
      <c r="A132" s="2">
        <v>44256</v>
      </c>
      <c r="B132" s="2" t="str">
        <f t="shared" si="4"/>
        <v>2021M3</v>
      </c>
      <c r="C132" s="4">
        <f>ajuste_SA!C132/ajuste_SA!C$2*100</f>
        <v>105.44975095224143</v>
      </c>
      <c r="D132" s="4">
        <f>ajuste_SA!D132/ajuste_SA!D$2*100</f>
        <v>157.28478031502095</v>
      </c>
      <c r="E132" s="4">
        <f>ajuste_SA!E132/ajuste_SA!E$2*100</f>
        <v>254.77331740527589</v>
      </c>
      <c r="F132" s="4">
        <f>ajuste_SA!F132/ajuste_SA!F$2*100</f>
        <v>330.34526671879547</v>
      </c>
      <c r="G132" s="4">
        <f>ajuste_SA!G132/ajuste_SA!G$2*100</f>
        <v>338.01211253725194</v>
      </c>
      <c r="H132" s="4">
        <f>ajuste_SA!H132/ajuste_SA!H$2*100</f>
        <v>317.89056451361813</v>
      </c>
      <c r="I132" s="4">
        <f>ajuste_SA!I132/ajuste_SA!I$2*100</f>
        <v>78.45036319612592</v>
      </c>
      <c r="J132" s="4">
        <f>ajuste_SA!J132/ajuste_SA!J$2*100</f>
        <v>93.43232438606509</v>
      </c>
      <c r="K132" s="4">
        <f>ajuste_SA!K132/ajuste_SA!K$2*100</f>
        <v>115.30112564573739</v>
      </c>
      <c r="L132" s="4">
        <f>ajuste_SA!L132/ajuste_SA!L$2*100</f>
        <v>42.411978955888301</v>
      </c>
      <c r="M132" s="4">
        <f>ajuste_SA!M132/ajuste_SA!M$2*100</f>
        <v>167.22427657451428</v>
      </c>
      <c r="N132" s="4">
        <f>ajuste_SA!N132/ajuste_SA!N$2*100</f>
        <v>101.1654491723603</v>
      </c>
      <c r="O132" s="4">
        <f>ajuste_SA!O132/ajuste_SA!O$2*100</f>
        <v>275.67876568769674</v>
      </c>
      <c r="P132" s="4">
        <f>ajuste_SA!P132/ajuste_SA!P$2*100</f>
        <v>506.95579527052558</v>
      </c>
      <c r="Q132" s="4">
        <f>ajuste_SA!Q132/ajuste_SA!Q$2*100</f>
        <v>312.32740757565017</v>
      </c>
      <c r="R132" s="4">
        <f>ajuste_SA!R132/ajuste_SA!R$2*100</f>
        <v>108.81111361865565</v>
      </c>
      <c r="S132" s="4">
        <f>ajuste_SA!S132/ajuste_SA!S$2*100</f>
        <v>255.48333166144835</v>
      </c>
      <c r="T132" s="4">
        <f>ajuste_SA!T132/ajuste_SA!T$2*100</f>
        <v>105.86009174311926</v>
      </c>
      <c r="U132" s="4">
        <f>ajuste_SA!U132/ajuste_SA!U$2*100</f>
        <v>171.91087160398115</v>
      </c>
      <c r="V132" s="4">
        <f>ajuste_SA!V132/ajuste_SA!V$2*100</f>
        <v>207.24952484387725</v>
      </c>
      <c r="W132" s="4">
        <f>ajuste_SA!W132/ajuste_SA!W$2*100</f>
        <v>60.492672279388835</v>
      </c>
      <c r="X132" s="4">
        <f>ajuste_SA!X132/ajuste_SA!X$2*100</f>
        <v>44.730567477348593</v>
      </c>
      <c r="Y132" s="4">
        <f>ajuste_SA!Y132/ajuste_SA!Y$2*100</f>
        <v>52.893062708270222</v>
      </c>
      <c r="Z132" s="4">
        <f>ajuste_SA!Z132/ajuste_SA!Z$2*100</f>
        <v>57.546274323682958</v>
      </c>
      <c r="AA132" s="4">
        <f>ajuste_SA!AA132/ajuste_SA!AA$2*100</f>
        <v>107.6683304154443</v>
      </c>
      <c r="AB132" s="4">
        <f>ajuste_SA!AB132/ajuste_SA!AB$2*100</f>
        <v>182.42347480020834</v>
      </c>
      <c r="AC132" s="4">
        <f>ajuste_SA!AC132/ajuste_SA!AC$2*100</f>
        <v>121.40408290478418</v>
      </c>
      <c r="AD132" s="4">
        <v>1613.7214541615556</v>
      </c>
      <c r="AE132">
        <f t="shared" si="5"/>
        <v>271.85053693674689</v>
      </c>
    </row>
    <row r="133" spans="1:31" x14ac:dyDescent="0.3">
      <c r="A133" s="2">
        <v>44287</v>
      </c>
      <c r="B133" s="2" t="str">
        <f t="shared" si="4"/>
        <v>2021M4</v>
      </c>
      <c r="C133" s="4">
        <f>ajuste_SA!C133/ajuste_SA!C$2*100</f>
        <v>101.8458833870495</v>
      </c>
      <c r="D133" s="4">
        <f>ajuste_SA!D133/ajuste_SA!D$2*100</f>
        <v>154.3366651827798</v>
      </c>
      <c r="E133" s="4">
        <f>ajuste_SA!E133/ajuste_SA!E$2*100</f>
        <v>249.96567431231034</v>
      </c>
      <c r="F133" s="4">
        <f>ajuste_SA!F133/ajuste_SA!F$2*100</f>
        <v>330.51412521042198</v>
      </c>
      <c r="G133" s="4">
        <f>ajuste_SA!G133/ajuste_SA!G$2*100</f>
        <v>338.68515045711416</v>
      </c>
      <c r="H133" s="4">
        <f>ajuste_SA!H133/ajuste_SA!H$2*100</f>
        <v>320.61828396764145</v>
      </c>
      <c r="I133" s="4">
        <f>ajuste_SA!I133/ajuste_SA!I$2*100</f>
        <v>82.082324455205807</v>
      </c>
      <c r="J133" s="4">
        <f>ajuste_SA!J133/ajuste_SA!J$2*100</f>
        <v>93.94631639063391</v>
      </c>
      <c r="K133" s="4">
        <f>ajuste_SA!K133/ajuste_SA!K$2*100</f>
        <v>115.15946403785836</v>
      </c>
      <c r="L133" s="4">
        <f>ajuste_SA!L133/ajuste_SA!L$2*100</f>
        <v>41.683528935653584</v>
      </c>
      <c r="M133" s="4">
        <f>ajuste_SA!M133/ajuste_SA!M$2*100</f>
        <v>137.93508246757057</v>
      </c>
      <c r="N133" s="4">
        <f>ajuste_SA!N133/ajuste_SA!N$2*100</f>
        <v>104.06236245583762</v>
      </c>
      <c r="O133" s="4">
        <f>ajuste_SA!O133/ajuste_SA!O$2*100</f>
        <v>283.00575543199039</v>
      </c>
      <c r="P133" s="4">
        <f>ajuste_SA!P133/ajuste_SA!P$2*100</f>
        <v>525.7652547855597</v>
      </c>
      <c r="Q133" s="4">
        <f>ajuste_SA!Q133/ajuste_SA!Q$2*100</f>
        <v>323.49920786881165</v>
      </c>
      <c r="R133" s="4">
        <f>ajuste_SA!R133/ajuste_SA!R$2*100</f>
        <v>111.92199068890754</v>
      </c>
      <c r="S133" s="4">
        <f>ajuste_SA!S133/ajuste_SA!S$2*100</f>
        <v>252.00606538915684</v>
      </c>
      <c r="T133" s="4">
        <f>ajuste_SA!T133/ajuste_SA!T$2*100</f>
        <v>97.305045871559614</v>
      </c>
      <c r="U133" s="4">
        <f>ajuste_SA!U133/ajuste_SA!U$2*100</f>
        <v>162.54485085947741</v>
      </c>
      <c r="V133" s="4">
        <f>ajuste_SA!V133/ajuste_SA!V$2*100</f>
        <v>205.34890035297312</v>
      </c>
      <c r="W133" s="4">
        <f>ajuste_SA!W133/ajuste_SA!W$2*100</f>
        <v>58.029310882444648</v>
      </c>
      <c r="X133" s="4">
        <f>ajuste_SA!X133/ajuste_SA!X$2*100</f>
        <v>40.867906533142587</v>
      </c>
      <c r="Y133" s="4">
        <f>ajuste_SA!Y133/ajuste_SA!Y$2*100</f>
        <v>49.409269918206597</v>
      </c>
      <c r="Z133" s="4">
        <f>ajuste_SA!Z133/ajuste_SA!Z$2*100</f>
        <v>54.603701945894635</v>
      </c>
      <c r="AA133" s="4">
        <f>ajuste_SA!AA133/ajuste_SA!AA$2*100</f>
        <v>105.41633354504371</v>
      </c>
      <c r="AB133" s="4">
        <f>ajuste_SA!AB133/ajuste_SA!AB$2*100</f>
        <v>182.988935108688</v>
      </c>
      <c r="AC133" s="4">
        <f>ajuste_SA!AC133/ajuste_SA!AC$2*100</f>
        <v>122.40189203311056</v>
      </c>
      <c r="AD133" s="4">
        <v>1614.0760688693169</v>
      </c>
      <c r="AE133">
        <f t="shared" si="5"/>
        <v>271.91027599422921</v>
      </c>
    </row>
    <row r="134" spans="1:31" x14ac:dyDescent="0.3">
      <c r="A134" s="2">
        <v>44317</v>
      </c>
      <c r="B134" s="2" t="str">
        <f t="shared" si="4"/>
        <v>2021M5</v>
      </c>
      <c r="C134" s="4">
        <f>ajuste_SA!C134/ajuste_SA!C$2*100</f>
        <v>100.2929973630237</v>
      </c>
      <c r="D134" s="4">
        <f>ajuste_SA!D134/ajuste_SA!D$2*100</f>
        <v>151.61414246658796</v>
      </c>
      <c r="E134" s="4">
        <f>ajuste_SA!E134/ajuste_SA!E$2*100</f>
        <v>249.062869966476</v>
      </c>
      <c r="F134" s="4">
        <f>ajuste_SA!F134/ajuste_SA!F$2*100</f>
        <v>332.71855153384422</v>
      </c>
      <c r="G134" s="4">
        <f>ajuste_SA!G134/ajuste_SA!G$2*100</f>
        <v>341.11350033650103</v>
      </c>
      <c r="H134" s="4">
        <f>ajuste_SA!H134/ajuste_SA!H$2*100</f>
        <v>325.52550717281343</v>
      </c>
      <c r="I134" s="4">
        <f>ajuste_SA!I134/ajuste_SA!I$2*100</f>
        <v>85.653753026634377</v>
      </c>
      <c r="J134" s="4">
        <f>ajuste_SA!J134/ajuste_SA!J$2*100</f>
        <v>94.97430039977155</v>
      </c>
      <c r="K134" s="4">
        <f>ajuste_SA!K134/ajuste_SA!K$2*100</f>
        <v>115.73578192614011</v>
      </c>
      <c r="L134" s="4">
        <f>ajuste_SA!L134/ajuste_SA!L$2*100</f>
        <v>45.649534601375954</v>
      </c>
      <c r="M134" s="4">
        <f>ajuste_SA!M134/ajuste_SA!M$2*100</f>
        <v>125.12472853201855</v>
      </c>
      <c r="N134" s="4">
        <f>ajuste_SA!N134/ajuste_SA!N$2*100</f>
        <v>112.18107456591406</v>
      </c>
      <c r="O134" s="4">
        <f>ajuste_SA!O134/ajuste_SA!O$2*100</f>
        <v>285.54169456782034</v>
      </c>
      <c r="P134" s="4">
        <f>ajuste_SA!P134/ajuste_SA!P$2*100</f>
        <v>516.08427202303267</v>
      </c>
      <c r="Q134" s="4">
        <f>ajuste_SA!Q134/ajuste_SA!Q$2*100</f>
        <v>324.3305992210922</v>
      </c>
      <c r="R134" s="4">
        <f>ajuste_SA!R134/ajuste_SA!R$2*100</f>
        <v>110.70410035144789</v>
      </c>
      <c r="S134" s="4">
        <f>ajuste_SA!S134/ajuste_SA!S$2*100</f>
        <v>249.93690894699236</v>
      </c>
      <c r="T134" s="4">
        <f>ajuste_SA!T134/ajuste_SA!T$2*100</f>
        <v>92.74655963302753</v>
      </c>
      <c r="U134" s="4">
        <f>ajuste_SA!U134/ajuste_SA!U$2*100</f>
        <v>156.09341873918345</v>
      </c>
      <c r="V134" s="4">
        <f>ajuste_SA!V134/ajuste_SA!V$2*100</f>
        <v>195.15340754819442</v>
      </c>
      <c r="W134" s="4">
        <f>ajuste_SA!W134/ajuste_SA!W$2*100</f>
        <v>52.260679763018402</v>
      </c>
      <c r="X134" s="4">
        <f>ajuste_SA!X134/ajuste_SA!X$2*100</f>
        <v>37.577491654744875</v>
      </c>
      <c r="Y134" s="4">
        <f>ajuste_SA!Y134/ajuste_SA!Y$2*100</f>
        <v>47.894577400787632</v>
      </c>
      <c r="Z134" s="4">
        <f>ajuste_SA!Z134/ajuste_SA!Z$2*100</f>
        <v>53.701945894636914</v>
      </c>
      <c r="AA134" s="4">
        <f>ajuste_SA!AA134/ajuste_SA!AA$2*100</f>
        <v>103.75332041821552</v>
      </c>
      <c r="AB134" s="4">
        <f>ajuste_SA!AB134/ajuste_SA!AB$2*100</f>
        <v>184.50786629547954</v>
      </c>
      <c r="AC134" s="4">
        <f>ajuste_SA!AC134/ajuste_SA!AC$2*100</f>
        <v>123.38320087268193</v>
      </c>
      <c r="AD134" s="4">
        <v>1599.5019259551855</v>
      </c>
      <c r="AE134">
        <f t="shared" si="5"/>
        <v>269.45508859718365</v>
      </c>
    </row>
    <row r="135" spans="1:31" x14ac:dyDescent="0.3">
      <c r="A135" s="2">
        <v>44348</v>
      </c>
      <c r="B135" s="2" t="str">
        <f t="shared" si="4"/>
        <v>2021M6</v>
      </c>
      <c r="C135" s="4">
        <f>ajuste_SA!C135/ajuste_SA!C$2*100</f>
        <v>100.50542045121593</v>
      </c>
      <c r="D135" s="4">
        <f>ajuste_SA!D135/ajuste_SA!D$2*100</f>
        <v>148.68205234443005</v>
      </c>
      <c r="E135" s="4">
        <f>ajuste_SA!E135/ajuste_SA!E$2*100</f>
        <v>250.63665927693384</v>
      </c>
      <c r="F135" s="4">
        <f>ajuste_SA!F135/ajuste_SA!F$2*100</f>
        <v>335.51494023797028</v>
      </c>
      <c r="G135" s="4">
        <f>ajuste_SA!G135/ajuste_SA!G$2*100</f>
        <v>344.07194318960399</v>
      </c>
      <c r="H135" s="4">
        <f>ajuste_SA!H135/ajuste_SA!H$2*100</f>
        <v>326.62703408824876</v>
      </c>
      <c r="I135" s="4">
        <f>ajuste_SA!I135/ajuste_SA!I$2*100</f>
        <v>90.859564164648916</v>
      </c>
      <c r="J135" s="4">
        <f>ajuste_SA!J135/ajuste_SA!J$2*100</f>
        <v>95.659623072529982</v>
      </c>
      <c r="K135" s="4">
        <f>ajuste_SA!K135/ajuste_SA!K$2*100</f>
        <v>117.8607448803628</v>
      </c>
      <c r="L135" s="4">
        <f>ajuste_SA!L135/ajuste_SA!L$2*100</f>
        <v>50.95103197086199</v>
      </c>
      <c r="M135" s="4">
        <f>ajuste_SA!M135/ajuste_SA!M$2*100</f>
        <v>117.19346129013324</v>
      </c>
      <c r="N135" s="4">
        <f>ajuste_SA!N135/ajuste_SA!N$2*100</f>
        <v>109.33543898700511</v>
      </c>
      <c r="O135" s="4">
        <f>ajuste_SA!O135/ajuste_SA!O$2*100</f>
        <v>282.59516027907108</v>
      </c>
      <c r="P135" s="4">
        <f>ajuste_SA!P135/ajuste_SA!P$2*100</f>
        <v>527.46737540468484</v>
      </c>
      <c r="Q135" s="4">
        <f>ajuste_SA!Q135/ajuste_SA!Q$2*100</f>
        <v>326.54790699464559</v>
      </c>
      <c r="R135" s="4">
        <f>ajuste_SA!R135/ajuste_SA!R$2*100</f>
        <v>109.85478224491811</v>
      </c>
      <c r="S135" s="4">
        <f>ajuste_SA!S135/ajuste_SA!S$2*100</f>
        <v>245.90705053388882</v>
      </c>
      <c r="T135" s="4">
        <f>ajuste_SA!T135/ajuste_SA!T$2*100</f>
        <v>90.011467889908246</v>
      </c>
      <c r="U135" s="4">
        <f>ajuste_SA!U135/ajuste_SA!U$2*100</f>
        <v>148.44501755490006</v>
      </c>
      <c r="V135" s="4">
        <f>ajuste_SA!V135/ajuste_SA!V$2*100</f>
        <v>186.46483844691829</v>
      </c>
      <c r="W135" s="4">
        <f>ajuste_SA!W135/ajuste_SA!W$2*100</f>
        <v>49.360773308387898</v>
      </c>
      <c r="X135" s="4">
        <f>ajuste_SA!X135/ajuste_SA!X$2*100</f>
        <v>41.630901287553648</v>
      </c>
      <c r="Y135" s="4">
        <f>ajuste_SA!Y135/ajuste_SA!Y$2*100</f>
        <v>43.714026052711297</v>
      </c>
      <c r="Z135" s="4">
        <f>ajuste_SA!Z135/ajuste_SA!Z$2*100</f>
        <v>49.003322259136205</v>
      </c>
      <c r="AA135" s="4">
        <f>ajuste_SA!AA135/ajuste_SA!AA$2*100</f>
        <v>106.75598368199486</v>
      </c>
      <c r="AB135" s="4">
        <f>ajuste_SA!AB135/ajuste_SA!AB$2*100</f>
        <v>185.48576865954723</v>
      </c>
      <c r="AC135" s="4">
        <f>ajuste_SA!AC135/ajuste_SA!AC$2*100</f>
        <v>124.52951259980385</v>
      </c>
      <c r="AD135" s="4">
        <v>1597.2323376971146</v>
      </c>
      <c r="AE135">
        <f t="shared" si="5"/>
        <v>269.07274951072554</v>
      </c>
    </row>
    <row r="136" spans="1:31" x14ac:dyDescent="0.3">
      <c r="A136" s="2">
        <v>44378</v>
      </c>
      <c r="B136" s="2" t="str">
        <f t="shared" si="4"/>
        <v>2021M7</v>
      </c>
      <c r="C136" s="4">
        <f>ajuste_SA!C136/ajuste_SA!C$2*100</f>
        <v>104.52680925871664</v>
      </c>
      <c r="D136" s="4">
        <f>ajuste_SA!D136/ajuste_SA!D$2*100</f>
        <v>146.98895187554643</v>
      </c>
      <c r="E136" s="4">
        <f>ajuste_SA!E136/ajuste_SA!E$2*100</f>
        <v>250.45438033811806</v>
      </c>
      <c r="F136" s="4">
        <f>ajuste_SA!F136/ajuste_SA!F$2*100</f>
        <v>336.04499374744006</v>
      </c>
      <c r="G136" s="4">
        <f>ajuste_SA!G136/ajuste_SA!G$2*100</f>
        <v>347.70151182950849</v>
      </c>
      <c r="H136" s="4">
        <f>ajuste_SA!H136/ajuste_SA!H$2*100</f>
        <v>329.84472149498106</v>
      </c>
      <c r="I136" s="4">
        <f>ajuste_SA!I136/ajuste_SA!I$2*100</f>
        <v>92.009685230024203</v>
      </c>
      <c r="J136" s="4">
        <f>ajuste_SA!J136/ajuste_SA!J$2*100</f>
        <v>96.573386636207871</v>
      </c>
      <c r="K136" s="4">
        <f>ajuste_SA!K136/ajuste_SA!K$2*100</f>
        <v>125.42500446714359</v>
      </c>
      <c r="L136" s="4">
        <f>ajuste_SA!L136/ajuste_SA!L$2*100</f>
        <v>60.218535006070418</v>
      </c>
      <c r="M136" s="4">
        <f>ajuste_SA!M136/ajuste_SA!M$2*100</f>
        <v>125.87309972412983</v>
      </c>
      <c r="N136" s="4">
        <f>ajuste_SA!N136/ajuste_SA!N$2*100</f>
        <v>104.76938063305241</v>
      </c>
      <c r="O136" s="4">
        <f>ajuste_SA!O136/ajuste_SA!O$2*100</f>
        <v>281.00660930707744</v>
      </c>
      <c r="P136" s="4">
        <f>ajuste_SA!P136/ajuste_SA!P$2*100</f>
        <v>524.17232118931111</v>
      </c>
      <c r="Q136" s="4">
        <f>ajuste_SA!Q136/ajuste_SA!Q$2*100</f>
        <v>326.15923157838711</v>
      </c>
      <c r="R136" s="4">
        <f>ajuste_SA!R136/ajuste_SA!R$2*100</f>
        <v>109.23282095691962</v>
      </c>
      <c r="S136" s="4">
        <f>ajuste_SA!S136/ajuste_SA!S$2*100</f>
        <v>237.64857981461412</v>
      </c>
      <c r="T136" s="4">
        <f>ajuste_SA!T136/ajuste_SA!T$2*100</f>
        <v>92.41972477064219</v>
      </c>
      <c r="U136" s="4">
        <f>ajuste_SA!U136/ajuste_SA!U$2*100</f>
        <v>150.54311165869385</v>
      </c>
      <c r="V136" s="4">
        <f>ajuste_SA!V136/ajuste_SA!V$2*100</f>
        <v>190.03529731197392</v>
      </c>
      <c r="W136" s="4">
        <f>ajuste_SA!W136/ajuste_SA!W$2*100</f>
        <v>56.875584658559397</v>
      </c>
      <c r="X136" s="4">
        <f>ajuste_SA!X136/ajuste_SA!X$2*100</f>
        <v>33.524082021936096</v>
      </c>
      <c r="Y136" s="4">
        <f>ajuste_SA!Y136/ajuste_SA!Y$2*100</f>
        <v>37.534080581641923</v>
      </c>
      <c r="Z136" s="4">
        <f>ajuste_SA!Z136/ajuste_SA!Z$2*100</f>
        <v>45.016611295681059</v>
      </c>
      <c r="AA136" s="4">
        <f>ajuste_SA!AA136/ajuste_SA!AA$2*100</f>
        <v>106.44416475085646</v>
      </c>
      <c r="AB136" s="4">
        <f>ajuste_SA!AB136/ajuste_SA!AB$2*100</f>
        <v>187.26637391746016</v>
      </c>
      <c r="AC136" s="4">
        <f>ajuste_SA!AC136/ajuste_SA!AC$2*100</f>
        <v>125.12856474988313</v>
      </c>
      <c r="AD136" s="4">
        <v>1597.128728700076</v>
      </c>
      <c r="AE136">
        <f t="shared" si="5"/>
        <v>269.05529534513596</v>
      </c>
    </row>
    <row r="137" spans="1:31" x14ac:dyDescent="0.3">
      <c r="A137" s="2">
        <v>44409</v>
      </c>
      <c r="B137" s="2" t="str">
        <f t="shared" si="4"/>
        <v>2021M8</v>
      </c>
      <c r="C137" s="4">
        <f>ajuste_SA!C137/ajuste_SA!C$2*100</f>
        <v>103.30354526809258</v>
      </c>
      <c r="D137" s="4">
        <f>ajuste_SA!D137/ajuste_SA!D$2*100</f>
        <v>145.26154777926541</v>
      </c>
      <c r="E137" s="4">
        <f>ajuste_SA!E137/ajuste_SA!E$2*100</f>
        <v>255.89248934612269</v>
      </c>
      <c r="F137" s="4">
        <f>ajuste_SA!F137/ajuste_SA!F$2*100</f>
        <v>343.25253437851291</v>
      </c>
      <c r="G137" s="4">
        <f>ajuste_SA!G137/ajuste_SA!G$2*100</f>
        <v>353.10902243253133</v>
      </c>
      <c r="H137" s="4">
        <f>ajuste_SA!H137/ajuste_SA!H$2*100</f>
        <v>334.8426512023492</v>
      </c>
      <c r="I137" s="4">
        <f>ajuste_SA!I137/ajuste_SA!I$2*100</f>
        <v>91.888619854721554</v>
      </c>
      <c r="J137" s="4">
        <f>ajuste_SA!J137/ajuste_SA!J$2*100</f>
        <v>95.830953740719579</v>
      </c>
      <c r="K137" s="4">
        <f>ajuste_SA!K137/ajuste_SA!K$2*100</f>
        <v>125.77751196603637</v>
      </c>
      <c r="L137" s="4">
        <f>ajuste_SA!L137/ajuste_SA!L$2*100</f>
        <v>65.520032375556454</v>
      </c>
      <c r="M137" s="4">
        <f>ajuste_SA!M137/ajuste_SA!M$2*100</f>
        <v>126.53342724658098</v>
      </c>
      <c r="N137" s="4">
        <f>ajuste_SA!N137/ajuste_SA!N$2*100</f>
        <v>101.33810386249178</v>
      </c>
      <c r="O137" s="4">
        <f>ajuste_SA!O137/ajuste_SA!O$2*100</f>
        <v>280.21360196604735</v>
      </c>
      <c r="P137" s="4">
        <f>ajuste_SA!P137/ajuste_SA!P$2*100</f>
        <v>530.08424790020695</v>
      </c>
      <c r="Q137" s="4">
        <f>ajuste_SA!Q137/ajuste_SA!Q$2*100</f>
        <v>329.80693989640889</v>
      </c>
      <c r="R137" s="4">
        <f>ajuste_SA!R137/ajuste_SA!R$2*100</f>
        <v>111.7574179666987</v>
      </c>
      <c r="S137" s="4">
        <f>ajuste_SA!S137/ajuste_SA!S$2*100</f>
        <v>241.51255112228424</v>
      </c>
      <c r="T137" s="4">
        <f>ajuste_SA!T137/ajuste_SA!T$2*100</f>
        <v>93.6525229357798</v>
      </c>
      <c r="U137" s="4">
        <f>ajuste_SA!U137/ajuste_SA!U$2*100</f>
        <v>149.87702626043114</v>
      </c>
      <c r="V137" s="4">
        <f>ajuste_SA!V137/ajuste_SA!V$2*100</f>
        <v>192.2753190333967</v>
      </c>
      <c r="W137" s="4">
        <f>ajuste_SA!W137/ajuste_SA!W$2*100</f>
        <v>51.387589647645768</v>
      </c>
      <c r="X137" s="4">
        <f>ajuste_SA!X137/ajuste_SA!X$2*100</f>
        <v>36.814496900333808</v>
      </c>
      <c r="Y137" s="4">
        <f>ajuste_SA!Y137/ajuste_SA!Y$2*100</f>
        <v>39.503180854286576</v>
      </c>
      <c r="Z137" s="4">
        <f>ajuste_SA!Z137/ajuste_SA!Z$2*100</f>
        <v>45.728523967726616</v>
      </c>
      <c r="AA137" s="4">
        <f>ajuste_SA!AA137/ajuste_SA!AA$2*100</f>
        <v>106.97540279364375</v>
      </c>
      <c r="AB137" s="4">
        <f>ajuste_SA!AB137/ajuste_SA!AB$2*100</f>
        <v>188.89556825707069</v>
      </c>
      <c r="AC137" s="4">
        <f>ajuste_SA!AC137/ajuste_SA!AC$2*100</f>
        <v>125.3870692737123</v>
      </c>
      <c r="AD137" s="4">
        <v>1613.9908728869746</v>
      </c>
      <c r="AE137">
        <f t="shared" si="5"/>
        <v>271.89592371956314</v>
      </c>
    </row>
    <row r="138" spans="1:31" x14ac:dyDescent="0.3">
      <c r="A138" s="2">
        <v>44440</v>
      </c>
      <c r="B138" s="2" t="str">
        <f t="shared" si="4"/>
        <v>2021M9</v>
      </c>
      <c r="C138" s="4">
        <f>ajuste_SA!C138/ajuste_SA!C$2*100</f>
        <v>101.12071491356578</v>
      </c>
      <c r="D138" s="4">
        <f>ajuste_SA!D138/ajuste_SA!D$2*100</f>
        <v>140.71662743978587</v>
      </c>
      <c r="E138" s="4">
        <f>ajuste_SA!E138/ajuste_SA!E$2*100</f>
        <v>270.11337745434389</v>
      </c>
      <c r="F138" s="4">
        <f>ajuste_SA!F138/ajuste_SA!F$2*100</f>
        <v>347.77175534447468</v>
      </c>
      <c r="G138" s="4">
        <f>ajuste_SA!G138/ajuste_SA!G$2*100</f>
        <v>357.43094795469517</v>
      </c>
      <c r="H138" s="4">
        <f>ajuste_SA!H138/ajuste_SA!H$2*100</f>
        <v>339.47543619303843</v>
      </c>
      <c r="I138" s="4">
        <f>ajuste_SA!I138/ajuste_SA!I$2*100</f>
        <v>94.24939467312349</v>
      </c>
      <c r="J138" s="4">
        <f>ajuste_SA!J138/ajuste_SA!J$2*100</f>
        <v>95.088520845231287</v>
      </c>
      <c r="K138" s="4">
        <f>ajuste_SA!K138/ajuste_SA!K$2*100</f>
        <v>120.23404660043231</v>
      </c>
      <c r="L138" s="4">
        <f>ajuste_SA!L138/ajuste_SA!L$2*100</f>
        <v>71.064346418454065</v>
      </c>
      <c r="M138" s="4">
        <f>ajuste_SA!M138/ajuste_SA!M$2*100</f>
        <v>150.00440218348302</v>
      </c>
      <c r="N138" s="4">
        <f>ajuste_SA!N138/ajuste_SA!N$2*100</f>
        <v>95.396490122131908</v>
      </c>
      <c r="O138" s="4">
        <f>ajuste_SA!O138/ajuste_SA!O$2*100</f>
        <v>271.265138108766</v>
      </c>
      <c r="P138" s="4">
        <f>ajuste_SA!P138/ajuste_SA!P$2*100</f>
        <v>531.41361742147546</v>
      </c>
      <c r="Q138" s="4">
        <f>ajuste_SA!Q138/ajuste_SA!Q$2*100</f>
        <v>324.27343057361998</v>
      </c>
      <c r="R138" s="4">
        <f>ajuste_SA!R138/ajuste_SA!R$2*100</f>
        <v>110.41827748934105</v>
      </c>
      <c r="S138" s="4">
        <f>ajuste_SA!S138/ajuste_SA!S$2*100</f>
        <v>248.74053954317355</v>
      </c>
      <c r="T138" s="4">
        <f>ajuste_SA!T138/ajuste_SA!T$2*100</f>
        <v>97.001146788990837</v>
      </c>
      <c r="U138" s="4">
        <f>ajuste_SA!U138/ajuste_SA!U$2*100</f>
        <v>156.68787370681241</v>
      </c>
      <c r="V138" s="4">
        <f>ajuste_SA!V138/ajuste_SA!V$2*100</f>
        <v>191.43361390171057</v>
      </c>
      <c r="W138" s="4">
        <f>ajuste_SA!W138/ajuste_SA!W$2*100</f>
        <v>72.154661677580293</v>
      </c>
      <c r="X138" s="4">
        <f>ajuste_SA!X138/ajuste_SA!X$2*100</f>
        <v>47.544110634239388</v>
      </c>
      <c r="Y138" s="4">
        <f>ajuste_SA!Y138/ajuste_SA!Y$2*100</f>
        <v>46.319297182671917</v>
      </c>
      <c r="Z138" s="4">
        <f>ajuste_SA!Z138/ajuste_SA!Z$2*100</f>
        <v>49.644043663977214</v>
      </c>
      <c r="AA138" s="4">
        <f>ajuste_SA!AA138/ajuste_SA!AA$2*100</f>
        <v>108.84629212825001</v>
      </c>
      <c r="AB138" s="4">
        <f>ajuste_SA!AB138/ajuste_SA!AB$2*100</f>
        <v>191.08668676906461</v>
      </c>
      <c r="AC138" s="4">
        <f>ajuste_SA!AC138/ajuste_SA!AC$2*100</f>
        <v>125.72761689996241</v>
      </c>
      <c r="AD138" s="4">
        <v>1632.5719087359278</v>
      </c>
      <c r="AE138">
        <f t="shared" si="5"/>
        <v>275.02611980101972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38"/>
  <sheetViews>
    <sheetView topLeftCell="S1" workbookViewId="0">
      <selection activeCell="N16" sqref="N16"/>
    </sheetView>
  </sheetViews>
  <sheetFormatPr defaultColWidth="9.109375" defaultRowHeight="14.4" x14ac:dyDescent="0.3"/>
  <cols>
    <col min="1" max="1" width="8.33203125" style="1" bestFit="1" customWidth="1"/>
    <col min="2" max="2" width="10" style="1" bestFit="1" customWidth="1"/>
    <col min="3" max="3" width="7" style="1" bestFit="1" customWidth="1"/>
    <col min="4" max="4" width="13.109375" bestFit="1" customWidth="1"/>
    <col min="5" max="10" width="11.6640625" bestFit="1" customWidth="1"/>
    <col min="11" max="11" width="14.109375" bestFit="1" customWidth="1"/>
    <col min="12" max="12" width="11.6640625" bestFit="1" customWidth="1"/>
    <col min="13" max="13" width="11.6640625" style="3" bestFit="1" customWidth="1"/>
    <col min="14" max="14" width="12.33203125" bestFit="1" customWidth="1"/>
    <col min="15" max="15" width="16.33203125" bestFit="1" customWidth="1"/>
    <col min="16" max="16" width="18.88671875" bestFit="1" customWidth="1"/>
    <col min="17" max="17" width="12.33203125" bestFit="1" customWidth="1"/>
    <col min="18" max="18" width="12.6640625" bestFit="1" customWidth="1"/>
    <col min="19" max="19" width="12" bestFit="1" customWidth="1"/>
    <col min="20" max="20" width="11.6640625" bestFit="1" customWidth="1"/>
    <col min="21" max="21" width="13.44140625" bestFit="1" customWidth="1"/>
    <col min="22" max="22" width="13.109375" bestFit="1" customWidth="1"/>
    <col min="23" max="26" width="11.6640625" bestFit="1" customWidth="1"/>
    <col min="27" max="27" width="11" bestFit="1" customWidth="1"/>
    <col min="28" max="28" width="10.6640625" bestFit="1" customWidth="1"/>
    <col min="29" max="29" width="12.88671875" bestFit="1" customWidth="1"/>
    <col min="30" max="30" width="12.88671875" customWidth="1"/>
  </cols>
  <sheetData>
    <row r="1" spans="1:36" x14ac:dyDescent="0.3">
      <c r="A1" s="1" t="s">
        <v>0</v>
      </c>
      <c r="B1" s="1" t="s">
        <v>19</v>
      </c>
      <c r="C1" s="1" t="s">
        <v>1</v>
      </c>
      <c r="D1" s="7" t="s">
        <v>83</v>
      </c>
      <c r="E1" s="7" t="s">
        <v>6</v>
      </c>
      <c r="F1" s="7" t="s">
        <v>7</v>
      </c>
      <c r="G1" s="7" t="s">
        <v>8</v>
      </c>
      <c r="H1" s="7" t="s">
        <v>9</v>
      </c>
      <c r="I1" s="6" t="s">
        <v>2</v>
      </c>
      <c r="J1" s="6" t="s">
        <v>3</v>
      </c>
      <c r="K1" s="6" t="s">
        <v>79</v>
      </c>
      <c r="L1" s="14" t="s">
        <v>12</v>
      </c>
      <c r="M1" s="15" t="s">
        <v>13</v>
      </c>
      <c r="N1" s="27" t="s">
        <v>81</v>
      </c>
      <c r="O1" s="27" t="s">
        <v>284</v>
      </c>
      <c r="P1" s="27" t="s">
        <v>285</v>
      </c>
      <c r="Q1" s="27" t="s">
        <v>286</v>
      </c>
      <c r="R1" s="6" t="s">
        <v>80</v>
      </c>
      <c r="S1" s="6" t="s">
        <v>82</v>
      </c>
      <c r="T1" s="6" t="s">
        <v>78</v>
      </c>
      <c r="U1" s="27" t="s">
        <v>269</v>
      </c>
      <c r="V1" s="16" t="s">
        <v>17</v>
      </c>
      <c r="W1" s="16" t="s">
        <v>18</v>
      </c>
      <c r="X1" s="16" t="s">
        <v>75</v>
      </c>
      <c r="Y1" s="16" t="s">
        <v>76</v>
      </c>
      <c r="Z1" s="16" t="s">
        <v>77</v>
      </c>
      <c r="AA1" s="16" t="s">
        <v>265</v>
      </c>
      <c r="AB1" t="s">
        <v>20</v>
      </c>
      <c r="AC1" t="s">
        <v>264</v>
      </c>
      <c r="AD1" s="16" t="s">
        <v>309</v>
      </c>
    </row>
    <row r="2" spans="1:36" x14ac:dyDescent="0.3">
      <c r="A2" s="2">
        <v>40299</v>
      </c>
      <c r="B2" s="2" t="str">
        <f>CONCATENATE(YEAR(A2),"M",MONTH(A2))</f>
        <v>2010M5</v>
      </c>
      <c r="C2" s="4">
        <f>ajuste_SA!C2/ajuste_SA!C$2*100</f>
        <v>100</v>
      </c>
      <c r="D2" s="4">
        <f>(ajuste_SA!D2-AVERAGE(ajuste_SA!D$2:D$138))/_xlfn.STDEV.P(ajuste_SA!D$2:D$138)</f>
        <v>-1.253628651941151</v>
      </c>
      <c r="E2" s="4">
        <f>(ajuste_SA!E2-AVERAGE(ajuste_SA!E$2:E$138))/_xlfn.STDEV.P(ajuste_SA!E$2:E$138)</f>
        <v>-1.2858678374634696</v>
      </c>
      <c r="F2" s="4">
        <f>(ajuste_SA!F2-AVERAGE(ajuste_SA!F$2:F$138))/_xlfn.STDEV.P(ajuste_SA!F$2:F$138)</f>
        <v>-1.558874923900665</v>
      </c>
      <c r="G2" s="4">
        <f>(ajuste_SA!G2-AVERAGE(ajuste_SA!G$2:G$138))/_xlfn.STDEV.P(ajuste_SA!G$2:G$138)</f>
        <v>-1.5839475609510649</v>
      </c>
      <c r="H2" s="4">
        <f>(ajuste_SA!H2-AVERAGE(ajuste_SA!H$2:H$138))/_xlfn.STDEV.P(ajuste_SA!H$2:H$138)</f>
        <v>-1.5686717834748032</v>
      </c>
      <c r="I2" s="4">
        <f>(ajuste_SA!I2-AVERAGE(ajuste_SA!I$2:I$138))/_xlfn.STDEV.P(ajuste_SA!I$2:I$138)</f>
        <v>1.2408605988536636</v>
      </c>
      <c r="J2" s="4">
        <f>(ajuste_SA!J2-AVERAGE(ajuste_SA!J$2:J$138))/_xlfn.STDEV.P(ajuste_SA!J$2:J$138)</f>
        <v>1.0623171515326744</v>
      </c>
      <c r="K2" s="4">
        <f>(ajuste_SA!K2-AVERAGE(ajuste_SA!K$2:K$138))/_xlfn.STDEV.P(ajuste_SA!K$2:K$138)</f>
        <v>0.73614435090437458</v>
      </c>
      <c r="L2" s="4">
        <f>(ajuste_SA!L2-AVERAGE(ajuste_SA!L$2:L$138))/_xlfn.STDEV.P(ajuste_SA!L$2:L$138)</f>
        <v>0.93531000945604359</v>
      </c>
      <c r="M2" s="4">
        <f>(ajuste_SA!M2-AVERAGE(ajuste_SA!M$2:M$138))/_xlfn.STDEV.P(ajuste_SA!M$2:M$138)</f>
        <v>-0.70246815413002883</v>
      </c>
      <c r="N2" s="4">
        <f>(ajuste_SA!N2-AVERAGE(ajuste_SA!N$2:N$138))/_xlfn.STDEV.P(ajuste_SA!N$2:N$138)</f>
        <v>1.2702927324025759</v>
      </c>
      <c r="O2" s="4">
        <f>(ajuste_SA!O2-AVERAGE(ajuste_SA!O$2:O$138))/_xlfn.STDEV.P(ajuste_SA!O$2:O$138)</f>
        <v>-1.5797716573211724</v>
      </c>
      <c r="P2" s="4">
        <f>(ajuste_SA!P2-AVERAGE(ajuste_SA!P$2:P$138))/_xlfn.STDEV.P(ajuste_SA!P$2:P$138)</f>
        <v>-1.2178235815566518</v>
      </c>
      <c r="Q2" s="4">
        <f>(ajuste_SA!Q2-AVERAGE(ajuste_SA!Q$2:Q$138))/_xlfn.STDEV.P(ajuste_SA!Q$2:Q$138)</f>
        <v>-1.5161971166151718</v>
      </c>
      <c r="R2" s="4">
        <f>(ajuste_SA!R2-AVERAGE(ajuste_SA!R$2:R$138))/_xlfn.STDEV.P(ajuste_SA!R$2:R$138)</f>
        <v>-1.6701272674129912</v>
      </c>
      <c r="S2" s="4">
        <f>(ajuste_SA!S2-AVERAGE(ajuste_SA!S$2:S$138))/_xlfn.STDEV.P(ajuste_SA!S$2:S$138)</f>
        <v>-1.3614163629697289</v>
      </c>
      <c r="T2" s="4">
        <f>(ajuste_SA!T2-AVERAGE(ajuste_SA!T$2:T$138))/_xlfn.STDEV.P(ajuste_SA!T$2:T$138)</f>
        <v>0.77346375914244758</v>
      </c>
      <c r="U2" s="4">
        <f>(ajuste_SA!U2-AVERAGE(ajuste_SA!U$2:U$138))/_xlfn.STDEV.P(ajuste_SA!U$2:U$138)</f>
        <v>-0.75755586536610175</v>
      </c>
      <c r="V2" s="4">
        <f>(ajuste_SA!V2-AVERAGE(ajuste_SA!V$2:V$138))/_xlfn.STDEV.P(ajuste_SA!V$2:V$138)</f>
        <v>-0.96026545785103334</v>
      </c>
      <c r="W2" s="4">
        <f>(ajuste_SA!W2-AVERAGE(ajuste_SA!W$2:W$138))/_xlfn.STDEV.P(ajuste_SA!W$2:W$138)</f>
        <v>1.9424465512837694</v>
      </c>
      <c r="X2" s="4">
        <f>(ajuste_SA!X2-AVERAGE(ajuste_SA!X$2:X$138))/_xlfn.STDEV.P(ajuste_SA!X$2:X$138)</f>
        <v>0.99402455165921166</v>
      </c>
      <c r="Y2" s="4">
        <f>(ajuste_SA!Y2-AVERAGE(ajuste_SA!Y$2:Y$138))/_xlfn.STDEV.P(ajuste_SA!Y$2:Y$138)</f>
        <v>1.7851708923434804</v>
      </c>
      <c r="Z2" s="4">
        <f>(ajuste_SA!Z2-AVERAGE(ajuste_SA!Z$2:Z$138))/_xlfn.STDEV.P(ajuste_SA!Z$2:Z$138)</f>
        <v>1.8326868519294095</v>
      </c>
      <c r="AA2" s="4">
        <f>(ajuste_SA!AA2-AVERAGE(ajuste_SA!AA$2:AA$138))/_xlfn.STDEV.P(ajuste_SA!AA$2:AA$138)</f>
        <v>-0.34872662283104511</v>
      </c>
      <c r="AB2" s="4">
        <f>ajuste_SA!AB2/ajuste_SA!AB$2*100</f>
        <v>100</v>
      </c>
      <c r="AC2" s="4">
        <f>ajuste_SA!AC2/ajuste_SA!AC$2*100</f>
        <v>100</v>
      </c>
      <c r="AD2" s="4">
        <f t="array" ref="AD2:AD138">MMULT($D$2:$AA$138,$AJ$11:$AJ$34)</f>
        <v>-7.753686802752104</v>
      </c>
    </row>
    <row r="3" spans="1:36" x14ac:dyDescent="0.3">
      <c r="A3" s="2">
        <v>40330</v>
      </c>
      <c r="B3" s="2" t="str">
        <f t="shared" ref="B3:B66" si="0">CONCATENATE(YEAR(A3),"M",MONTH(A3))</f>
        <v>2010M6</v>
      </c>
      <c r="C3" s="4">
        <f>ajuste_SA!C3/ajuste_SA!C$2*100</f>
        <v>99.685027834749491</v>
      </c>
      <c r="D3" s="4">
        <f>(ajuste_SA!D3-AVERAGE(ajuste_SA!D$2:D$138))/_xlfn.STDEV.P(ajuste_SA!D$2:D$138)</f>
        <v>-1.2181058595918342</v>
      </c>
      <c r="E3" s="4">
        <f>(ajuste_SA!E3-AVERAGE(ajuste_SA!E$2:E$138))/_xlfn.STDEV.P(ajuste_SA!E$2:E$138)</f>
        <v>-1.2660902083234278</v>
      </c>
      <c r="F3" s="4">
        <f>(ajuste_SA!F3-AVERAGE(ajuste_SA!F$2:F$138))/_xlfn.STDEV.P(ajuste_SA!F$2:F$138)</f>
        <v>-1.5484662407141667</v>
      </c>
      <c r="G3" s="4">
        <f>(ajuste_SA!G3-AVERAGE(ajuste_SA!G$2:G$138))/_xlfn.STDEV.P(ajuste_SA!G$2:G$138)</f>
        <v>-1.5790347067294608</v>
      </c>
      <c r="H3" s="4">
        <f>(ajuste_SA!H3-AVERAGE(ajuste_SA!H$2:H$138))/_xlfn.STDEV.P(ajuste_SA!H$2:H$138)</f>
        <v>-1.5624046569355046</v>
      </c>
      <c r="I3" s="4">
        <f>(ajuste_SA!I3-AVERAGE(ajuste_SA!I$2:I$138))/_xlfn.STDEV.P(ajuste_SA!I$2:I$138)</f>
        <v>1.1880498184737469</v>
      </c>
      <c r="J3" s="4">
        <f>(ajuste_SA!J3-AVERAGE(ajuste_SA!J$2:J$138))/_xlfn.STDEV.P(ajuste_SA!J$2:J$138)</f>
        <v>0.85850221862261145</v>
      </c>
      <c r="K3" s="4">
        <f>(ajuste_SA!K3-AVERAGE(ajuste_SA!K$2:K$138))/_xlfn.STDEV.P(ajuste_SA!K$2:K$138)</f>
        <v>0.76047407233456954</v>
      </c>
      <c r="L3" s="4">
        <f>(ajuste_SA!L3-AVERAGE(ajuste_SA!L$2:L$138))/_xlfn.STDEV.P(ajuste_SA!L$2:L$138)</f>
        <v>0.80157681349270771</v>
      </c>
      <c r="M3" s="4">
        <f>(ajuste_SA!M3-AVERAGE(ajuste_SA!M$2:M$138))/_xlfn.STDEV.P(ajuste_SA!M$2:M$138)</f>
        <v>-0.69186361712587829</v>
      </c>
      <c r="N3" s="4">
        <f>(ajuste_SA!N3-AVERAGE(ajuste_SA!N$2:N$138))/_xlfn.STDEV.P(ajuste_SA!N$2:N$138)</f>
        <v>1.4251313288283705</v>
      </c>
      <c r="O3" s="4">
        <f>(ajuste_SA!O3-AVERAGE(ajuste_SA!O$2:O$138))/_xlfn.STDEV.P(ajuste_SA!O$2:O$138)</f>
        <v>-1.6112618775740499</v>
      </c>
      <c r="P3" s="4">
        <f>(ajuste_SA!P3-AVERAGE(ajuste_SA!P$2:P$138))/_xlfn.STDEV.P(ajuste_SA!P$2:P$138)</f>
        <v>-1.2365238387892679</v>
      </c>
      <c r="Q3" s="4">
        <f>(ajuste_SA!Q3-AVERAGE(ajuste_SA!Q$2:Q$138))/_xlfn.STDEV.P(ajuste_SA!Q$2:Q$138)</f>
        <v>-1.545161549291169</v>
      </c>
      <c r="R3" s="4">
        <f>(ajuste_SA!R3-AVERAGE(ajuste_SA!R$2:R$138))/_xlfn.STDEV.P(ajuste_SA!R$2:R$138)</f>
        <v>-1.9476445182183415</v>
      </c>
      <c r="S3" s="4">
        <f>(ajuste_SA!S3-AVERAGE(ajuste_SA!S$2:S$138))/_xlfn.STDEV.P(ajuste_SA!S$2:S$138)</f>
        <v>-1.4047875059999102</v>
      </c>
      <c r="T3" s="4">
        <f>(ajuste_SA!T3-AVERAGE(ajuste_SA!T$2:T$138))/_xlfn.STDEV.P(ajuste_SA!T$2:T$138)</f>
        <v>0.72141623268663224</v>
      </c>
      <c r="U3" s="4">
        <f>(ajuste_SA!U3-AVERAGE(ajuste_SA!U$2:U$138))/_xlfn.STDEV.P(ajuste_SA!U$2:U$138)</f>
        <v>-0.79039216265317702</v>
      </c>
      <c r="V3" s="4">
        <f>(ajuste_SA!V3-AVERAGE(ajuste_SA!V$2:V$138))/_xlfn.STDEV.P(ajuste_SA!V$2:V$138)</f>
        <v>-0.97365417646319674</v>
      </c>
      <c r="W3" s="4">
        <f>(ajuste_SA!W3-AVERAGE(ajuste_SA!W$2:W$138))/_xlfn.STDEV.P(ajuste_SA!W$2:W$138)</f>
        <v>2.2931267736992553</v>
      </c>
      <c r="X3" s="4">
        <f>(ajuste_SA!X3-AVERAGE(ajuste_SA!X$2:X$138))/_xlfn.STDEV.P(ajuste_SA!X$2:X$138)</f>
        <v>0.53242389842732463</v>
      </c>
      <c r="Y3" s="4">
        <f>(ajuste_SA!Y3-AVERAGE(ajuste_SA!Y$2:Y$138))/_xlfn.STDEV.P(ajuste_SA!Y$2:Y$138)</f>
        <v>1.2505450458137832</v>
      </c>
      <c r="Z3" s="4">
        <f>(ajuste_SA!Z3-AVERAGE(ajuste_SA!Z$2:Z$138))/_xlfn.STDEV.P(ajuste_SA!Z$2:Z$138)</f>
        <v>1.4070692572345915</v>
      </c>
      <c r="AA3" s="4">
        <f>(ajuste_SA!AA3-AVERAGE(ajuste_SA!AA$2:AA$138))/_xlfn.STDEV.P(ajuste_SA!AA$2:AA$138)</f>
        <v>-0.41900270254837879</v>
      </c>
      <c r="AB3" s="4">
        <f>ajuste_SA!AB3/ajuste_SA!AB$2*100</f>
        <v>100</v>
      </c>
      <c r="AC3" s="4">
        <f>ajuste_SA!AC3/ajuste_SA!AC$2*100</f>
        <v>99.902373291532612</v>
      </c>
      <c r="AD3" s="4">
        <v>-7.7356827565736399</v>
      </c>
    </row>
    <row r="4" spans="1:36" x14ac:dyDescent="0.3">
      <c r="A4" s="2">
        <v>40360</v>
      </c>
      <c r="B4" s="2" t="str">
        <f t="shared" si="0"/>
        <v>2010M7</v>
      </c>
      <c r="C4" s="4">
        <f>ajuste_SA!C4/ajuste_SA!C$2*100</f>
        <v>103.75036624670375</v>
      </c>
      <c r="D4" s="4">
        <f>(ajuste_SA!D4-AVERAGE(ajuste_SA!D$2:D$138))/_xlfn.STDEV.P(ajuste_SA!D$2:D$138)</f>
        <v>-1.156829243309212</v>
      </c>
      <c r="E4" s="4">
        <f>(ajuste_SA!E4-AVERAGE(ajuste_SA!E$2:E$138))/_xlfn.STDEV.P(ajuste_SA!E$2:E$138)</f>
        <v>-1.2408770509152436</v>
      </c>
      <c r="F4" s="4">
        <f>(ajuste_SA!F4-AVERAGE(ajuste_SA!F$2:F$138))/_xlfn.STDEV.P(ajuste_SA!F$2:F$138)</f>
        <v>-1.5370986242893983</v>
      </c>
      <c r="G4" s="4">
        <f>(ajuste_SA!G4-AVERAGE(ajuste_SA!G$2:G$138))/_xlfn.STDEV.P(ajuste_SA!G$2:G$138)</f>
        <v>-1.5599104783000777</v>
      </c>
      <c r="H4" s="4">
        <f>(ajuste_SA!H4-AVERAGE(ajuste_SA!H$2:H$138))/_xlfn.STDEV.P(ajuste_SA!H$2:H$138)</f>
        <v>-1.5404090785009537</v>
      </c>
      <c r="I4" s="4">
        <f>(ajuste_SA!I4-AVERAGE(ajuste_SA!I$2:I$138))/_xlfn.STDEV.P(ajuste_SA!I$2:I$138)</f>
        <v>1.2349927343670073</v>
      </c>
      <c r="J4" s="4">
        <f>(ajuste_SA!J4-AVERAGE(ajuste_SA!J$2:J$138))/_xlfn.STDEV.P(ajuste_SA!J$2:J$138)</f>
        <v>0.88567754301061885</v>
      </c>
      <c r="K4" s="4">
        <f>(ajuste_SA!K4-AVERAGE(ajuste_SA!K$2:K$138))/_xlfn.STDEV.P(ajuste_SA!K$2:K$138)</f>
        <v>0.79484742486956994</v>
      </c>
      <c r="L4" s="4">
        <f>(ajuste_SA!L4-AVERAGE(ajuste_SA!L$2:L$138))/_xlfn.STDEV.P(ajuste_SA!L$2:L$138)</f>
        <v>0.59000328902554877</v>
      </c>
      <c r="M4" s="4">
        <f>(ajuste_SA!M4-AVERAGE(ajuste_SA!M$2:M$138))/_xlfn.STDEV.P(ajuste_SA!M$2:M$138)</f>
        <v>-0.93856638770854428</v>
      </c>
      <c r="N4" s="4">
        <f>(ajuste_SA!N4-AVERAGE(ajuste_SA!N$2:N$138))/_xlfn.STDEV.P(ajuste_SA!N$2:N$138)</f>
        <v>1.8454226856920166</v>
      </c>
      <c r="O4" s="4">
        <f>(ajuste_SA!O4-AVERAGE(ajuste_SA!O$2:O$138))/_xlfn.STDEV.P(ajuste_SA!O$2:O$138)</f>
        <v>-1.4745016438860994</v>
      </c>
      <c r="P4" s="4">
        <f>(ajuste_SA!P4-AVERAGE(ajuste_SA!P$2:P$138))/_xlfn.STDEV.P(ajuste_SA!P$2:P$138)</f>
        <v>-1.1909783913273211</v>
      </c>
      <c r="Q4" s="4">
        <f>(ajuste_SA!Q4-AVERAGE(ajuste_SA!Q$2:Q$138))/_xlfn.STDEV.P(ajuste_SA!Q$2:Q$138)</f>
        <v>-1.4523729267995134</v>
      </c>
      <c r="R4" s="4">
        <f>(ajuste_SA!R4-AVERAGE(ajuste_SA!R$2:R$138))/_xlfn.STDEV.P(ajuste_SA!R$2:R$138)</f>
        <v>-1.3103161918567472</v>
      </c>
      <c r="S4" s="4">
        <f>(ajuste_SA!S4-AVERAGE(ajuste_SA!S$2:S$138))/_xlfn.STDEV.P(ajuste_SA!S$2:S$138)</f>
        <v>-1.3512050381556506</v>
      </c>
      <c r="T4" s="4">
        <f>(ajuste_SA!T4-AVERAGE(ajuste_SA!T$2:T$138))/_xlfn.STDEV.P(ajuste_SA!T$2:T$138)</f>
        <v>-5.6226524930388733E-3</v>
      </c>
      <c r="U4" s="4">
        <f>(ajuste_SA!U4-AVERAGE(ajuste_SA!U$2:U$138))/_xlfn.STDEV.P(ajuste_SA!U$2:U$138)</f>
        <v>-0.88647228462558458</v>
      </c>
      <c r="V4" s="4">
        <f>(ajuste_SA!V4-AVERAGE(ajuste_SA!V$2:V$138))/_xlfn.STDEV.P(ajuste_SA!V$2:V$138)</f>
        <v>-1.0323282668517944</v>
      </c>
      <c r="W4" s="4">
        <f>(ajuste_SA!W4-AVERAGE(ajuste_SA!W$2:W$138))/_xlfn.STDEV.P(ajuste_SA!W$2:W$138)</f>
        <v>0.72571395772072733</v>
      </c>
      <c r="X4" s="4">
        <f>(ajuste_SA!X4-AVERAGE(ajuste_SA!X$2:X$138))/_xlfn.STDEV.P(ajuste_SA!X$2:X$138)</f>
        <v>0.23131353853765024</v>
      </c>
      <c r="Y4" s="4">
        <f>(ajuste_SA!Y4-AVERAGE(ajuste_SA!Y$2:Y$138))/_xlfn.STDEV.P(ajuste_SA!Y$2:Y$138)</f>
        <v>1.1833349393929069</v>
      </c>
      <c r="Z4" s="4">
        <f>(ajuste_SA!Z4-AVERAGE(ajuste_SA!Z$2:Z$138))/_xlfn.STDEV.P(ajuste_SA!Z$2:Z$138)</f>
        <v>1.5019610488386819</v>
      </c>
      <c r="AA4" s="4">
        <f>(ajuste_SA!AA4-AVERAGE(ajuste_SA!AA$2:AA$138))/_xlfn.STDEV.P(ajuste_SA!AA$2:AA$138)</f>
        <v>-0.97134850671529571</v>
      </c>
      <c r="AB4" s="4">
        <f>ajuste_SA!AB4/ajuste_SA!AB$2*100</f>
        <v>100.00996547445304</v>
      </c>
      <c r="AC4" s="4">
        <f>ajuste_SA!AC4/ajuste_SA!AC$2*100</f>
        <v>99.923456993830726</v>
      </c>
      <c r="AD4" s="4">
        <v>-8.1033699718343772</v>
      </c>
    </row>
    <row r="5" spans="1:36" x14ac:dyDescent="0.3">
      <c r="A5" s="2">
        <v>40391</v>
      </c>
      <c r="B5" s="2" t="str">
        <f t="shared" si="0"/>
        <v>2010M8</v>
      </c>
      <c r="C5" s="4">
        <f>ajuste_SA!C5/ajuste_SA!C$2*100</f>
        <v>103.68444184002344</v>
      </c>
      <c r="D5" s="4">
        <f>(ajuste_SA!D5-AVERAGE(ajuste_SA!D$2:D$138))/_xlfn.STDEV.P(ajuste_SA!D$2:D$138)</f>
        <v>-1.0589060626556746</v>
      </c>
      <c r="E5" s="4">
        <f>(ajuste_SA!E5-AVERAGE(ajuste_SA!E$2:E$138))/_xlfn.STDEV.P(ajuste_SA!E$2:E$138)</f>
        <v>-1.2061823803817888</v>
      </c>
      <c r="F5" s="4">
        <f>(ajuste_SA!F5-AVERAGE(ajuste_SA!F$2:F$138))/_xlfn.STDEV.P(ajuste_SA!F$2:F$138)</f>
        <v>-1.5212658681483933</v>
      </c>
      <c r="G5" s="4">
        <f>(ajuste_SA!G5-AVERAGE(ajuste_SA!G$2:G$138))/_xlfn.STDEV.P(ajuste_SA!G$2:G$138)</f>
        <v>-1.5432610942127905</v>
      </c>
      <c r="H5" s="4">
        <f>(ajuste_SA!H5-AVERAGE(ajuste_SA!H$2:H$138))/_xlfn.STDEV.P(ajuste_SA!H$2:H$138)</f>
        <v>-1.5200644210462595</v>
      </c>
      <c r="I5" s="4">
        <f>(ajuste_SA!I5-AVERAGE(ajuste_SA!I$2:I$138))/_xlfn.STDEV.P(ajuste_SA!I$2:I$138)</f>
        <v>1.4579715848599883</v>
      </c>
      <c r="J5" s="4">
        <f>(ajuste_SA!J5-AVERAGE(ajuste_SA!J$2:J$138))/_xlfn.STDEV.P(ajuste_SA!J$2:J$138)</f>
        <v>1.2661320844427326</v>
      </c>
      <c r="K5" s="4">
        <f>(ajuste_SA!K5-AVERAGE(ajuste_SA!K$2:K$138))/_xlfn.STDEV.P(ajuste_SA!K$2:K$138)</f>
        <v>0.9451832113184665</v>
      </c>
      <c r="L5" s="4">
        <f>(ajuste_SA!L5-AVERAGE(ajuste_SA!L$2:L$138))/_xlfn.STDEV.P(ajuste_SA!L$2:L$138)</f>
        <v>0.60346439846605948</v>
      </c>
      <c r="M5" s="4">
        <f>(ajuste_SA!M5-AVERAGE(ajuste_SA!M$2:M$138))/_xlfn.STDEV.P(ajuste_SA!M$2:M$138)</f>
        <v>-0.75519626867844336</v>
      </c>
      <c r="N5" s="4">
        <f>(ajuste_SA!N5-AVERAGE(ajuste_SA!N$2:N$138))/_xlfn.STDEV.P(ajuste_SA!N$2:N$138)</f>
        <v>1.6487286845305436</v>
      </c>
      <c r="O5" s="4">
        <f>(ajuste_SA!O5-AVERAGE(ajuste_SA!O$2:O$138))/_xlfn.STDEV.P(ajuste_SA!O$2:O$138)</f>
        <v>-1.4827760273267394</v>
      </c>
      <c r="P5" s="4">
        <f>(ajuste_SA!P5-AVERAGE(ajuste_SA!P$2:P$138))/_xlfn.STDEV.P(ajuste_SA!P$2:P$138)</f>
        <v>-1.231584777086761</v>
      </c>
      <c r="Q5" s="4">
        <f>(ajuste_SA!Q5-AVERAGE(ajuste_SA!Q$2:Q$138))/_xlfn.STDEV.P(ajuste_SA!Q$2:Q$138)</f>
        <v>-1.4876250103335058</v>
      </c>
      <c r="R5" s="4">
        <f>(ajuste_SA!R5-AVERAGE(ajuste_SA!R$2:R$138))/_xlfn.STDEV.P(ajuste_SA!R$2:R$138)</f>
        <v>-1.039362756961699</v>
      </c>
      <c r="S5" s="4">
        <f>(ajuste_SA!S5-AVERAGE(ajuste_SA!S$2:S$138))/_xlfn.STDEV.P(ajuste_SA!S$2:S$138)</f>
        <v>-1.4031193527343029</v>
      </c>
      <c r="T5" s="4">
        <f>(ajuste_SA!T5-AVERAGE(ajuste_SA!T$2:T$138))/_xlfn.STDEV.P(ajuste_SA!T$2:T$138)</f>
        <v>-0.24959543275467333</v>
      </c>
      <c r="U5" s="4">
        <f>(ajuste_SA!U5-AVERAGE(ajuste_SA!U$2:U$138))/_xlfn.STDEV.P(ajuste_SA!U$2:U$138)</f>
        <v>-0.89058100072782476</v>
      </c>
      <c r="V5" s="4">
        <f>(ajuste_SA!V5-AVERAGE(ajuste_SA!V$2:V$138))/_xlfn.STDEV.P(ajuste_SA!V$2:V$138)</f>
        <v>-1.0457169854639576</v>
      </c>
      <c r="W5" s="4">
        <f>(ajuste_SA!W5-AVERAGE(ajuste_SA!W$2:W$138))/_xlfn.STDEV.P(ajuste_SA!W$2:W$138)</f>
        <v>1.0877522440201157</v>
      </c>
      <c r="X5" s="4">
        <f>(ajuste_SA!X5-AVERAGE(ajuste_SA!X$2:X$138))/_xlfn.STDEV.P(ajuste_SA!X$2:X$138)</f>
        <v>-0.15997708142050562</v>
      </c>
      <c r="Y5" s="4">
        <f>(ajuste_SA!Y5-AVERAGE(ajuste_SA!Y$2:Y$138))/_xlfn.STDEV.P(ajuste_SA!Y$2:Y$138)</f>
        <v>0.52650889937070733</v>
      </c>
      <c r="Z5" s="4">
        <f>(ajuste_SA!Z5-AVERAGE(ajuste_SA!Z$2:Z$138))/_xlfn.STDEV.P(ajuste_SA!Z$2:Z$138)</f>
        <v>0.88237346836491526</v>
      </c>
      <c r="AA5" s="4">
        <f>(ajuste_SA!AA5-AVERAGE(ajuste_SA!AA$2:AA$138))/_xlfn.STDEV.P(ajuste_SA!AA$2:AA$138)</f>
        <v>-0.76668497006618674</v>
      </c>
      <c r="AB5" s="4">
        <f>ajuste_SA!AB5/ajuste_SA!AB$2*100</f>
        <v>100.04982737226513</v>
      </c>
      <c r="AC5" s="4">
        <f>ajuste_SA!AC5/ajuste_SA!AC$2*100</f>
        <v>100.06141774147714</v>
      </c>
      <c r="AD5" s="4">
        <v>-7.764984281960472</v>
      </c>
    </row>
    <row r="6" spans="1:36" x14ac:dyDescent="0.3">
      <c r="A6" s="2">
        <v>40422</v>
      </c>
      <c r="B6" s="2" t="str">
        <f t="shared" si="0"/>
        <v>2010M9</v>
      </c>
      <c r="C6" s="4">
        <f>ajuste_SA!C6/ajuste_SA!C$2*100</f>
        <v>102.15353061822444</v>
      </c>
      <c r="D6" s="4">
        <f>(ajuste_SA!D6-AVERAGE(ajuste_SA!D$2:D$138))/_xlfn.STDEV.P(ajuste_SA!D$2:D$138)</f>
        <v>-1.010817501084003</v>
      </c>
      <c r="E6" s="4">
        <f>(ajuste_SA!E6-AVERAGE(ajuste_SA!E$2:E$138))/_xlfn.STDEV.P(ajuste_SA!E$2:E$138)</f>
        <v>-1.1583798824071858</v>
      </c>
      <c r="F6" s="4">
        <f>(ajuste_SA!F6-AVERAGE(ajuste_SA!F$2:F$138))/_xlfn.STDEV.P(ajuste_SA!F$2:F$138)</f>
        <v>-1.5038855975983727</v>
      </c>
      <c r="G6" s="4">
        <f>(ajuste_SA!G6-AVERAGE(ajuste_SA!G$2:G$138))/_xlfn.STDEV.P(ajuste_SA!G$2:G$138)</f>
        <v>-1.5179165908122847</v>
      </c>
      <c r="H6" s="4">
        <f>(ajuste_SA!H6-AVERAGE(ajuste_SA!H$2:H$138))/_xlfn.STDEV.P(ajuste_SA!H$2:H$138)</f>
        <v>-1.498888892933345</v>
      </c>
      <c r="I6" s="4">
        <f>(ajuste_SA!I6-AVERAGE(ajuste_SA!I$2:I$138))/_xlfn.STDEV.P(ajuste_SA!I$2:I$138)</f>
        <v>1.4286322624267009</v>
      </c>
      <c r="J6" s="4">
        <f>(ajuste_SA!J6-AVERAGE(ajuste_SA!J$2:J$138))/_xlfn.STDEV.P(ajuste_SA!J$2:J$138)</f>
        <v>1.0351418271446622</v>
      </c>
      <c r="K6" s="4">
        <f>(ajuste_SA!K6-AVERAGE(ajuste_SA!K$2:K$138))/_xlfn.STDEV.P(ajuste_SA!K$2:K$138)</f>
        <v>1.011714550180236</v>
      </c>
      <c r="L6" s="4">
        <f>(ajuste_SA!L6-AVERAGE(ajuste_SA!L$2:L$138))/_xlfn.STDEV.P(ajuste_SA!L$2:L$138)</f>
        <v>0.6412140314622744</v>
      </c>
      <c r="M6" s="4">
        <f>(ajuste_SA!M6-AVERAGE(ajuste_SA!M$2:M$138))/_xlfn.STDEV.P(ajuste_SA!M$2:M$138)</f>
        <v>-0.95881810768174824</v>
      </c>
      <c r="N6" s="4">
        <f>(ajuste_SA!N6-AVERAGE(ajuste_SA!N$2:N$138))/_xlfn.STDEV.P(ajuste_SA!N$2:N$138)</f>
        <v>1.6948115457800572</v>
      </c>
      <c r="O6" s="4">
        <f>(ajuste_SA!O6-AVERAGE(ajuste_SA!O$2:O$138))/_xlfn.STDEV.P(ajuste_SA!O$2:O$138)</f>
        <v>-1.3655926313495959</v>
      </c>
      <c r="P6" s="4">
        <f>(ajuste_SA!P6-AVERAGE(ajuste_SA!P$2:P$138))/_xlfn.STDEV.P(ajuste_SA!P$2:P$138)</f>
        <v>-1.1430062320835259</v>
      </c>
      <c r="Q6" s="4">
        <f>(ajuste_SA!Q6-AVERAGE(ajuste_SA!Q$2:Q$138))/_xlfn.STDEV.P(ajuste_SA!Q$2:Q$138)</f>
        <v>-1.363797568544199</v>
      </c>
      <c r="R6" s="4">
        <f>(ajuste_SA!R6-AVERAGE(ajuste_SA!R$2:R$138))/_xlfn.STDEV.P(ajuste_SA!R$2:R$138)</f>
        <v>-0.54717951954824962</v>
      </c>
      <c r="S6" s="4">
        <f>(ajuste_SA!S6-AVERAGE(ajuste_SA!S$2:S$138))/_xlfn.STDEV.P(ajuste_SA!S$2:S$138)</f>
        <v>-1.3027359768319364</v>
      </c>
      <c r="T6" s="4">
        <f>(ajuste_SA!T6-AVERAGE(ajuste_SA!T$2:T$138))/_xlfn.STDEV.P(ajuste_SA!T$2:T$138)</f>
        <v>-0.36735296136095558</v>
      </c>
      <c r="U6" s="4">
        <f>(ajuste_SA!U6-AVERAGE(ajuste_SA!U$2:U$138))/_xlfn.STDEV.P(ajuste_SA!U$2:U$138)</f>
        <v>-1.0404075895155842</v>
      </c>
      <c r="V6" s="4">
        <f>(ajuste_SA!V6-AVERAGE(ajuste_SA!V$2:V$138))/_xlfn.STDEV.P(ajuste_SA!V$2:V$138)</f>
        <v>-1.1217176528800608</v>
      </c>
      <c r="W6" s="4">
        <f>(ajuste_SA!W6-AVERAGE(ajuste_SA!W$2:W$138))/_xlfn.STDEV.P(ajuste_SA!W$2:W$138)</f>
        <v>0.75410911743048314</v>
      </c>
      <c r="X6" s="4">
        <f>(ajuste_SA!X6-AVERAGE(ajuste_SA!X$2:X$138))/_xlfn.STDEV.P(ajuste_SA!X$2:X$138)</f>
        <v>-0.2532142994574102</v>
      </c>
      <c r="Y6" s="4">
        <f>(ajuste_SA!Y6-AVERAGE(ajuste_SA!Y$2:Y$138))/_xlfn.STDEV.P(ajuste_SA!Y$2:Y$138)</f>
        <v>0.58760899611695849</v>
      </c>
      <c r="Z6" s="4">
        <f>(ajuste_SA!Z6-AVERAGE(ajuste_SA!Z$2:Z$138))/_xlfn.STDEV.P(ajuste_SA!Z$2:Z$138)</f>
        <v>1.0972754669977081</v>
      </c>
      <c r="AA6" s="4">
        <f>(ajuste_SA!AA6-AVERAGE(ajuste_SA!AA$2:AA$138))/_xlfn.STDEV.P(ajuste_SA!AA$2:AA$138)</f>
        <v>-1.3190307742331038</v>
      </c>
      <c r="AB6" s="4">
        <f>ajuste_SA!AB6/ajuste_SA!AB$2*100</f>
        <v>100.49988105724042</v>
      </c>
      <c r="AC6" s="4">
        <f>ajuste_SA!AC6/ajuste_SA!AC$2*100</f>
        <v>100.11962709347412</v>
      </c>
      <c r="AD6" s="4">
        <v>-8.0213890291611314</v>
      </c>
    </row>
    <row r="7" spans="1:36" x14ac:dyDescent="0.3">
      <c r="A7" s="2">
        <v>40452</v>
      </c>
      <c r="B7" s="2" t="str">
        <f t="shared" si="0"/>
        <v>2010M10</v>
      </c>
      <c r="C7" s="4">
        <f>ajuste_SA!C7/ajuste_SA!C$2*100</f>
        <v>102.05830647524172</v>
      </c>
      <c r="D7" s="4">
        <f>(ajuste_SA!D7-AVERAGE(ajuste_SA!D$2:D$138))/_xlfn.STDEV.P(ajuste_SA!D$2:D$138)</f>
        <v>-0.97042368721580763</v>
      </c>
      <c r="E7" s="4">
        <f>(ajuste_SA!E7-AVERAGE(ajuste_SA!E$2:E$138))/_xlfn.STDEV.P(ajuste_SA!E$2:E$138)</f>
        <v>-1.1378821427110719</v>
      </c>
      <c r="F7" s="4">
        <f>(ajuste_SA!F7-AVERAGE(ajuste_SA!F$2:F$138))/_xlfn.STDEV.P(ajuste_SA!F$2:F$138)</f>
        <v>-1.4783020455122848</v>
      </c>
      <c r="G7" s="4">
        <f>(ajuste_SA!G7-AVERAGE(ajuste_SA!G$2:G$138))/_xlfn.STDEV.P(ajuste_SA!G$2:G$138)</f>
        <v>-1.4874367811383959</v>
      </c>
      <c r="H7" s="4">
        <f>(ajuste_SA!H7-AVERAGE(ajuste_SA!H$2:H$138))/_xlfn.STDEV.P(ajuste_SA!H$2:H$138)</f>
        <v>-1.4711346935479854</v>
      </c>
      <c r="I7" s="4">
        <f>(ajuste_SA!I7-AVERAGE(ajuste_SA!I$2:I$138))/_xlfn.STDEV.P(ajuste_SA!I$2:I$138)</f>
        <v>1.5342538231865341</v>
      </c>
      <c r="J7" s="4">
        <f>(ajuste_SA!J7-AVERAGE(ajuste_SA!J$2:J$138))/_xlfn.STDEV.P(ajuste_SA!J$2:J$138)</f>
        <v>0.91285286739862626</v>
      </c>
      <c r="K7" s="4">
        <f>(ajuste_SA!K7-AVERAGE(ajuste_SA!K$2:K$138))/_xlfn.STDEV.P(ajuste_SA!K$2:K$138)</f>
        <v>1.0970999165778137</v>
      </c>
      <c r="L7" s="4">
        <f>(ajuste_SA!L7-AVERAGE(ajuste_SA!L$2:L$138))/_xlfn.STDEV.P(ajuste_SA!L$2:L$138)</f>
        <v>0.60902442193061834</v>
      </c>
      <c r="M7" s="4">
        <f>(ajuste_SA!M7-AVERAGE(ajuste_SA!M$2:M$138))/_xlfn.STDEV.P(ajuste_SA!M$2:M$138)</f>
        <v>-1.1461158330096828</v>
      </c>
      <c r="N7" s="4">
        <f>(ajuste_SA!N7-AVERAGE(ajuste_SA!N$2:N$138))/_xlfn.STDEV.P(ajuste_SA!N$2:N$138)</f>
        <v>1.7608039640250108</v>
      </c>
      <c r="O7" s="4">
        <f>(ajuste_SA!O7-AVERAGE(ajuste_SA!O$2:O$138))/_xlfn.STDEV.P(ajuste_SA!O$2:O$138)</f>
        <v>-1.3059899055203936</v>
      </c>
      <c r="P7" s="4">
        <f>(ajuste_SA!P7-AVERAGE(ajuste_SA!P$2:P$138))/_xlfn.STDEV.P(ajuste_SA!P$2:P$138)</f>
        <v>-1.0876985185351842</v>
      </c>
      <c r="Q7" s="4">
        <f>(ajuste_SA!Q7-AVERAGE(ajuste_SA!Q$2:Q$138))/_xlfn.STDEV.P(ajuste_SA!Q$2:Q$138)</f>
        <v>-1.30222988855903</v>
      </c>
      <c r="R7" s="4">
        <f>(ajuste_SA!R7-AVERAGE(ajuste_SA!R$2:R$138))/_xlfn.STDEV.P(ajuste_SA!R$2:R$138)</f>
        <v>-0.41427555190015519</v>
      </c>
      <c r="S7" s="4">
        <f>(ajuste_SA!S7-AVERAGE(ajuste_SA!S$2:S$138))/_xlfn.STDEV.P(ajuste_SA!S$2:S$138)</f>
        <v>-1.3400537275560727</v>
      </c>
      <c r="T7" s="4">
        <f>(ajuste_SA!T7-AVERAGE(ajuste_SA!T$2:T$138))/_xlfn.STDEV.P(ajuste_SA!T$2:T$138)</f>
        <v>0.25396438570534019</v>
      </c>
      <c r="U7" s="4">
        <f>(ajuste_SA!U7-AVERAGE(ajuste_SA!U$2:U$138))/_xlfn.STDEV.P(ajuste_SA!U$2:U$138)</f>
        <v>-1.0521558754495555</v>
      </c>
      <c r="V7" s="4">
        <f>(ajuste_SA!V7-AVERAGE(ajuste_SA!V$2:V$138))/_xlfn.STDEV.P(ajuste_SA!V$2:V$138)</f>
        <v>-1.1945680335638906</v>
      </c>
      <c r="W7" s="4">
        <f>(ajuste_SA!W7-AVERAGE(ajuste_SA!W$2:W$138))/_xlfn.STDEV.P(ajuste_SA!W$2:W$138)</f>
        <v>0.39916962105853393</v>
      </c>
      <c r="X7" s="4">
        <f>(ajuste_SA!X7-AVERAGE(ajuste_SA!X$2:X$138))/_xlfn.STDEV.P(ajuste_SA!X$2:X$138)</f>
        <v>-0.40911915584698771</v>
      </c>
      <c r="Y7" s="4">
        <f>(ajuste_SA!Y7-AVERAGE(ajuste_SA!Y$2:Y$138))/_xlfn.STDEV.P(ajuste_SA!Y$2:Y$138)</f>
        <v>0.73272172588930518</v>
      </c>
      <c r="Z7" s="4">
        <f>(ajuste_SA!Z7-AVERAGE(ajuste_SA!Z$2:Z$138))/_xlfn.STDEV.P(ajuste_SA!Z$2:Z$138)</f>
        <v>1.5340568018812422</v>
      </c>
      <c r="AA7" s="4">
        <f>(ajuste_SA!AA7-AVERAGE(ajuste_SA!AA$2:AA$138))/_xlfn.STDEV.P(ajuste_SA!AA$2:AA$138)</f>
        <v>-1.4978040645273902</v>
      </c>
      <c r="AB7" s="4">
        <f>ajuste_SA!AB7/ajuste_SA!AB$2*100</f>
        <v>101.25372097957398</v>
      </c>
      <c r="AC7" s="4">
        <f>ajuste_SA!AC7/ajuste_SA!AC$2*100</f>
        <v>100.24429594184565</v>
      </c>
      <c r="AD7" s="4">
        <v>-8.0766039188102976</v>
      </c>
    </row>
    <row r="8" spans="1:36" x14ac:dyDescent="0.3">
      <c r="A8" s="2">
        <v>40483</v>
      </c>
      <c r="B8" s="2" t="str">
        <f t="shared" si="0"/>
        <v>2010M11</v>
      </c>
      <c r="C8" s="4">
        <f>ajuste_SA!C8/ajuste_SA!C$2*100</f>
        <v>102.31467916788748</v>
      </c>
      <c r="D8" s="4">
        <f>(ajuste_SA!D8-AVERAGE(ajuste_SA!D$2:D$138))/_xlfn.STDEV.P(ajuste_SA!D$2:D$138)</f>
        <v>-0.94685853081486659</v>
      </c>
      <c r="E8" s="4">
        <f>(ajuste_SA!E8-AVERAGE(ajuste_SA!E$2:E$138))/_xlfn.STDEV.P(ajuste_SA!E$2:E$138)</f>
        <v>-1.0569115787714745</v>
      </c>
      <c r="F8" s="4">
        <f>(ajuste_SA!F8-AVERAGE(ajuste_SA!F$2:F$138))/_xlfn.STDEV.P(ajuste_SA!F$2:F$138)</f>
        <v>-1.4505748689145559</v>
      </c>
      <c r="G8" s="4">
        <f>(ajuste_SA!G8-AVERAGE(ajuste_SA!G$2:G$138))/_xlfn.STDEV.P(ajuste_SA!G$2:G$138)</f>
        <v>-1.4575782697119255</v>
      </c>
      <c r="H8" s="4">
        <f>(ajuste_SA!H8-AVERAGE(ajuste_SA!H$2:H$138))/_xlfn.STDEV.P(ajuste_SA!H$2:H$138)</f>
        <v>-1.4430157448121497</v>
      </c>
      <c r="I8" s="4">
        <f>(ajuste_SA!I8-AVERAGE(ajuste_SA!I$2:I$138))/_xlfn.STDEV.P(ajuste_SA!I$2:I$138)</f>
        <v>1.7689684026528318</v>
      </c>
      <c r="J8" s="4">
        <f>(ajuste_SA!J8-AVERAGE(ajuste_SA!J$2:J$138))/_xlfn.STDEV.P(ajuste_SA!J$2:J$138)</f>
        <v>0.74980092107058172</v>
      </c>
      <c r="K8" s="4">
        <f>(ajuste_SA!K8-AVERAGE(ajuste_SA!K$2:K$138))/_xlfn.STDEV.P(ajuste_SA!K$2:K$138)</f>
        <v>1.0711143990963832</v>
      </c>
      <c r="L8" s="4">
        <f>(ajuste_SA!L8-AVERAGE(ajuste_SA!L$2:L$138))/_xlfn.STDEV.P(ajuste_SA!L$2:L$138)</f>
        <v>0.79543152440030085</v>
      </c>
      <c r="M8" s="4">
        <f>(ajuste_SA!M8-AVERAGE(ajuste_SA!M$2:M$138))/_xlfn.STDEV.P(ajuste_SA!M$2:M$138)</f>
        <v>-0.96814617263910274</v>
      </c>
      <c r="N8" s="4">
        <f>(ajuste_SA!N8-AVERAGE(ajuste_SA!N$2:N$138))/_xlfn.STDEV.P(ajuste_SA!N$2:N$138)</f>
        <v>1.5502535062686575</v>
      </c>
      <c r="O8" s="4">
        <f>(ajuste_SA!O8-AVERAGE(ajuste_SA!O$2:O$138))/_xlfn.STDEV.P(ajuste_SA!O$2:O$138)</f>
        <v>-1.320843353502392</v>
      </c>
      <c r="P8" s="4">
        <f>(ajuste_SA!P8-AVERAGE(ajuste_SA!P$2:P$138))/_xlfn.STDEV.P(ajuste_SA!P$2:P$138)</f>
        <v>-1.0814140319412446</v>
      </c>
      <c r="Q8" s="4">
        <f>(ajuste_SA!Q8-AVERAGE(ajuste_SA!Q$2:Q$138))/_xlfn.STDEV.P(ajuste_SA!Q$2:Q$138)</f>
        <v>-1.295596081749381</v>
      </c>
      <c r="R8" s="4">
        <f>(ajuste_SA!R8-AVERAGE(ajuste_SA!R$2:R$138))/_xlfn.STDEV.P(ajuste_SA!R$2:R$138)</f>
        <v>-0.62864787507635267</v>
      </c>
      <c r="S8" s="4">
        <f>(ajuste_SA!S8-AVERAGE(ajuste_SA!S$2:S$138))/_xlfn.STDEV.P(ajuste_SA!S$2:S$138)</f>
        <v>-1.2316378419945453</v>
      </c>
      <c r="T8" s="4">
        <f>(ajuste_SA!T8-AVERAGE(ajuste_SA!T$2:T$138))/_xlfn.STDEV.P(ajuste_SA!T$2:T$138)</f>
        <v>-0.11622364621164645</v>
      </c>
      <c r="U8" s="4">
        <f>(ajuste_SA!U8-AVERAGE(ajuste_SA!U$2:U$138))/_xlfn.STDEV.P(ajuste_SA!U$2:U$138)</f>
        <v>-1.0509320422782646</v>
      </c>
      <c r="V8" s="4">
        <f>(ajuste_SA!V8-AVERAGE(ajuste_SA!V$2:V$138))/_xlfn.STDEV.P(ajuste_SA!V$2:V$138)</f>
        <v>-1.1685781680226319</v>
      </c>
      <c r="W8" s="4">
        <f>(ajuste_SA!W8-AVERAGE(ajuste_SA!W$2:W$138))/_xlfn.STDEV.P(ajuste_SA!W$2:W$138)</f>
        <v>0.73139298966267841</v>
      </c>
      <c r="X8" s="4">
        <f>(ajuste_SA!X8-AVERAGE(ajuste_SA!X$2:X$138))/_xlfn.STDEV.P(ajuste_SA!X$2:X$138)</f>
        <v>2.649735465330285E-2</v>
      </c>
      <c r="Y8" s="4">
        <f>(ajuste_SA!Y8-AVERAGE(ajuste_SA!Y$2:Y$138))/_xlfn.STDEV.P(ajuste_SA!Y$2:Y$138)</f>
        <v>1.0153096733407165</v>
      </c>
      <c r="Z8" s="4">
        <f>(ajuste_SA!Z8-AVERAGE(ajuste_SA!Z$2:Z$138))/_xlfn.STDEV.P(ajuste_SA!Z$2:Z$138)</f>
        <v>1.6763944892873781</v>
      </c>
      <c r="AA8" s="4">
        <f>(ajuste_SA!AA8-AVERAGE(ajuste_SA!AA$2:AA$138))/_xlfn.STDEV.P(ajuste_SA!AA$2:AA$138)</f>
        <v>-1.0132681385185323</v>
      </c>
      <c r="AB8" s="4">
        <f>ajuste_SA!AB8/ajuste_SA!AB$2*100</f>
        <v>102.09403550280642</v>
      </c>
      <c r="AC8" s="4">
        <f>ajuste_SA!AC8/ajuste_SA!AC$2*100</f>
        <v>100.28646334644189</v>
      </c>
      <c r="AD8" s="4">
        <v>-7.8459661386723836</v>
      </c>
      <c r="AI8" t="str">
        <f>IV!A1</f>
        <v>---------------</v>
      </c>
    </row>
    <row r="9" spans="1:36" x14ac:dyDescent="0.3">
      <c r="A9" s="2">
        <v>40513</v>
      </c>
      <c r="B9" s="2" t="str">
        <f t="shared" si="0"/>
        <v>2010M12</v>
      </c>
      <c r="C9" s="4">
        <f>ajuste_SA!C9/ajuste_SA!C$2*100</f>
        <v>100.12452387928508</v>
      </c>
      <c r="D9" s="4">
        <f>(ajuste_SA!D9-AVERAGE(ajuste_SA!D$2:D$138))/_xlfn.STDEV.P(ajuste_SA!D$2:D$138)</f>
        <v>-0.91063360657741454</v>
      </c>
      <c r="E9" s="4">
        <f>(ajuste_SA!E9-AVERAGE(ajuste_SA!E$2:E$138))/_xlfn.STDEV.P(ajuste_SA!E$2:E$138)</f>
        <v>-1.0040162387922098</v>
      </c>
      <c r="F9" s="4">
        <f>(ajuste_SA!F9-AVERAGE(ajuste_SA!F$2:F$138))/_xlfn.STDEV.P(ajuste_SA!F$2:F$138)</f>
        <v>-1.4217397668362868</v>
      </c>
      <c r="G9" s="4">
        <f>(ajuste_SA!G9-AVERAGE(ajuste_SA!G$2:G$138))/_xlfn.STDEV.P(ajuste_SA!G$2:G$138)</f>
        <v>-1.4250388449845994</v>
      </c>
      <c r="H9" s="4">
        <f>(ajuste_SA!H9-AVERAGE(ajuste_SA!H$2:H$138))/_xlfn.STDEV.P(ajuste_SA!H$2:H$138)</f>
        <v>-1.4006380561390888</v>
      </c>
      <c r="I9" s="4">
        <f>(ajuste_SA!I9-AVERAGE(ajuste_SA!I$2:I$138))/_xlfn.STDEV.P(ajuste_SA!I$2:I$138)</f>
        <v>1.3464821596134968</v>
      </c>
      <c r="J9" s="4">
        <f>(ajuste_SA!J9-AVERAGE(ajuste_SA!J$2:J$138))/_xlfn.STDEV.P(ajuste_SA!J$2:J$138)</f>
        <v>0.42369702841448281</v>
      </c>
      <c r="K9" s="4">
        <f>(ajuste_SA!K9-AVERAGE(ajuste_SA!K$2:K$138))/_xlfn.STDEV.P(ajuste_SA!K$2:K$138)</f>
        <v>1.0000453803805138</v>
      </c>
      <c r="L9" s="4">
        <f>(ajuste_SA!L9-AVERAGE(ajuste_SA!L$2:L$138))/_xlfn.STDEV.P(ajuste_SA!L$2:L$138)</f>
        <v>0.86068864190538563</v>
      </c>
      <c r="M9" s="4">
        <f>(ajuste_SA!M9-AVERAGE(ajuste_SA!M$2:M$138))/_xlfn.STDEV.P(ajuste_SA!M$2:M$138)</f>
        <v>-1.0309878734044386</v>
      </c>
      <c r="N9" s="4">
        <f>(ajuste_SA!N9-AVERAGE(ajuste_SA!N$2:N$138))/_xlfn.STDEV.P(ajuste_SA!N$2:N$138)</f>
        <v>1.5040700901938389</v>
      </c>
      <c r="O9" s="4">
        <f>(ajuste_SA!O9-AVERAGE(ajuste_SA!O$2:O$138))/_xlfn.STDEV.P(ajuste_SA!O$2:O$138)</f>
        <v>-1.2459242758370914</v>
      </c>
      <c r="P9" s="4">
        <f>(ajuste_SA!P9-AVERAGE(ajuste_SA!P$2:P$138))/_xlfn.STDEV.P(ajuste_SA!P$2:P$138)</f>
        <v>-1.0358717875213634</v>
      </c>
      <c r="Q9" s="4">
        <f>(ajuste_SA!Q9-AVERAGE(ajuste_SA!Q$2:Q$138))/_xlfn.STDEV.P(ajuste_SA!Q$2:Q$138)</f>
        <v>-1.2049725455261235</v>
      </c>
      <c r="R9" s="4">
        <f>(ajuste_SA!R9-AVERAGE(ajuste_SA!R$2:R$138))/_xlfn.STDEV.P(ajuste_SA!R$2:R$138)</f>
        <v>-0.13434333966100168</v>
      </c>
      <c r="S9" s="4">
        <f>(ajuste_SA!S9-AVERAGE(ajuste_SA!S$2:S$138))/_xlfn.STDEV.P(ajuste_SA!S$2:S$138)</f>
        <v>-1.2887679626888173</v>
      </c>
      <c r="T9" s="4">
        <f>(ajuste_SA!T9-AVERAGE(ajuste_SA!T$2:T$138))/_xlfn.STDEV.P(ajuste_SA!T$2:T$138)</f>
        <v>-0.58953083991921729</v>
      </c>
      <c r="U9" s="4">
        <f>(ajuste_SA!U9-AVERAGE(ajuste_SA!U$2:U$138))/_xlfn.STDEV.P(ajuste_SA!U$2:U$138)</f>
        <v>-1.1785911535330815</v>
      </c>
      <c r="V9" s="4">
        <f>(ajuste_SA!V9-AVERAGE(ajuste_SA!V$2:V$138))/_xlfn.STDEV.P(ajuste_SA!V$2:V$138)</f>
        <v>-1.2118946105913959</v>
      </c>
      <c r="W9" s="4">
        <f>(ajuste_SA!W9-AVERAGE(ajuste_SA!W$2:W$138))/_xlfn.STDEV.P(ajuste_SA!W$2:W$138)</f>
        <v>-9.0646883934755992E-2</v>
      </c>
      <c r="X9" s="4">
        <f>(ajuste_SA!X9-AVERAGE(ajuste_SA!X$2:X$138))/_xlfn.STDEV.P(ajuste_SA!X$2:X$138)</f>
        <v>0.87021775393807643</v>
      </c>
      <c r="Y9" s="4">
        <f>(ajuste_SA!Y9-AVERAGE(ajuste_SA!Y$2:Y$138))/_xlfn.STDEV.P(ajuste_SA!Y$2:Y$138)</f>
        <v>1.7912809020181055</v>
      </c>
      <c r="Z9" s="4">
        <f>(ajuste_SA!Z9-AVERAGE(ajuste_SA!Z$2:Z$138))/_xlfn.STDEV.P(ajuste_SA!Z$2:Z$138)</f>
        <v>2.0392160454206647</v>
      </c>
      <c r="AA9" s="4">
        <f>(ajuste_SA!AA9-AVERAGE(ajuste_SA!AA$2:AA$138))/_xlfn.STDEV.P(ajuste_SA!AA$2:AA$138)</f>
        <v>-1.2808106297061577</v>
      </c>
      <c r="AB9" s="4">
        <f>ajuste_SA!AB9/ajuste_SA!AB$2*100</f>
        <v>102.73729080540322</v>
      </c>
      <c r="AC9" s="4">
        <f>ajuste_SA!AC9/ajuste_SA!AC$2*100</f>
        <v>100.45879969566134</v>
      </c>
      <c r="AD9" s="4">
        <v>-8.1658177764536148</v>
      </c>
      <c r="AI9" t="str">
        <f>IV!A2</f>
        <v>Variable</v>
      </c>
      <c r="AJ9" t="str">
        <f>IV!G2</f>
        <v>IV</v>
      </c>
    </row>
    <row r="10" spans="1:36" x14ac:dyDescent="0.3">
      <c r="A10" s="2">
        <v>40544</v>
      </c>
      <c r="B10" s="2" t="str">
        <f t="shared" si="0"/>
        <v>2011M1</v>
      </c>
      <c r="C10" s="4">
        <f>ajuste_SA!C10/ajuste_SA!C$2*100</f>
        <v>97.172575446820957</v>
      </c>
      <c r="D10" s="4">
        <f>(ajuste_SA!D10-AVERAGE(ajuste_SA!D$2:D$138))/_xlfn.STDEV.P(ajuste_SA!D$2:D$138)</f>
        <v>-0.86228945187340489</v>
      </c>
      <c r="E10" s="4">
        <f>(ajuste_SA!E10-AVERAGE(ajuste_SA!E$2:E$138))/_xlfn.STDEV.P(ajuste_SA!E$2:E$138)</f>
        <v>-0.98889662007373491</v>
      </c>
      <c r="F10" s="4">
        <f>(ajuste_SA!F10-AVERAGE(ajuste_SA!F$2:F$138))/_xlfn.STDEV.P(ajuste_SA!F$2:F$138)</f>
        <v>-1.3902506837007937</v>
      </c>
      <c r="G10" s="4">
        <f>(ajuste_SA!G10-AVERAGE(ajuste_SA!G$2:G$138))/_xlfn.STDEV.P(ajuste_SA!G$2:G$138)</f>
        <v>-1.4109016130160659</v>
      </c>
      <c r="H10" s="4">
        <f>(ajuste_SA!H10-AVERAGE(ajuste_SA!H$2:H$138))/_xlfn.STDEV.P(ajuste_SA!H$2:H$138)</f>
        <v>-1.3831737770106021</v>
      </c>
      <c r="I10" s="4">
        <f>(ajuste_SA!I10-AVERAGE(ajuste_SA!I$2:I$138))/_xlfn.STDEV.P(ajuste_SA!I$2:I$138)</f>
        <v>1.4286322624267009</v>
      </c>
      <c r="J10" s="4">
        <f>(ajuste_SA!J10-AVERAGE(ajuste_SA!J$2:J$138))/_xlfn.STDEV.P(ajuste_SA!J$2:J$138)</f>
        <v>0.20629443331041855</v>
      </c>
      <c r="K10" s="4">
        <f>(ajuste_SA!K10-AVERAGE(ajuste_SA!K$2:K$138))/_xlfn.STDEV.P(ajuste_SA!K$2:K$138)</f>
        <v>0.99713867958906299</v>
      </c>
      <c r="L10" s="4">
        <f>(ajuste_SA!L10-AVERAGE(ajuste_SA!L$2:L$138))/_xlfn.STDEV.P(ajuste_SA!L$2:L$138)</f>
        <v>0.96311012677883734</v>
      </c>
      <c r="M10" s="4">
        <f>(ajuste_SA!M10-AVERAGE(ajuste_SA!M$2:M$138))/_xlfn.STDEV.P(ajuste_SA!M$2:M$138)</f>
        <v>-0.92263503466295715</v>
      </c>
      <c r="N10" s="4">
        <f>(ajuste_SA!N10-AVERAGE(ajuste_SA!N$2:N$138))/_xlfn.STDEV.P(ajuste_SA!N$2:N$138)</f>
        <v>1.1789613986861205</v>
      </c>
      <c r="O10" s="4">
        <f>(ajuste_SA!O10-AVERAGE(ajuste_SA!O$2:O$138))/_xlfn.STDEV.P(ajuste_SA!O$2:O$138)</f>
        <v>-1.2177594067596533</v>
      </c>
      <c r="P10" s="4">
        <f>(ajuste_SA!P10-AVERAGE(ajuste_SA!P$2:P$138))/_xlfn.STDEV.P(ajuste_SA!P$2:P$138)</f>
        <v>-1.0378168153178933</v>
      </c>
      <c r="Q10" s="4">
        <f>(ajuste_SA!Q10-AVERAGE(ajuste_SA!Q$2:Q$138))/_xlfn.STDEV.P(ajuste_SA!Q$2:Q$138)</f>
        <v>-1.1942019308495271</v>
      </c>
      <c r="R10" s="4">
        <f>(ajuste_SA!R10-AVERAGE(ajuste_SA!R$2:R$138))/_xlfn.STDEV.P(ajuste_SA!R$2:R$138)</f>
        <v>-0.34676375157824268</v>
      </c>
      <c r="S10" s="4">
        <f>(ajuste_SA!S10-AVERAGE(ajuste_SA!S$2:S$138))/_xlfn.STDEV.P(ajuste_SA!S$2:S$138)</f>
        <v>-1.2608984448752929</v>
      </c>
      <c r="T10" s="4">
        <f>(ajuste_SA!T10-AVERAGE(ajuste_SA!T$2:T$138))/_xlfn.STDEV.P(ajuste_SA!T$2:T$138)</f>
        <v>-0.77072129139352463</v>
      </c>
      <c r="U10" s="4">
        <f>(ajuste_SA!U10-AVERAGE(ajuste_SA!U$2:U$138))/_xlfn.STDEV.P(ajuste_SA!U$2:U$138)</f>
        <v>-1.1924163016660057</v>
      </c>
      <c r="V10" s="4">
        <f>(ajuste_SA!V10-AVERAGE(ajuste_SA!V$2:V$138))/_xlfn.STDEV.P(ajuste_SA!V$2:V$138)</f>
        <v>-1.2500918372202146</v>
      </c>
      <c r="W10" s="4">
        <f>(ajuste_SA!W10-AVERAGE(ajuste_SA!W$2:W$138))/_xlfn.STDEV.P(ajuste_SA!W$2:W$138)</f>
        <v>0.16207003748207205</v>
      </c>
      <c r="X10" s="4">
        <f>(ajuste_SA!X10-AVERAGE(ajuste_SA!X$2:X$138))/_xlfn.STDEV.P(ajuste_SA!X$2:X$138)</f>
        <v>0.77239509894853742</v>
      </c>
      <c r="Y10" s="4">
        <f>(ajuste_SA!Y10-AVERAGE(ajuste_SA!Y$2:Y$138))/_xlfn.STDEV.P(ajuste_SA!Y$2:Y$138)</f>
        <v>1.9027885785800136</v>
      </c>
      <c r="Z10" s="4">
        <f>(ajuste_SA!Z10-AVERAGE(ajuste_SA!Z$2:Z$138))/_xlfn.STDEV.P(ajuste_SA!Z$2:Z$138)</f>
        <v>2.3308687578508831</v>
      </c>
      <c r="AA10" s="4">
        <f>(ajuste_SA!AA10-AVERAGE(ajuste_SA!AA$2:AA$138))/_xlfn.STDEV.P(ajuste_SA!AA$2:AA$138)</f>
        <v>-1.4398568966495051</v>
      </c>
      <c r="AB10" s="4">
        <f>ajuste_SA!AB10/ajuste_SA!AB$2*100</f>
        <v>103.59014253843138</v>
      </c>
      <c r="AC10" s="4">
        <f>ajuste_SA!AC10/ajuste_SA!AC$2*100</f>
        <v>100.9373080695579</v>
      </c>
      <c r="AD10" s="4">
        <v>-8.3848903629788918</v>
      </c>
      <c r="AI10" t="str">
        <f>IV!A3</f>
        <v>------------</v>
      </c>
      <c r="AJ10" t="str">
        <f>IV!G3</f>
        <v>-+</v>
      </c>
    </row>
    <row r="11" spans="1:36" x14ac:dyDescent="0.3">
      <c r="A11" s="2">
        <v>40575</v>
      </c>
      <c r="B11" s="2" t="str">
        <f t="shared" si="0"/>
        <v>2011M2</v>
      </c>
      <c r="C11" s="4">
        <f>ajuste_SA!C11/ajuste_SA!C$2*100</f>
        <v>99.750952241429829</v>
      </c>
      <c r="D11" s="4">
        <f>(ajuste_SA!D11-AVERAGE(ajuste_SA!D$2:D$138))/_xlfn.STDEV.P(ajuste_SA!D$2:D$138)</f>
        <v>-0.92516448446107691</v>
      </c>
      <c r="E11" s="4">
        <f>(ajuste_SA!E11-AVERAGE(ajuste_SA!E$2:E$138))/_xlfn.STDEV.P(ajuste_SA!E$2:E$138)</f>
        <v>-0.69592768414171247</v>
      </c>
      <c r="F11" s="4">
        <f>(ajuste_SA!F11-AVERAGE(ajuste_SA!F$2:F$138))/_xlfn.STDEV.P(ajuste_SA!F$2:F$138)</f>
        <v>-1.340206685007719</v>
      </c>
      <c r="G11" s="4">
        <f>(ajuste_SA!G11-AVERAGE(ajuste_SA!G$2:G$138))/_xlfn.STDEV.P(ajuste_SA!G$2:G$138)</f>
        <v>-1.3874942877112157</v>
      </c>
      <c r="H11" s="4">
        <f>(ajuste_SA!H11-AVERAGE(ajuste_SA!H$2:H$138))/_xlfn.STDEV.P(ajuste_SA!H$2:H$138)</f>
        <v>-1.3811714486103102</v>
      </c>
      <c r="I11" s="4">
        <f>(ajuste_SA!I11-AVERAGE(ajuste_SA!I$2:I$138))/_xlfn.STDEV.P(ajuste_SA!I$2:I$138)</f>
        <v>1.3464821596134968</v>
      </c>
      <c r="J11" s="4">
        <f>(ajuste_SA!J11-AVERAGE(ajuste_SA!J$2:J$138))/_xlfn.STDEV.P(ajuste_SA!J$2:J$138)</f>
        <v>5.6830149176375244E-2</v>
      </c>
      <c r="K11" s="4">
        <f>(ajuste_SA!K11-AVERAGE(ajuste_SA!K$2:K$138))/_xlfn.STDEV.P(ajuste_SA!K$2:K$138)</f>
        <v>0.93567563595506886</v>
      </c>
      <c r="L11" s="4">
        <f>(ajuste_SA!L11-AVERAGE(ajuste_SA!L$2:L$138))/_xlfn.STDEV.P(ajuste_SA!L$2:L$138)</f>
        <v>1.0274893458421501</v>
      </c>
      <c r="M11" s="4">
        <f>(ajuste_SA!M11-AVERAGE(ajuste_SA!M$2:M$138))/_xlfn.STDEV.P(ajuste_SA!M$2:M$138)</f>
        <v>-0.93104256689425702</v>
      </c>
      <c r="N11" s="4">
        <f>(ajuste_SA!N11-AVERAGE(ajuste_SA!N$2:N$138))/_xlfn.STDEV.P(ajuste_SA!N$2:N$138)</f>
        <v>1.3181335756520107</v>
      </c>
      <c r="O11" s="4">
        <f>(ajuste_SA!O11-AVERAGE(ajuste_SA!O$2:O$138))/_xlfn.STDEV.P(ajuste_SA!O$2:O$138)</f>
        <v>-1.1898443239163206</v>
      </c>
      <c r="P11" s="4">
        <f>(ajuste_SA!P11-AVERAGE(ajuste_SA!P$2:P$138))/_xlfn.STDEV.P(ajuste_SA!P$2:P$138)</f>
        <v>-1.0272328949425422</v>
      </c>
      <c r="Q11" s="4">
        <f>(ajuste_SA!Q11-AVERAGE(ajuste_SA!Q$2:Q$138))/_xlfn.STDEV.P(ajuste_SA!Q$2:Q$138)</f>
        <v>-1.1704110275335844</v>
      </c>
      <c r="R11" s="4">
        <f>(ajuste_SA!R11-AVERAGE(ajuste_SA!R$2:R$138))/_xlfn.STDEV.P(ajuste_SA!R$2:R$138)</f>
        <v>-0.39411116424769205</v>
      </c>
      <c r="S11" s="4">
        <f>(ajuste_SA!S11-AVERAGE(ajuste_SA!S$2:S$138))/_xlfn.STDEV.P(ajuste_SA!S$2:S$138)</f>
        <v>-1.25625207539744</v>
      </c>
      <c r="T11" s="4">
        <f>(ajuste_SA!T11-AVERAGE(ajuste_SA!T$2:T$138))/_xlfn.STDEV.P(ajuste_SA!T$2:T$138)</f>
        <v>-1.038440755600625</v>
      </c>
      <c r="U11" s="4">
        <f>(ajuste_SA!U11-AVERAGE(ajuste_SA!U$2:U$138))/_xlfn.STDEV.P(ajuste_SA!U$2:U$138)</f>
        <v>-1.2453526331077873</v>
      </c>
      <c r="V11" s="4">
        <f>(ajuste_SA!V11-AVERAGE(ajuste_SA!V$2:V$138))/_xlfn.STDEV.P(ajuste_SA!V$2:V$138)</f>
        <v>-1.2685997717723225</v>
      </c>
      <c r="W11" s="4">
        <f>(ajuste_SA!W11-AVERAGE(ajuste_SA!W$2:W$138))/_xlfn.STDEV.P(ajuste_SA!W$2:W$138)</f>
        <v>-5.4614048054879641E-3</v>
      </c>
      <c r="X11" s="4">
        <f>(ajuste_SA!X11-AVERAGE(ajuste_SA!X$2:X$138))/_xlfn.STDEV.P(ajuste_SA!X$2:X$138)</f>
        <v>1.0551637110276735</v>
      </c>
      <c r="Y11" s="4">
        <f>(ajuste_SA!Y11-AVERAGE(ajuste_SA!Y$2:Y$138))/_xlfn.STDEV.P(ajuste_SA!Y$2:Y$138)</f>
        <v>1.9577786656516398</v>
      </c>
      <c r="Z11" s="4">
        <f>(ajuste_SA!Z11-AVERAGE(ajuste_SA!Z$2:Z$138))/_xlfn.STDEV.P(ajuste_SA!Z$2:Z$138)</f>
        <v>2.217835888440129</v>
      </c>
      <c r="AA11" s="4">
        <f>(ajuste_SA!AA11-AVERAGE(ajuste_SA!AA$2:AA$138))/_xlfn.STDEV.P(ajuste_SA!AA$2:AA$138)</f>
        <v>-1.5446546199501674</v>
      </c>
      <c r="AB11" s="4">
        <f>ajuste_SA!AB11/ajuste_SA!AB$2*100</f>
        <v>104.41888425262155</v>
      </c>
      <c r="AC11" s="4">
        <f>ajuste_SA!AC11/ajuste_SA!AC$2*100</f>
        <v>101.43506678033532</v>
      </c>
      <c r="AD11" s="4">
        <v>-8.3319682356705673</v>
      </c>
      <c r="AI11" t="str">
        <f>IV!A4</f>
        <v>BaseM_SA_std</v>
      </c>
      <c r="AJ11">
        <f>IV!G4</f>
        <v>0.31610416621810744</v>
      </c>
    </row>
    <row r="12" spans="1:36" x14ac:dyDescent="0.3">
      <c r="A12" s="2">
        <v>40603</v>
      </c>
      <c r="B12" s="2" t="str">
        <f t="shared" si="0"/>
        <v>2011M3</v>
      </c>
      <c r="C12" s="4">
        <f>ajuste_SA!C12/ajuste_SA!C$2*100</f>
        <v>106.16026955757398</v>
      </c>
      <c r="D12" s="4">
        <f>(ajuste_SA!D12-AVERAGE(ajuste_SA!D$2:D$138))/_xlfn.STDEV.P(ajuste_SA!D$2:D$138)</f>
        <v>-0.91439790361113371</v>
      </c>
      <c r="E12" s="4">
        <f>(ajuste_SA!E12-AVERAGE(ajuste_SA!E$2:E$138))/_xlfn.STDEV.P(ajuste_SA!E$2:E$138)</f>
        <v>-0.82261499603521171</v>
      </c>
      <c r="F12" s="4">
        <f>(ajuste_SA!F12-AVERAGE(ajuste_SA!F$2:F$138))/_xlfn.STDEV.P(ajuste_SA!F$2:F$138)</f>
        <v>-1.311834560672086</v>
      </c>
      <c r="G12" s="4">
        <f>(ajuste_SA!G12-AVERAGE(ajuste_SA!G$2:G$138))/_xlfn.STDEV.P(ajuste_SA!G$2:G$138)</f>
        <v>-1.380900993056444</v>
      </c>
      <c r="H12" s="4">
        <f>(ajuste_SA!H12-AVERAGE(ajuste_SA!H$2:H$138))/_xlfn.STDEV.P(ajuste_SA!H$2:H$138)</f>
        <v>-1.3675757553790344</v>
      </c>
      <c r="I12" s="4">
        <f>(ajuste_SA!I12-AVERAGE(ajuste_SA!I$2:I$138))/_xlfn.STDEV.P(ajuste_SA!I$2:I$138)</f>
        <v>1.287803514746924</v>
      </c>
      <c r="J12" s="4">
        <f>(ajuste_SA!J12-AVERAGE(ajuste_SA!J$2:J$138))/_xlfn.STDEV.P(ajuste_SA!J$2:J$138)</f>
        <v>0.11118079795239011</v>
      </c>
      <c r="K12" s="4">
        <f>(ajuste_SA!K12-AVERAGE(ajuste_SA!K$2:K$138))/_xlfn.STDEV.P(ajuste_SA!K$2:K$138)</f>
        <v>0.86928261151247121</v>
      </c>
      <c r="L12" s="4">
        <f>(ajuste_SA!L12-AVERAGE(ajuste_SA!L$2:L$138))/_xlfn.STDEV.P(ajuste_SA!L$2:L$138)</f>
        <v>0.92945735317756073</v>
      </c>
      <c r="M12" s="4">
        <f>(ajuste_SA!M12-AVERAGE(ajuste_SA!M$2:M$138))/_xlfn.STDEV.P(ajuste_SA!M$2:M$138)</f>
        <v>-1.0019358605701514</v>
      </c>
      <c r="N12" s="4">
        <f>(ajuste_SA!N12-AVERAGE(ajuste_SA!N$2:N$138))/_xlfn.STDEV.P(ajuste_SA!N$2:N$138)</f>
        <v>1.1612120735317795</v>
      </c>
      <c r="O12" s="4">
        <f>(ajuste_SA!O12-AVERAGE(ajuste_SA!O$2:O$138))/_xlfn.STDEV.P(ajuste_SA!O$2:O$138)</f>
        <v>-1.2063905646383795</v>
      </c>
      <c r="P12" s="4">
        <f>(ajuste_SA!P12-AVERAGE(ajuste_SA!P$2:P$138))/_xlfn.STDEV.P(ajuste_SA!P$2:P$138)</f>
        <v>-1.0202127913575885</v>
      </c>
      <c r="Q12" s="4">
        <f>(ajuste_SA!Q12-AVERAGE(ajuste_SA!Q$2:Q$138))/_xlfn.STDEV.P(ajuste_SA!Q$2:Q$138)</f>
        <v>-1.1730451546447391</v>
      </c>
      <c r="R12" s="4">
        <f>(ajuste_SA!R12-AVERAGE(ajuste_SA!R$2:R$138))/_xlfn.STDEV.P(ajuste_SA!R$2:R$138)</f>
        <v>-0.43250826835127709</v>
      </c>
      <c r="S12" s="4">
        <f>(ajuste_SA!S12-AVERAGE(ajuste_SA!S$2:S$138))/_xlfn.STDEV.P(ajuste_SA!S$2:S$138)</f>
        <v>-1.3903500872959136</v>
      </c>
      <c r="T12" s="4">
        <f>(ajuste_SA!T12-AVERAGE(ajuste_SA!T$2:T$138))/_xlfn.STDEV.P(ajuste_SA!T$2:T$138)</f>
        <v>-1.1148855600826035</v>
      </c>
      <c r="U12" s="4">
        <f>(ajuste_SA!U12-AVERAGE(ajuste_SA!U$2:U$138))/_xlfn.STDEV.P(ajuste_SA!U$2:U$138)</f>
        <v>-1.3390014056721615</v>
      </c>
      <c r="V12" s="4">
        <f>(ajuste_SA!V12-AVERAGE(ajuste_SA!V$2:V$138))/_xlfn.STDEV.P(ajuste_SA!V$2:V$138)</f>
        <v>-1.2776568461276097</v>
      </c>
      <c r="W12" s="4">
        <f>(ajuste_SA!W12-AVERAGE(ajuste_SA!W$2:W$138))/_xlfn.STDEV.P(ajuste_SA!W$2:W$138)</f>
        <v>-9.2066641920244011E-2</v>
      </c>
      <c r="X12" s="4">
        <f>(ajuste_SA!X12-AVERAGE(ajuste_SA!X$2:X$138))/_xlfn.STDEV.P(ajuste_SA!X$2:X$138)</f>
        <v>1.1896698616382897</v>
      </c>
      <c r="Y12" s="4">
        <f>(ajuste_SA!Y12-AVERAGE(ajuste_SA!Y$2:Y$138))/_xlfn.STDEV.P(ajuste_SA!Y$2:Y$138)</f>
        <v>2.018878762397891</v>
      </c>
      <c r="Z12" s="4">
        <f>(ajuste_SA!Z12-AVERAGE(ajuste_SA!Z$2:Z$138))/_xlfn.STDEV.P(ajuste_SA!Z$2:Z$138)</f>
        <v>2.242954303864741</v>
      </c>
      <c r="AA12" s="4">
        <f>(ajuste_SA!AA12-AVERAGE(ajuste_SA!AA$2:AA$138))/_xlfn.STDEV.P(ajuste_SA!AA$2:AA$138)</f>
        <v>-1.6716447051199577</v>
      </c>
      <c r="AB12" s="4">
        <f>ajuste_SA!AB12/ajuste_SA!AB$2*100</f>
        <v>105.2437683637977</v>
      </c>
      <c r="AC12" s="4">
        <f>ajuste_SA!AC12/ajuste_SA!AC$2*100</f>
        <v>102.4241674229299</v>
      </c>
      <c r="AD12" s="4">
        <v>-8.5571916903580671</v>
      </c>
      <c r="AI12" t="str">
        <f>IV!A5</f>
        <v>M1_std</v>
      </c>
      <c r="AJ12">
        <f>IV!G5</f>
        <v>0.42631957153622574</v>
      </c>
    </row>
    <row r="13" spans="1:36" x14ac:dyDescent="0.3">
      <c r="A13" s="2">
        <v>40634</v>
      </c>
      <c r="B13" s="2" t="str">
        <f t="shared" si="0"/>
        <v>2011M4</v>
      </c>
      <c r="C13" s="4">
        <f>ajuste_SA!C13/ajuste_SA!C$2*100</f>
        <v>102.46850278347492</v>
      </c>
      <c r="D13" s="4">
        <f>(ajuste_SA!D13-AVERAGE(ajuste_SA!D$2:D$138))/_xlfn.STDEV.P(ajuste_SA!D$2:D$138)</f>
        <v>-0.92986663934598957</v>
      </c>
      <c r="E13" s="4">
        <f>(ajuste_SA!E13-AVERAGE(ajuste_SA!E$2:E$138))/_xlfn.STDEV.P(ajuste_SA!E$2:E$138)</f>
        <v>-0.94501092108687379</v>
      </c>
      <c r="F13" s="4">
        <f>(ajuste_SA!F13-AVERAGE(ajuste_SA!F$2:F$138))/_xlfn.STDEV.P(ajuste_SA!F$2:F$138)</f>
        <v>-1.2761804203093454</v>
      </c>
      <c r="G13" s="4">
        <f>(ajuste_SA!G13-AVERAGE(ajuste_SA!G$2:G$138))/_xlfn.STDEV.P(ajuste_SA!G$2:G$138)</f>
        <v>-1.3473606326517187</v>
      </c>
      <c r="H13" s="4">
        <f>(ajuste_SA!H13-AVERAGE(ajuste_SA!H$2:H$138))/_xlfn.STDEV.P(ajuste_SA!H$2:H$138)</f>
        <v>-1.322539900035868</v>
      </c>
      <c r="I13" s="4">
        <f>(ajuste_SA!I13-AVERAGE(ajuste_SA!I$2:I$138))/_xlfn.STDEV.P(ajuste_SA!I$2:I$138)</f>
        <v>1.211521276420376</v>
      </c>
      <c r="J13" s="4">
        <f>(ajuste_SA!J13-AVERAGE(ajuste_SA!J$2:J$138))/_xlfn.STDEV.P(ajuste_SA!J$2:J$138)</f>
        <v>0.35575871744446186</v>
      </c>
      <c r="K13" s="4">
        <f>(ajuste_SA!K13-AVERAGE(ajuste_SA!K$2:K$138))/_xlfn.STDEV.P(ajuste_SA!K$2:K$138)</f>
        <v>0.78754078793655791</v>
      </c>
      <c r="L13" s="4">
        <f>(ajuste_SA!L13-AVERAGE(ajuste_SA!L$2:L$138))/_xlfn.STDEV.P(ajuste_SA!L$2:L$138)</f>
        <v>0.98505758782314878</v>
      </c>
      <c r="M13" s="4">
        <f>(ajuste_SA!M13-AVERAGE(ajuste_SA!M$2:M$138))/_xlfn.STDEV.P(ajuste_SA!M$2:M$138)</f>
        <v>-1.0642252416998546</v>
      </c>
      <c r="N13" s="4">
        <f>(ajuste_SA!N13-AVERAGE(ajuste_SA!N$2:N$138))/_xlfn.STDEV.P(ajuste_SA!N$2:N$138)</f>
        <v>0.99893458767544174</v>
      </c>
      <c r="O13" s="4">
        <f>(ajuste_SA!O13-AVERAGE(ajuste_SA!O$2:O$138))/_xlfn.STDEV.P(ajuste_SA!O$2:O$138)</f>
        <v>-1.1380369969935056</v>
      </c>
      <c r="P13" s="4">
        <f>(ajuste_SA!P13-AVERAGE(ajuste_SA!P$2:P$138))/_xlfn.STDEV.P(ajuste_SA!P$2:P$138)</f>
        <v>-1.0007489712458082</v>
      </c>
      <c r="Q13" s="4">
        <f>(ajuste_SA!Q13-AVERAGE(ajuste_SA!Q$2:Q$138))/_xlfn.STDEV.P(ajuste_SA!Q$2:Q$138)</f>
        <v>-1.1480831547106289</v>
      </c>
      <c r="R13" s="4">
        <f>(ajuste_SA!R13-AVERAGE(ajuste_SA!R$2:R$138))/_xlfn.STDEV.P(ajuste_SA!R$2:R$138)</f>
        <v>-0.24937332046544503</v>
      </c>
      <c r="S13" s="4">
        <f>(ajuste_SA!S13-AVERAGE(ajuste_SA!S$2:S$138))/_xlfn.STDEV.P(ajuste_SA!S$2:S$138)</f>
        <v>-1.4008607433001679</v>
      </c>
      <c r="T13" s="4">
        <f>(ajuste_SA!T13-AVERAGE(ajuste_SA!T$2:T$138))/_xlfn.STDEV.P(ajuste_SA!T$2:T$138)</f>
        <v>-0.93174332636620316</v>
      </c>
      <c r="U13" s="4">
        <f>(ajuste_SA!U13-AVERAGE(ajuste_SA!U$2:U$138))/_xlfn.STDEV.P(ajuste_SA!U$2:U$138)</f>
        <v>-1.4773944496335816</v>
      </c>
      <c r="V13" s="4">
        <f>(ajuste_SA!V13-AVERAGE(ajuste_SA!V$2:V$138))/_xlfn.STDEV.P(ajuste_SA!V$2:V$138)</f>
        <v>-1.3938236693802024</v>
      </c>
      <c r="W13" s="4">
        <f>(ajuste_SA!W13-AVERAGE(ajuste_SA!W$2:W$138))/_xlfn.STDEV.P(ajuste_SA!W$2:W$138)</f>
        <v>-0.51657427958109514</v>
      </c>
      <c r="X13" s="4">
        <f>(ajuste_SA!X13-AVERAGE(ajuste_SA!X$2:X$138))/_xlfn.STDEV.P(ajuste_SA!X$2:X$138)</f>
        <v>0.80755011558540324</v>
      </c>
      <c r="Y13" s="4">
        <f>(ajuste_SA!Y13-AVERAGE(ajuste_SA!Y$2:Y$138))/_xlfn.STDEV.P(ajuste_SA!Y$2:Y$138)</f>
        <v>1.7775333802501985</v>
      </c>
      <c r="Z13" s="4">
        <f>(ajuste_SA!Z13-AVERAGE(ajuste_SA!Z$2:Z$138))/_xlfn.STDEV.P(ajuste_SA!Z$2:Z$138)</f>
        <v>2.1006166164586051</v>
      </c>
      <c r="AA13" s="4">
        <f>(ajuste_SA!AA13-AVERAGE(ajuste_SA!AA$2:AA$138))/_xlfn.STDEV.P(ajuste_SA!AA$2:AA$138)</f>
        <v>-2.0328891701942267</v>
      </c>
      <c r="AB13" s="4">
        <f>ajuste_SA!AB13/ajuste_SA!AB$2*100</f>
        <v>106.05418646367104</v>
      </c>
      <c r="AC13" s="4">
        <f>ajuste_SA!AC13/ajuste_SA!AC$2*100</f>
        <v>103.08372063177774</v>
      </c>
      <c r="AD13" s="4">
        <v>-8.7201556147810813</v>
      </c>
      <c r="AI13" t="str">
        <f>IV!A6</f>
        <v>M2_std</v>
      </c>
      <c r="AJ13">
        <f>IV!G6</f>
        <v>0.4811568737216062</v>
      </c>
    </row>
    <row r="14" spans="1:36" x14ac:dyDescent="0.3">
      <c r="A14" s="2">
        <v>40664</v>
      </c>
      <c r="B14" s="2" t="str">
        <f t="shared" si="0"/>
        <v>2011M5</v>
      </c>
      <c r="C14" s="4">
        <f>ajuste_SA!C14/ajuste_SA!C$2*100</f>
        <v>104.9150307647231</v>
      </c>
      <c r="D14" s="4">
        <f>(ajuste_SA!D14-AVERAGE(ajuste_SA!D$2:D$138))/_xlfn.STDEV.P(ajuste_SA!D$2:D$138)</f>
        <v>-0.93707498962385771</v>
      </c>
      <c r="E14" s="4">
        <f>(ajuste_SA!E14-AVERAGE(ajuste_SA!E$2:E$138))/_xlfn.STDEV.P(ajuste_SA!E$2:E$138)</f>
        <v>-0.9880275019486684</v>
      </c>
      <c r="F14" s="4">
        <f>(ajuste_SA!F14-AVERAGE(ajuste_SA!F$2:F$138))/_xlfn.STDEV.P(ajuste_SA!F$2:F$138)</f>
        <v>-1.2398111956213922</v>
      </c>
      <c r="G14" s="4">
        <f>(ajuste_SA!G14-AVERAGE(ajuste_SA!G$2:G$138))/_xlfn.STDEV.P(ajuste_SA!G$2:G$138)</f>
        <v>-1.330187288035207</v>
      </c>
      <c r="H14" s="4">
        <f>(ajuste_SA!H14-AVERAGE(ajuste_SA!H$2:H$138))/_xlfn.STDEV.P(ajuste_SA!H$2:H$138)</f>
        <v>-1.3102712546044535</v>
      </c>
      <c r="I14" s="4">
        <f>(ajuste_SA!I14-AVERAGE(ajuste_SA!I$2:I$138))/_xlfn.STDEV.P(ajuste_SA!I$2:I$138)</f>
        <v>1.1997855474470616</v>
      </c>
      <c r="J14" s="4">
        <f>(ajuste_SA!J14-AVERAGE(ajuste_SA!J$2:J$138))/_xlfn.STDEV.P(ajuste_SA!J$2:J$138)</f>
        <v>-7.9046472763661932E-2</v>
      </c>
      <c r="K14" s="4">
        <f>(ajuste_SA!K14-AVERAGE(ajuste_SA!K$2:K$138))/_xlfn.STDEV.P(ajuste_SA!K$2:K$138)</f>
        <v>0.73817676932109866</v>
      </c>
      <c r="L14" s="4">
        <f>(ajuste_SA!L14-AVERAGE(ajuste_SA!L$2:L$138))/_xlfn.STDEV.P(ajuste_SA!L$2:L$138)</f>
        <v>0.99383657224087307</v>
      </c>
      <c r="M14" s="4">
        <f>(ajuste_SA!M14-AVERAGE(ajuste_SA!M$2:M$138))/_xlfn.STDEV.P(ajuste_SA!M$2:M$138)</f>
        <v>-1.0730255345609376</v>
      </c>
      <c r="N14" s="4">
        <f>(ajuste_SA!N14-AVERAGE(ajuste_SA!N$2:N$138))/_xlfn.STDEV.P(ajuste_SA!N$2:N$138)</f>
        <v>1.045278529613618</v>
      </c>
      <c r="O14" s="4">
        <f>(ajuste_SA!O14-AVERAGE(ajuste_SA!O$2:O$138))/_xlfn.STDEV.P(ajuste_SA!O$2:O$138)</f>
        <v>-1.1684971914780686</v>
      </c>
      <c r="P14" s="4">
        <f>(ajuste_SA!P14-AVERAGE(ajuste_SA!P$2:P$138))/_xlfn.STDEV.P(ajuste_SA!P$2:P$138)</f>
        <v>-1.0252606000428608</v>
      </c>
      <c r="Q14" s="4">
        <f>(ajuste_SA!Q14-AVERAGE(ajuste_SA!Q$2:Q$138))/_xlfn.STDEV.P(ajuste_SA!Q$2:Q$138)</f>
        <v>-1.1791798820312918</v>
      </c>
      <c r="R14" s="4">
        <f>(ajuste_SA!R14-AVERAGE(ajuste_SA!R$2:R$138))/_xlfn.STDEV.P(ajuste_SA!R$2:R$138)</f>
        <v>-0.43038463116496678</v>
      </c>
      <c r="S14" s="4">
        <f>(ajuste_SA!S14-AVERAGE(ajuste_SA!S$2:S$138))/_xlfn.STDEV.P(ajuste_SA!S$2:S$138)</f>
        <v>-1.4478366778588685</v>
      </c>
      <c r="T14" s="4">
        <f>(ajuste_SA!T14-AVERAGE(ajuste_SA!T$2:T$138))/_xlfn.STDEV.P(ajuste_SA!T$2:T$138)</f>
        <v>-0.73591450807619774</v>
      </c>
      <c r="U14" s="4">
        <f>(ajuste_SA!U14-AVERAGE(ajuste_SA!U$2:U$138))/_xlfn.STDEV.P(ajuste_SA!U$2:U$138)</f>
        <v>-1.4790052563838083</v>
      </c>
      <c r="V14" s="4">
        <f>(ajuste_SA!V14-AVERAGE(ajuste_SA!V$2:V$138))/_xlfn.STDEV.P(ajuste_SA!V$2:V$138)</f>
        <v>-1.3516885843360416</v>
      </c>
      <c r="W14" s="4">
        <f>(ajuste_SA!W14-AVERAGE(ajuste_SA!W$2:W$138))/_xlfn.STDEV.P(ajuste_SA!W$2:W$138)</f>
        <v>-0.41719122059694941</v>
      </c>
      <c r="X14" s="4">
        <f>(ajuste_SA!X14-AVERAGE(ajuste_SA!X$2:X$138))/_xlfn.STDEV.P(ajuste_SA!X$2:X$138)</f>
        <v>0.36887664711668916</v>
      </c>
      <c r="Y14" s="4">
        <f>(ajuste_SA!Y14-AVERAGE(ajuste_SA!Y$2:Y$138))/_xlfn.STDEV.P(ajuste_SA!Y$2:Y$138)</f>
        <v>1.4017677852607542</v>
      </c>
      <c r="Z14" s="4">
        <f>(ajuste_SA!Z14-AVERAGE(ajuste_SA!Z$2:Z$138))/_xlfn.STDEV.P(ajuste_SA!Z$2:Z$138)</f>
        <v>1.8354777869765884</v>
      </c>
      <c r="AA14" s="4">
        <f>(ajuste_SA!AA14-AVERAGE(ajuste_SA!AA$2:AA$138))/_xlfn.STDEV.P(ajuste_SA!AA$2:AA$138)</f>
        <v>-1.8220606844590561</v>
      </c>
      <c r="AB14" s="4">
        <f>ajuste_SA!AB14/ajuste_SA!AB$2*100</f>
        <v>106.55278165324007</v>
      </c>
      <c r="AC14" s="4">
        <f>ajuste_SA!AC14/ajuste_SA!AC$2*100</f>
        <v>103.56864578463455</v>
      </c>
      <c r="AD14" s="4">
        <v>-8.6204976464379541</v>
      </c>
      <c r="AI14" t="str">
        <f>IV!A7</f>
        <v>M3_std</v>
      </c>
      <c r="AJ14">
        <f>IV!G7</f>
        <v>0.49468133275917753</v>
      </c>
    </row>
    <row r="15" spans="1:36" x14ac:dyDescent="0.3">
      <c r="A15" s="2">
        <v>40695</v>
      </c>
      <c r="B15" s="2" t="str">
        <f t="shared" si="0"/>
        <v>2011M6</v>
      </c>
      <c r="C15" s="4">
        <f>ajuste_SA!C15/ajuste_SA!C$2*100</f>
        <v>103.8309405215353</v>
      </c>
      <c r="D15" s="4">
        <f>(ajuste_SA!D15-AVERAGE(ajuste_SA!D$2:D$138))/_xlfn.STDEV.P(ajuste_SA!D$2:D$138)</f>
        <v>-0.9097765854827593</v>
      </c>
      <c r="E15" s="4">
        <f>(ajuste_SA!E15-AVERAGE(ajuste_SA!E$2:E$138))/_xlfn.STDEV.P(ajuste_SA!E$2:E$138)</f>
        <v>-1.0027722992239951</v>
      </c>
      <c r="F15" s="4">
        <f>(ajuste_SA!F15-AVERAGE(ajuste_SA!F$2:F$138))/_xlfn.STDEV.P(ajuste_SA!F$2:F$138)</f>
        <v>-1.2103963603600967</v>
      </c>
      <c r="G15" s="4">
        <f>(ajuste_SA!G15-AVERAGE(ajuste_SA!G$2:G$138))/_xlfn.STDEV.P(ajuste_SA!G$2:G$138)</f>
        <v>-1.3126088001686331</v>
      </c>
      <c r="H15" s="4">
        <f>(ajuste_SA!H15-AVERAGE(ajuste_SA!H$2:H$138))/_xlfn.STDEV.P(ajuste_SA!H$2:H$138)</f>
        <v>-1.288438162641014</v>
      </c>
      <c r="I15" s="4">
        <f>(ajuste_SA!I15-AVERAGE(ajuste_SA!I$2:I$138))/_xlfn.STDEV.P(ajuste_SA!I$2:I$138)</f>
        <v>1.4227643979400426</v>
      </c>
      <c r="J15" s="4">
        <f>(ajuste_SA!J15-AVERAGE(ajuste_SA!J$2:J$138))/_xlfn.STDEV.P(ajuste_SA!J$2:J$138)</f>
        <v>-0.10622179715167419</v>
      </c>
      <c r="K15" s="4">
        <f>(ajuste_SA!K15-AVERAGE(ajuste_SA!K$2:K$138))/_xlfn.STDEV.P(ajuste_SA!K$2:K$138)</f>
        <v>0.67362309785138785</v>
      </c>
      <c r="L15" s="4">
        <f>(ajuste_SA!L15-AVERAGE(ajuste_SA!L$2:L$138))/_xlfn.STDEV.P(ajuste_SA!L$2:L$138)</f>
        <v>1.0409504552826607</v>
      </c>
      <c r="M15" s="4">
        <f>(ajuste_SA!M15-AVERAGE(ajuste_SA!M$2:M$138))/_xlfn.STDEV.P(ajuste_SA!M$2:M$138)</f>
        <v>-0.94989507712385779</v>
      </c>
      <c r="N15" s="4">
        <f>(ajuste_SA!N15-AVERAGE(ajuste_SA!N$2:N$138))/_xlfn.STDEV.P(ajuste_SA!N$2:N$138)</f>
        <v>1.162537818324975</v>
      </c>
      <c r="O15" s="4">
        <f>(ajuste_SA!O15-AVERAGE(ajuste_SA!O$2:O$138))/_xlfn.STDEV.P(ajuste_SA!O$2:O$138)</f>
        <v>-1.146965158692179</v>
      </c>
      <c r="P15" s="4">
        <f>(ajuste_SA!P15-AVERAGE(ajuste_SA!P$2:P$138))/_xlfn.STDEV.P(ajuste_SA!P$2:P$138)</f>
        <v>-1.0033332506321346</v>
      </c>
      <c r="Q15" s="4">
        <f>(ajuste_SA!Q15-AVERAGE(ajuste_SA!Q$2:Q$138))/_xlfn.STDEV.P(ajuste_SA!Q$2:Q$138)</f>
        <v>-1.1425600944814622</v>
      </c>
      <c r="R15" s="4">
        <f>(ajuste_SA!R15-AVERAGE(ajuste_SA!R$2:R$138))/_xlfn.STDEV.P(ajuste_SA!R$2:R$138)</f>
        <v>-0.1659042690563918</v>
      </c>
      <c r="S15" s="4">
        <f>(ajuste_SA!S15-AVERAGE(ajuste_SA!S$2:S$138))/_xlfn.STDEV.P(ajuste_SA!S$2:S$138)</f>
        <v>-1.3805079885185096</v>
      </c>
      <c r="T15" s="4">
        <f>(ajuste_SA!T15-AVERAGE(ajuste_SA!T$2:T$138))/_xlfn.STDEV.P(ajuste_SA!T$2:T$138)</f>
        <v>-0.88132228511213218</v>
      </c>
      <c r="U15" s="4">
        <f>(ajuste_SA!U15-AVERAGE(ajuste_SA!U$2:U$138))/_xlfn.STDEV.P(ajuste_SA!U$2:U$138)</f>
        <v>-1.5218613782154014</v>
      </c>
      <c r="V15" s="4">
        <f>(ajuste_SA!V15-AVERAGE(ajuste_SA!V$2:V$138))/_xlfn.STDEV.P(ajuste_SA!V$2:V$138)</f>
        <v>-1.3993366711616815</v>
      </c>
      <c r="W15" s="4">
        <f>(ajuste_SA!W15-AVERAGE(ajuste_SA!W$2:W$138))/_xlfn.STDEV.P(ajuste_SA!W$2:W$138)</f>
        <v>-0.26527711614975508</v>
      </c>
      <c r="X15" s="4">
        <f>(ajuste_SA!X15-AVERAGE(ajuste_SA!X$2:X$138))/_xlfn.STDEV.P(ajuste_SA!X$2:X$138)</f>
        <v>0.46975626007465132</v>
      </c>
      <c r="Y15" s="4">
        <f>(ajuste_SA!Y15-AVERAGE(ajuste_SA!Y$2:Y$138))/_xlfn.STDEV.P(ajuste_SA!Y$2:Y$138)</f>
        <v>1.5667380464756324</v>
      </c>
      <c r="Z15" s="4">
        <f>(ajuste_SA!Z15-AVERAGE(ajuste_SA!Z$2:Z$138))/_xlfn.STDEV.P(ajuste_SA!Z$2:Z$138)</f>
        <v>2.0671253958924551</v>
      </c>
      <c r="AA15" s="4">
        <f>(ajuste_SA!AA15-AVERAGE(ajuste_SA!AA$2:AA$138))/_xlfn.STDEV.P(ajuste_SA!AA$2:AA$138)</f>
        <v>-1.8639793299296177</v>
      </c>
      <c r="AB15" s="4">
        <f>ajuste_SA!AB15/ajuste_SA!AB$2*100</f>
        <v>106.71255071140631</v>
      </c>
      <c r="AC15" s="4">
        <f>ajuste_SA!AC15/ajuste_SA!AC$2*100</f>
        <v>103.45772717689228</v>
      </c>
      <c r="AD15" s="4">
        <v>-8.6181519382726925</v>
      </c>
      <c r="AI15" t="str">
        <f>IV!A8</f>
        <v>M4_std</v>
      </c>
      <c r="AJ15">
        <f>IV!G8</f>
        <v>0.49959010657767255</v>
      </c>
    </row>
    <row r="16" spans="1:36" x14ac:dyDescent="0.3">
      <c r="A16" s="2">
        <v>40725</v>
      </c>
      <c r="B16" s="2" t="str">
        <f t="shared" si="0"/>
        <v>2011M7</v>
      </c>
      <c r="C16" s="4">
        <f>ajuste_SA!C16/ajuste_SA!C$2*100</f>
        <v>106.3507178435394</v>
      </c>
      <c r="D16" s="4">
        <f>(ajuste_SA!D16-AVERAGE(ajuste_SA!D$2:D$138))/_xlfn.STDEV.P(ajuste_SA!D$2:D$138)</f>
        <v>-0.92040039032875653</v>
      </c>
      <c r="E16" s="4">
        <f>(ajuste_SA!E16-AVERAGE(ajuste_SA!E$2:E$138))/_xlfn.STDEV.P(ajuste_SA!E$2:E$138)</f>
        <v>-1.0196488635633891</v>
      </c>
      <c r="F16" s="4">
        <f>(ajuste_SA!F16-AVERAGE(ajuste_SA!F$2:F$138))/_xlfn.STDEV.P(ajuste_SA!F$2:F$138)</f>
        <v>-1.1838465713747108</v>
      </c>
      <c r="G16" s="4">
        <f>(ajuste_SA!G16-AVERAGE(ajuste_SA!G$2:G$138))/_xlfn.STDEV.P(ajuste_SA!G$2:G$138)</f>
        <v>-1.2912523657379062</v>
      </c>
      <c r="H16" s="4">
        <f>(ajuste_SA!H16-AVERAGE(ajuste_SA!H$2:H$138))/_xlfn.STDEV.P(ajuste_SA!H$2:H$138)</f>
        <v>-1.2690209711343798</v>
      </c>
      <c r="I16" s="4">
        <f>(ajuste_SA!I16-AVERAGE(ajuste_SA!I$2:I$138))/_xlfn.STDEV.P(ajuste_SA!I$2:I$138)</f>
        <v>1.3875572110200989</v>
      </c>
      <c r="J16" s="4">
        <f>(ajuste_SA!J16-AVERAGE(ajuste_SA!J$2:J$138))/_xlfn.STDEV.P(ajuste_SA!J$2:J$138)</f>
        <v>0.26064508208643822</v>
      </c>
      <c r="K16" s="4">
        <f>(ajuste_SA!K16-AVERAGE(ajuste_SA!K$2:K$138))/_xlfn.STDEV.P(ajuste_SA!K$2:K$138)</f>
        <v>0.63017576305613809</v>
      </c>
      <c r="L16" s="4">
        <f>(ajuste_SA!L16-AVERAGE(ajuste_SA!L$2:L$138))/_xlfn.STDEV.P(ajuste_SA!L$2:L$138)</f>
        <v>1.017247197354805</v>
      </c>
      <c r="M16" s="4">
        <f>(ajuste_SA!M16-AVERAGE(ajuste_SA!M$2:M$138))/_xlfn.STDEV.P(ajuste_SA!M$2:M$138)</f>
        <v>-0.98026038331398302</v>
      </c>
      <c r="N16" s="4">
        <f>(ajuste_SA!N16-AVERAGE(ajuste_SA!N$2:N$138))/_xlfn.STDEV.P(ajuste_SA!N$2:N$138)</f>
        <v>0.61725135282694377</v>
      </c>
      <c r="O16" s="4">
        <f>(ajuste_SA!O16-AVERAGE(ajuste_SA!O$2:O$138))/_xlfn.STDEV.P(ajuste_SA!O$2:O$138)</f>
        <v>-1.2104890284055148</v>
      </c>
      <c r="P16" s="4">
        <f>(ajuste_SA!P16-AVERAGE(ajuste_SA!P$2:P$138))/_xlfn.STDEV.P(ajuste_SA!P$2:P$138)</f>
        <v>-1.0261050282225523</v>
      </c>
      <c r="Q16" s="4">
        <f>(ajuste_SA!Q16-AVERAGE(ajuste_SA!Q$2:Q$138))/_xlfn.STDEV.P(ajuste_SA!Q$2:Q$138)</f>
        <v>-1.2131257209091288</v>
      </c>
      <c r="R16" s="4">
        <f>(ajuste_SA!R16-AVERAGE(ajuste_SA!R$2:R$138))/_xlfn.STDEV.P(ajuste_SA!R$2:R$138)</f>
        <v>-0.56174582383773308</v>
      </c>
      <c r="S16" s="4">
        <f>(ajuste_SA!S16-AVERAGE(ajuste_SA!S$2:S$138))/_xlfn.STDEV.P(ajuste_SA!S$2:S$138)</f>
        <v>-1.3592239557501424</v>
      </c>
      <c r="T16" s="4">
        <f>(ajuste_SA!T16-AVERAGE(ajuste_SA!T$2:T$138))/_xlfn.STDEV.P(ajuste_SA!T$2:T$138)</f>
        <v>-0.71704727973596472</v>
      </c>
      <c r="U16" s="4">
        <f>(ajuste_SA!U16-AVERAGE(ajuste_SA!U$2:U$138))/_xlfn.STDEV.P(ajuste_SA!U$2:U$138)</f>
        <v>-1.5366113171404636</v>
      </c>
      <c r="V16" s="4">
        <f>(ajuste_SA!V16-AVERAGE(ajuste_SA!V$2:V$138))/_xlfn.STDEV.P(ajuste_SA!V$2:V$138)</f>
        <v>-1.4367463261074316</v>
      </c>
      <c r="W16" s="4">
        <f>(ajuste_SA!W16-AVERAGE(ajuste_SA!W$2:W$138))/_xlfn.STDEV.P(ajuste_SA!W$2:W$138)</f>
        <v>0.9741716051810918</v>
      </c>
      <c r="X16" s="4">
        <f>(ajuste_SA!X16-AVERAGE(ajuste_SA!X$2:X$138))/_xlfn.STDEV.P(ajuste_SA!X$2:X$138)</f>
        <v>-0.11259423290994781</v>
      </c>
      <c r="Y16" s="4">
        <f>(ajuste_SA!Y16-AVERAGE(ajuste_SA!Y$2:Y$138))/_xlfn.STDEV.P(ajuste_SA!Y$2:Y$138)</f>
        <v>1.0275296926899669</v>
      </c>
      <c r="Z16" s="4">
        <f>(ajuste_SA!Z16-AVERAGE(ajuste_SA!Z$2:Z$138))/_xlfn.STDEV.P(ajuste_SA!Z$2:Z$138)</f>
        <v>1.7182585149950642</v>
      </c>
      <c r="AA16" s="4">
        <f>(ajuste_SA!AA16-AVERAGE(ajuste_SA!AA$2:AA$138))/_xlfn.STDEV.P(ajuste_SA!AA$2:AA$138)</f>
        <v>-1.9132960869116715</v>
      </c>
      <c r="AB16" s="4">
        <f>ajuste_SA!AB16/ajuste_SA!AB$2*100</f>
        <v>106.88324964477907</v>
      </c>
      <c r="AC16" s="4">
        <f>ajuste_SA!AC16/ajuste_SA!AC$2*100</f>
        <v>103.54939544775368</v>
      </c>
      <c r="AD16" s="4">
        <v>-8.5389838937671971</v>
      </c>
      <c r="AI16" t="str">
        <f>IV!A9</f>
        <v>ROE_std</v>
      </c>
      <c r="AJ16">
        <f>IV!G9</f>
        <v>2.3139509096781141E-2</v>
      </c>
    </row>
    <row r="17" spans="1:36" x14ac:dyDescent="0.3">
      <c r="A17" s="2">
        <v>40756</v>
      </c>
      <c r="B17" s="2" t="str">
        <f t="shared" si="0"/>
        <v>2011M8</v>
      </c>
      <c r="C17" s="4">
        <f>ajuste_SA!C17/ajuste_SA!C$2*100</f>
        <v>108.05010254907705</v>
      </c>
      <c r="D17" s="4">
        <f>(ajuste_SA!D17-AVERAGE(ajuste_SA!D$2:D$138))/_xlfn.STDEV.P(ajuste_SA!D$2:D$138)</f>
        <v>-0.90721133099709717</v>
      </c>
      <c r="E17" s="4">
        <f>(ajuste_SA!E17-AVERAGE(ajuste_SA!E$2:E$138))/_xlfn.STDEV.P(ajuste_SA!E$2:E$138)</f>
        <v>-1.0023996468220502</v>
      </c>
      <c r="F17" s="4">
        <f>(ajuste_SA!F17-AVERAGE(ajuste_SA!F$2:F$138))/_xlfn.STDEV.P(ajuste_SA!F$2:F$138)</f>
        <v>-1.1572581687938432</v>
      </c>
      <c r="G17" s="4">
        <f>(ajuste_SA!G17-AVERAGE(ajuste_SA!G$2:G$138))/_xlfn.STDEV.P(ajuste_SA!G$2:G$138)</f>
        <v>-1.2773407056158508</v>
      </c>
      <c r="H17" s="4">
        <f>(ajuste_SA!H17-AVERAGE(ajuste_SA!H$2:H$138))/_xlfn.STDEV.P(ajuste_SA!H$2:H$138)</f>
        <v>-1.2562808716416807</v>
      </c>
      <c r="I17" s="4">
        <f>(ajuste_SA!I17-AVERAGE(ajuste_SA!I$2:I$138))/_xlfn.STDEV.P(ajuste_SA!I$2:I$138)</f>
        <v>1.3816893465334426</v>
      </c>
      <c r="J17" s="4">
        <f>(ajuste_SA!J17-AVERAGE(ajuste_SA!J$2:J$138))/_xlfn.STDEV.P(ajuste_SA!J$2:J$138)</f>
        <v>-0.52743932516579661</v>
      </c>
      <c r="K17" s="4">
        <f>(ajuste_SA!K17-AVERAGE(ajuste_SA!K$2:K$138))/_xlfn.STDEV.P(ajuste_SA!K$2:K$138)</f>
        <v>0.59757589479618212</v>
      </c>
      <c r="L17" s="4">
        <f>(ajuste_SA!L17-AVERAGE(ajuste_SA!L$2:L$138))/_xlfn.STDEV.P(ajuste_SA!L$2:L$138)</f>
        <v>0.6295087189053088</v>
      </c>
      <c r="M17" s="4">
        <f>(ajuste_SA!M17-AVERAGE(ajuste_SA!M$2:M$138))/_xlfn.STDEV.P(ajuste_SA!M$2:M$138)</f>
        <v>-0.45425570987663288</v>
      </c>
      <c r="N17" s="4">
        <f>(ajuste_SA!N17-AVERAGE(ajuste_SA!N$2:N$138))/_xlfn.STDEV.P(ajuste_SA!N$2:N$138)</f>
        <v>0.4145864548565068</v>
      </c>
      <c r="O17" s="4">
        <f>(ajuste_SA!O17-AVERAGE(ajuste_SA!O$2:O$138))/_xlfn.STDEV.P(ajuste_SA!O$2:O$138)</f>
        <v>-1.2324710136389441</v>
      </c>
      <c r="P17" s="4">
        <f>(ajuste_SA!P17-AVERAGE(ajuste_SA!P$2:P$138))/_xlfn.STDEV.P(ajuste_SA!P$2:P$138)</f>
        <v>-1.0801971967842425</v>
      </c>
      <c r="Q17" s="4">
        <f>(ajuste_SA!Q17-AVERAGE(ajuste_SA!Q$2:Q$138))/_xlfn.STDEV.P(ajuste_SA!Q$2:Q$138)</f>
        <v>-1.2809878132567365</v>
      </c>
      <c r="R17" s="4">
        <f>(ajuste_SA!R17-AVERAGE(ajuste_SA!R$2:R$138))/_xlfn.STDEV.P(ajuste_SA!R$2:R$138)</f>
        <v>-1.1319099074166417</v>
      </c>
      <c r="S17" s="4">
        <f>(ajuste_SA!S17-AVERAGE(ajuste_SA!S$2:S$138))/_xlfn.STDEV.P(ajuste_SA!S$2:S$138)</f>
        <v>-1.4504339806467599</v>
      </c>
      <c r="T17" s="4">
        <f>(ajuste_SA!T17-AVERAGE(ajuste_SA!T$2:T$138))/_xlfn.STDEV.P(ajuste_SA!T$2:T$138)</f>
        <v>5.1121498384728726E-3</v>
      </c>
      <c r="U17" s="4">
        <f>(ajuste_SA!U17-AVERAGE(ajuste_SA!U$2:U$138))/_xlfn.STDEV.P(ajuste_SA!U$2:U$138)</f>
        <v>-1.4859832477695609</v>
      </c>
      <c r="V17" s="4">
        <f>(ajuste_SA!V17-AVERAGE(ajuste_SA!V$2:V$138))/_xlfn.STDEV.P(ajuste_SA!V$2:V$138)</f>
        <v>-1.3879168817571894</v>
      </c>
      <c r="W17" s="4">
        <f>(ajuste_SA!W17-AVERAGE(ajuste_SA!W$2:W$138))/_xlfn.STDEV.P(ajuste_SA!W$2:W$138)</f>
        <v>1.8785574419368187</v>
      </c>
      <c r="X17" s="4">
        <f>(ajuste_SA!X17-AVERAGE(ajuste_SA!X$2:X$138))/_xlfn.STDEV.P(ajuste_SA!X$2:X$138)</f>
        <v>-0.75608388526300885</v>
      </c>
      <c r="Y17" s="4">
        <f>(ajuste_SA!Y17-AVERAGE(ajuste_SA!Y$2:Y$138))/_xlfn.STDEV.P(ajuste_SA!Y$2:Y$138)</f>
        <v>0.1308857729387316</v>
      </c>
      <c r="Z17" s="4">
        <f>(ajuste_SA!Z17-AVERAGE(ajuste_SA!Z$2:Z$138))/_xlfn.STDEV.P(ajuste_SA!Z$2:Z$138)</f>
        <v>0.96470605225669981</v>
      </c>
      <c r="AA17" s="4">
        <f>(ajuste_SA!AA17-AVERAGE(ajuste_SA!AA$2:AA$138))/_xlfn.STDEV.P(ajuste_SA!AA$2:AA$138)</f>
        <v>-1.8849396389975726</v>
      </c>
      <c r="AB17" s="4">
        <f>ajuste_SA!AB17/ajuste_SA!AB$2*100</f>
        <v>107.27865395372163</v>
      </c>
      <c r="AC17" s="4">
        <f>ajuste_SA!AC17/ajuste_SA!AC$2*100</f>
        <v>103.83494211148694</v>
      </c>
      <c r="AD17" s="4">
        <v>-8.0475641912667548</v>
      </c>
      <c r="AI17" t="str">
        <f>IV!A10</f>
        <v>RegCap_std</v>
      </c>
      <c r="AJ17">
        <f>IV!G10</f>
        <v>0.14464118850252988</v>
      </c>
    </row>
    <row r="18" spans="1:36" x14ac:dyDescent="0.3">
      <c r="A18" s="2">
        <v>40787</v>
      </c>
      <c r="B18" s="2" t="str">
        <f t="shared" si="0"/>
        <v>2011M9</v>
      </c>
      <c r="C18" s="4">
        <f>ajuste_SA!C18/ajuste_SA!C$2*100</f>
        <v>104.23381189569294</v>
      </c>
      <c r="D18" s="4">
        <f>(ajuste_SA!D18-AVERAGE(ajuste_SA!D$2:D$138))/_xlfn.STDEV.P(ajuste_SA!D$2:D$138)</f>
        <v>-0.89015187484397706</v>
      </c>
      <c r="E18" s="4">
        <f>(ajuste_SA!E18-AVERAGE(ajuste_SA!E$2:E$138))/_xlfn.STDEV.P(ajuste_SA!E$2:E$138)</f>
        <v>-0.97827265626196858</v>
      </c>
      <c r="F18" s="4">
        <f>(ajuste_SA!F18-AVERAGE(ajuste_SA!F$2:F$138))/_xlfn.STDEV.P(ajuste_SA!F$2:F$138)</f>
        <v>-1.125591365954115</v>
      </c>
      <c r="G18" s="4">
        <f>(ajuste_SA!G18-AVERAGE(ajuste_SA!G$2:G$138))/_xlfn.STDEV.P(ajuste_SA!G$2:G$138)</f>
        <v>-1.2418576189600721</v>
      </c>
      <c r="H18" s="4">
        <f>(ajuste_SA!H18-AVERAGE(ajuste_SA!H$2:H$138))/_xlfn.STDEV.P(ajuste_SA!H$2:H$138)</f>
        <v>-1.2278946434546101</v>
      </c>
      <c r="I18" s="4">
        <f>(ajuste_SA!I18-AVERAGE(ajuste_SA!I$2:I$138))/_xlfn.STDEV.P(ajuste_SA!I$2:I$138)</f>
        <v>1.5459895521598488</v>
      </c>
      <c r="J18" s="4">
        <f>(ajuste_SA!J18-AVERAGE(ajuste_SA!J$2:J$138))/_xlfn.STDEV.P(ajuste_SA!J$2:J$138)</f>
        <v>-0.74484192026986096</v>
      </c>
      <c r="K18" s="4">
        <f>(ajuste_SA!K18-AVERAGE(ajuste_SA!K$2:K$138))/_xlfn.STDEV.P(ajuste_SA!K$2:K$138)</f>
        <v>0.52212589040201207</v>
      </c>
      <c r="L18" s="4">
        <f>(ajuste_SA!L18-AVERAGE(ajuste_SA!L$2:L$138))/_xlfn.STDEV.P(ajuste_SA!L$2:L$138)</f>
        <v>0.37901503018623789</v>
      </c>
      <c r="M18" s="4">
        <f>(ajuste_SA!M18-AVERAGE(ajuste_SA!M$2:M$138))/_xlfn.STDEV.P(ajuste_SA!M$2:M$138)</f>
        <v>-0.10123754631948662</v>
      </c>
      <c r="N18" s="4">
        <f>(ajuste_SA!N18-AVERAGE(ajuste_SA!N$2:N$138))/_xlfn.STDEV.P(ajuste_SA!N$2:N$138)</f>
        <v>-0.21636580635317562</v>
      </c>
      <c r="O18" s="4">
        <f>(ajuste_SA!O18-AVERAGE(ajuste_SA!O$2:O$138))/_xlfn.STDEV.P(ajuste_SA!O$2:O$138)</f>
        <v>-1.4230122178441382</v>
      </c>
      <c r="P18" s="4">
        <f>(ajuste_SA!P18-AVERAGE(ajuste_SA!P$2:P$138))/_xlfn.STDEV.P(ajuste_SA!P$2:P$138)</f>
        <v>-1.1593815131399416</v>
      </c>
      <c r="Q18" s="4">
        <f>(ajuste_SA!Q18-AVERAGE(ajuste_SA!Q$2:Q$138))/_xlfn.STDEV.P(ajuste_SA!Q$2:Q$138)</f>
        <v>-1.4473174334787804</v>
      </c>
      <c r="R18" s="4">
        <f>(ajuste_SA!R18-AVERAGE(ajuste_SA!R$2:R$138))/_xlfn.STDEV.P(ajuste_SA!R$2:R$138)</f>
        <v>-1.8603168617802586</v>
      </c>
      <c r="S18" s="4">
        <f>(ajuste_SA!S18-AVERAGE(ajuste_SA!S$2:S$138))/_xlfn.STDEV.P(ajuste_SA!S$2:S$138)</f>
        <v>-1.5439052149272832</v>
      </c>
      <c r="T18" s="4">
        <f>(ajuste_SA!T18-AVERAGE(ajuste_SA!T$2:T$138))/_xlfn.STDEV.P(ajuste_SA!T$2:T$138)</f>
        <v>2.9984955151285537</v>
      </c>
      <c r="U18" s="4">
        <f>(ajuste_SA!U18-AVERAGE(ajuste_SA!U$2:U$138))/_xlfn.STDEV.P(ajuste_SA!U$2:U$138)</f>
        <v>-0.96760714796856329</v>
      </c>
      <c r="V18" s="4">
        <f>(ajuste_SA!V18-AVERAGE(ajuste_SA!V$2:V$138))/_xlfn.STDEV.P(ajuste_SA!V$2:V$138)</f>
        <v>-1.1681843821810982</v>
      </c>
      <c r="W18" s="4">
        <f>(ajuste_SA!W18-AVERAGE(ajuste_SA!W$2:W$138))/_xlfn.STDEV.P(ajuste_SA!W$2:W$138)</f>
        <v>3.4885629974799808</v>
      </c>
      <c r="X18" s="4">
        <f>(ajuste_SA!X18-AVERAGE(ajuste_SA!X$2:X$138))/_xlfn.STDEV.P(ajuste_SA!X$2:X$138)</f>
        <v>-0.7362136584682587</v>
      </c>
      <c r="Y18" s="4">
        <f>(ajuste_SA!Y18-AVERAGE(ajuste_SA!Y$2:Y$138))/_xlfn.STDEV.P(ajuste_SA!Y$2:Y$138)</f>
        <v>-0.31819993814621406</v>
      </c>
      <c r="Z18" s="4">
        <f>(ajuste_SA!Z18-AVERAGE(ajuste_SA!Z$2:Z$138))/_xlfn.STDEV.P(ajuste_SA!Z$2:Z$138)</f>
        <v>2.8347343928101482E-2</v>
      </c>
      <c r="AA18" s="4">
        <f>(ajuste_SA!AA18-AVERAGE(ajuste_SA!AA$2:AA$138))/_xlfn.STDEV.P(ajuste_SA!AA$2:AA$138)</f>
        <v>-1.3399900969683838</v>
      </c>
      <c r="AB18" s="4">
        <f>ajuste_SA!AB18/ajuste_SA!AB$2*100</f>
        <v>107.84732893137968</v>
      </c>
      <c r="AC18" s="4">
        <f>ajuste_SA!AC18/ajuste_SA!AC$2*100</f>
        <v>103.99261153736859</v>
      </c>
      <c r="AD18" s="4">
        <v>-6.4141856962652373</v>
      </c>
      <c r="AI18" t="str">
        <f>IV!A11</f>
        <v>DemDep_SA_~d</v>
      </c>
      <c r="AJ18">
        <f>IV!G11</f>
        <v>-0.11205911292927119</v>
      </c>
    </row>
    <row r="19" spans="1:36" x14ac:dyDescent="0.3">
      <c r="A19" s="2">
        <v>40817</v>
      </c>
      <c r="B19" s="2" t="str">
        <f t="shared" si="0"/>
        <v>2011M10</v>
      </c>
      <c r="C19" s="4">
        <f>ajuste_SA!C19/ajuste_SA!C$2*100</f>
        <v>104.02871374157631</v>
      </c>
      <c r="D19" s="4">
        <f>(ajuste_SA!D19-AVERAGE(ajuste_SA!D$2:D$138))/_xlfn.STDEV.P(ajuste_SA!D$2:D$138)</f>
        <v>-0.84476485061077766</v>
      </c>
      <c r="E19" s="4">
        <f>(ajuste_SA!E19-AVERAGE(ajuste_SA!E$2:E$138))/_xlfn.STDEV.P(ajuste_SA!E$2:E$138)</f>
        <v>-1.0114116014584034</v>
      </c>
      <c r="F19" s="4">
        <f>(ajuste_SA!F19-AVERAGE(ajuste_SA!F$2:F$138))/_xlfn.STDEV.P(ajuste_SA!F$2:F$138)</f>
        <v>-1.0962766649440114</v>
      </c>
      <c r="G19" s="4">
        <f>(ajuste_SA!G19-AVERAGE(ajuste_SA!G$2:G$138))/_xlfn.STDEV.P(ajuste_SA!G$2:G$138)</f>
        <v>-1.2072917383519635</v>
      </c>
      <c r="H19" s="4">
        <f>(ajuste_SA!H19-AVERAGE(ajuste_SA!H$2:H$138))/_xlfn.STDEV.P(ajuste_SA!H$2:H$138)</f>
        <v>-1.2095419467330848</v>
      </c>
      <c r="I19" s="4">
        <f>(ajuste_SA!I19-AVERAGE(ajuste_SA!I$2:I$138))/_xlfn.STDEV.P(ajuste_SA!I$2:I$138)</f>
        <v>1.3523500241001551</v>
      </c>
      <c r="J19" s="4">
        <f>(ajuste_SA!J19-AVERAGE(ajuste_SA!J$2:J$138))/_xlfn.STDEV.P(ajuste_SA!J$2:J$138)</f>
        <v>-0.88071854220990298</v>
      </c>
      <c r="K19" s="4">
        <f>(ajuste_SA!K19-AVERAGE(ajuste_SA!K$2:K$138))/_xlfn.STDEV.P(ajuste_SA!K$2:K$138)</f>
        <v>0.52457378132311183</v>
      </c>
      <c r="L19" s="4">
        <f>(ajuste_SA!L19-AVERAGE(ajuste_SA!L$2:L$138))/_xlfn.STDEV.P(ajuste_SA!L$2:L$138)</f>
        <v>0.36496865511787879</v>
      </c>
      <c r="M19" s="4">
        <f>(ajuste_SA!M19-AVERAGE(ajuste_SA!M$2:M$138))/_xlfn.STDEV.P(ajuste_SA!M$2:M$138)</f>
        <v>-0.6821796128477825</v>
      </c>
      <c r="N19" s="4">
        <f>(ajuste_SA!N19-AVERAGE(ajuste_SA!N$2:N$138))/_xlfn.STDEV.P(ajuste_SA!N$2:N$138)</f>
        <v>0.2640111024805723</v>
      </c>
      <c r="O19" s="4">
        <f>(ajuste_SA!O19-AVERAGE(ajuste_SA!O$2:O$138))/_xlfn.STDEV.P(ajuste_SA!O$2:O$138)</f>
        <v>-1.2167306280196184</v>
      </c>
      <c r="P19" s="4">
        <f>(ajuste_SA!P19-AVERAGE(ajuste_SA!P$2:P$138))/_xlfn.STDEV.P(ajuste_SA!P$2:P$138)</f>
        <v>-1.053896642203481</v>
      </c>
      <c r="Q19" s="4">
        <f>(ajuste_SA!Q19-AVERAGE(ajuste_SA!Q$2:Q$138))/_xlfn.STDEV.P(ajuste_SA!Q$2:Q$138)</f>
        <v>-1.2591582718480756</v>
      </c>
      <c r="R19" s="4">
        <f>(ajuste_SA!R19-AVERAGE(ajuste_SA!R$2:R$138))/_xlfn.STDEV.P(ajuste_SA!R$2:R$138)</f>
        <v>-1.0956938829388567</v>
      </c>
      <c r="S19" s="4">
        <f>(ajuste_SA!S19-AVERAGE(ajuste_SA!S$2:S$138))/_xlfn.STDEV.P(ajuste_SA!S$2:S$138)</f>
        <v>-1.4674104369458034</v>
      </c>
      <c r="T19" s="4">
        <f>(ajuste_SA!T19-AVERAGE(ajuste_SA!T$2:T$138))/_xlfn.STDEV.P(ajuste_SA!T$2:T$138)</f>
        <v>1.1940728323135053</v>
      </c>
      <c r="U19" s="4">
        <f>(ajuste_SA!U19-AVERAGE(ajuste_SA!U$2:U$138))/_xlfn.STDEV.P(ajuste_SA!U$2:U$138)</f>
        <v>-1.314401600156466</v>
      </c>
      <c r="V19" s="4">
        <f>(ajuste_SA!V19-AVERAGE(ajuste_SA!V$2:V$138))/_xlfn.STDEV.P(ajuste_SA!V$2:V$138)</f>
        <v>-1.1441634458475112</v>
      </c>
      <c r="W19" s="4">
        <f>(ajuste_SA!W19-AVERAGE(ajuste_SA!W$2:W$138))/_xlfn.STDEV.P(ajuste_SA!W$2:W$138)</f>
        <v>1.6428776163458445</v>
      </c>
      <c r="X19" s="4">
        <f>(ajuste_SA!X19-AVERAGE(ajuste_SA!X$2:X$138))/_xlfn.STDEV.P(ajuste_SA!X$2:X$138)</f>
        <v>-0.66590362519452773</v>
      </c>
      <c r="Y19" s="4">
        <f>(ajuste_SA!Y19-AVERAGE(ajuste_SA!Y$2:Y$138))/_xlfn.STDEV.P(ajuste_SA!Y$2:Y$138)</f>
        <v>6.520316893651143E-2</v>
      </c>
      <c r="Z19" s="4">
        <f>(ajuste_SA!Z19-AVERAGE(ajuste_SA!Z$2:Z$138))/_xlfn.STDEV.P(ajuste_SA!Z$2:Z$138)</f>
        <v>0.41628731548600051</v>
      </c>
      <c r="AA19" s="4">
        <f>(ajuste_SA!AA19-AVERAGE(ajuste_SA!AA$2:AA$138))/_xlfn.STDEV.P(ajuste_SA!AA$2:AA$138)</f>
        <v>-1.6334246838845956</v>
      </c>
      <c r="AB19" s="4">
        <f>ajuste_SA!AB19/ajuste_SA!AB$2*100</f>
        <v>108.31120569382206</v>
      </c>
      <c r="AC19" s="4">
        <f>ajuste_SA!AC19/ajuste_SA!AC$2*100</f>
        <v>103.77810778355287</v>
      </c>
      <c r="AD19" s="4">
        <v>-7.1672659622079156</v>
      </c>
      <c r="AI19" t="str">
        <f>IV!A12</f>
        <v>DIPre_1_std</v>
      </c>
      <c r="AJ19">
        <f>IV!G12</f>
        <v>-0.19908755517278506</v>
      </c>
    </row>
    <row r="20" spans="1:36" x14ac:dyDescent="0.3">
      <c r="A20" s="2">
        <v>40848</v>
      </c>
      <c r="B20" s="2" t="str">
        <f t="shared" si="0"/>
        <v>2011M11</v>
      </c>
      <c r="C20" s="4">
        <f>ajuste_SA!C20/ajuste_SA!C$2*100</f>
        <v>103.91883973044243</v>
      </c>
      <c r="D20" s="4">
        <f>(ajuste_SA!D20-AVERAGE(ajuste_SA!D$2:D$138))/_xlfn.STDEV.P(ajuste_SA!D$2:D$138)</f>
        <v>-0.80445219839416382</v>
      </c>
      <c r="E20" s="4">
        <f>(ajuste_SA!E20-AVERAGE(ajuste_SA!E$2:E$138))/_xlfn.STDEV.P(ajuste_SA!E$2:E$138)</f>
        <v>-0.9699239610555952</v>
      </c>
      <c r="F20" s="4">
        <f>(ajuste_SA!F20-AVERAGE(ajuste_SA!F$2:F$138))/_xlfn.STDEV.P(ajuste_SA!F$2:F$138)</f>
        <v>-1.0659240746187302</v>
      </c>
      <c r="G20" s="4">
        <f>(ajuste_SA!G20-AVERAGE(ajuste_SA!G$2:G$138))/_xlfn.STDEV.P(ajuste_SA!G$2:G$138)</f>
        <v>-1.1847351475094092</v>
      </c>
      <c r="H20" s="4">
        <f>(ajuste_SA!H20-AVERAGE(ajuste_SA!H$2:H$138))/_xlfn.STDEV.P(ajuste_SA!H$2:H$138)</f>
        <v>-1.189682775502001</v>
      </c>
      <c r="I20" s="4">
        <f>(ajuste_SA!I20-AVERAGE(ajuste_SA!I$2:I$138))/_xlfn.STDEV.P(ajuste_SA!I$2:I$138)</f>
        <v>1.1117675801472011</v>
      </c>
      <c r="J20" s="4">
        <f>(ajuste_SA!J20-AVERAGE(ajuste_SA!J$2:J$138))/_xlfn.STDEV.P(ajuste_SA!J$2:J$138)</f>
        <v>-0.75842958246386227</v>
      </c>
      <c r="K20" s="4">
        <f>(ajuste_SA!K20-AVERAGE(ajuste_SA!K$2:K$138))/_xlfn.STDEV.P(ajuste_SA!K$2:K$138)</f>
        <v>0.42913305534061774</v>
      </c>
      <c r="L20" s="4">
        <f>(ajuste_SA!L20-AVERAGE(ajuste_SA!L$2:L$138))/_xlfn.STDEV.P(ajuste_SA!L$2:L$138)</f>
        <v>0.18763316987984502</v>
      </c>
      <c r="M20" s="4">
        <f>(ajuste_SA!M20-AVERAGE(ajuste_SA!M$2:M$138))/_xlfn.STDEV.P(ajuste_SA!M$2:M$138)</f>
        <v>-0.60830379313947092</v>
      </c>
      <c r="N20" s="4">
        <f>(ajuste_SA!N20-AVERAGE(ajuste_SA!N$2:N$138))/_xlfn.STDEV.P(ajuste_SA!N$2:N$138)</f>
        <v>0.19566029114209893</v>
      </c>
      <c r="O20" s="4">
        <f>(ajuste_SA!O20-AVERAGE(ajuste_SA!O$2:O$138))/_xlfn.STDEV.P(ajuste_SA!O$2:O$138)</f>
        <v>-1.1946266957503158</v>
      </c>
      <c r="P20" s="4">
        <f>(ajuste_SA!P20-AVERAGE(ajuste_SA!P$2:P$138))/_xlfn.STDEV.P(ajuste_SA!P$2:P$138)</f>
        <v>-1.0717108435507483</v>
      </c>
      <c r="Q20" s="4">
        <f>(ajuste_SA!Q20-AVERAGE(ajuste_SA!Q$2:Q$138))/_xlfn.STDEV.P(ajuste_SA!Q$2:Q$138)</f>
        <v>-1.2616055625219966</v>
      </c>
      <c r="R20" s="4">
        <f>(ajuste_SA!R20-AVERAGE(ajuste_SA!R$2:R$138))/_xlfn.STDEV.P(ajuste_SA!R$2:R$138)</f>
        <v>-1.0909524452770609</v>
      </c>
      <c r="S20" s="4">
        <f>(ajuste_SA!S20-AVERAGE(ajuste_SA!S$2:S$138))/_xlfn.STDEV.P(ajuste_SA!S$2:S$138)</f>
        <v>-1.6528337399258866</v>
      </c>
      <c r="T20" s="4">
        <f>(ajuste_SA!T20-AVERAGE(ajuste_SA!T$2:T$138))/_xlfn.STDEV.P(ajuste_SA!T$2:T$138)</f>
        <v>1.5567790323024679</v>
      </c>
      <c r="U20" s="4">
        <f>(ajuste_SA!U20-AVERAGE(ajuste_SA!U$2:U$138))/_xlfn.STDEV.P(ajuste_SA!U$2:U$138)</f>
        <v>-1.088957335539428</v>
      </c>
      <c r="V20" s="4">
        <f>(ajuste_SA!V20-AVERAGE(ajuste_SA!V$2:V$138))/_xlfn.STDEV.P(ajuste_SA!V$2:V$138)</f>
        <v>-1.1374690865414294</v>
      </c>
      <c r="W20" s="4">
        <f>(ajuste_SA!W20-AVERAGE(ajuste_SA!W$2:W$138))/_xlfn.STDEV.P(ajuste_SA!W$2:W$138)</f>
        <v>1.3362098914804803</v>
      </c>
      <c r="X20" s="4">
        <f>(ajuste_SA!X20-AVERAGE(ajuste_SA!X$2:X$138))/_xlfn.STDEV.P(ajuste_SA!X$2:X$138)</f>
        <v>-0.75608388526300885</v>
      </c>
      <c r="Y20" s="4">
        <f>(ajuste_SA!Y20-AVERAGE(ajuste_SA!Y$2:Y$138))/_xlfn.STDEV.P(ajuste_SA!Y$2:Y$138)</f>
        <v>-9.8239589859709889E-2</v>
      </c>
      <c r="Z20" s="4">
        <f>(ajuste_SA!Z20-AVERAGE(ajuste_SA!Z$2:Z$138))/_xlfn.STDEV.P(ajuste_SA!Z$2:Z$138)</f>
        <v>0.22510826475423013</v>
      </c>
      <c r="AA20" s="4">
        <f>(ajuste_SA!AA20-AVERAGE(ajuste_SA!AA$2:AA$138))/_xlfn.STDEV.P(ajuste_SA!AA$2:AA$138)</f>
        <v>-1.3597172436109084</v>
      </c>
      <c r="AB20" s="4">
        <f>ajuste_SA!AB20/ajuste_SA!AB$2*100</f>
        <v>108.87441573387684</v>
      </c>
      <c r="AC20" s="4">
        <f>ajuste_SA!AC20/ajuste_SA!AC$2*100</f>
        <v>103.69056458488024</v>
      </c>
      <c r="AD20" s="4">
        <v>-6.7428520516566781</v>
      </c>
      <c r="AI20" t="str">
        <f>IV!A13</f>
        <v>CDS_5_std</v>
      </c>
      <c r="AJ20">
        <f>IV!G13</f>
        <v>0.25738569275487139</v>
      </c>
    </row>
    <row r="21" spans="1:36" x14ac:dyDescent="0.3">
      <c r="A21" s="2">
        <v>40878</v>
      </c>
      <c r="B21" s="2" t="str">
        <f t="shared" si="0"/>
        <v>2011M12</v>
      </c>
      <c r="C21" s="4">
        <f>ajuste_SA!C21/ajuste_SA!C$2*100</f>
        <v>101.98505713448579</v>
      </c>
      <c r="D21" s="4">
        <f>(ajuste_SA!D21-AVERAGE(ajuste_SA!D$2:D$138))/_xlfn.STDEV.P(ajuste_SA!D$2:D$138)</f>
        <v>-0.79352252653158872</v>
      </c>
      <c r="E21" s="4">
        <f>(ajuste_SA!E21-AVERAGE(ajuste_SA!E$2:E$138))/_xlfn.STDEV.P(ajuste_SA!E$2:E$138)</f>
        <v>-0.94386798097569646</v>
      </c>
      <c r="F21" s="4">
        <f>(ajuste_SA!F21-AVERAGE(ajuste_SA!F$2:F$138))/_xlfn.STDEV.P(ajuste_SA!F$2:F$138)</f>
        <v>-1.043222268706844</v>
      </c>
      <c r="G21" s="4">
        <f>(ajuste_SA!G21-AVERAGE(ajuste_SA!G$2:G$138))/_xlfn.STDEV.P(ajuste_SA!G$2:G$138)</f>
        <v>-1.1701464177892222</v>
      </c>
      <c r="H21" s="4">
        <f>(ajuste_SA!H21-AVERAGE(ajuste_SA!H$2:H$138))/_xlfn.STDEV.P(ajuste_SA!H$2:H$138)</f>
        <v>-1.1710376537179916</v>
      </c>
      <c r="I21" s="4">
        <f>(ajuste_SA!I21-AVERAGE(ajuste_SA!I$2:I$138))/_xlfn.STDEV.P(ajuste_SA!I$2:I$138)</f>
        <v>1.0178817483606823</v>
      </c>
      <c r="J21" s="4">
        <f>(ajuste_SA!J21-AVERAGE(ajuste_SA!J$2:J$138))/_xlfn.STDEV.P(ajuste_SA!J$2:J$138)</f>
        <v>-0.28286140567372492</v>
      </c>
      <c r="K21" s="4">
        <f>(ajuste_SA!K21-AVERAGE(ajuste_SA!K$2:K$138))/_xlfn.STDEV.P(ajuste_SA!K$2:K$138)</f>
        <v>0.28570933483217453</v>
      </c>
      <c r="L21" s="4">
        <f>(ajuste_SA!L21-AVERAGE(ajuste_SA!L$2:L$138))/_xlfn.STDEV.P(ajuste_SA!L$2:L$138)</f>
        <v>0.18178051360136166</v>
      </c>
      <c r="M21" s="4">
        <f>(ajuste_SA!M21-AVERAGE(ajuste_SA!M$2:M$138))/_xlfn.STDEV.P(ajuste_SA!M$2:M$138)</f>
        <v>-0.41864950403283641</v>
      </c>
      <c r="N21" s="4">
        <f>(ajuste_SA!N21-AVERAGE(ajuste_SA!N$2:N$138))/_xlfn.STDEV.P(ajuste_SA!N$2:N$138)</f>
        <v>8.6765826835120685E-2</v>
      </c>
      <c r="O21" s="4">
        <f>(ajuste_SA!O21-AVERAGE(ajuste_SA!O$2:O$138))/_xlfn.STDEV.P(ajuste_SA!O$2:O$138)</f>
        <v>-1.1908581158152918</v>
      </c>
      <c r="P21" s="4">
        <f>(ajuste_SA!P21-AVERAGE(ajuste_SA!P$2:P$138))/_xlfn.STDEV.P(ajuste_SA!P$2:P$138)</f>
        <v>-1.0876672988384244</v>
      </c>
      <c r="Q21" s="4">
        <f>(ajuste_SA!Q21-AVERAGE(ajuste_SA!Q$2:Q$138))/_xlfn.STDEV.P(ajuste_SA!Q$2:Q$138)</f>
        <v>-1.2686105308203954</v>
      </c>
      <c r="R21" s="4">
        <f>(ajuste_SA!R21-AVERAGE(ajuste_SA!R$2:R$138))/_xlfn.STDEV.P(ajuste_SA!R$2:R$138)</f>
        <v>-1.1476834479305105</v>
      </c>
      <c r="S21" s="4">
        <f>(ajuste_SA!S21-AVERAGE(ajuste_SA!S$2:S$138))/_xlfn.STDEV.P(ajuste_SA!S$2:S$138)</f>
        <v>-1.7296511842763744</v>
      </c>
      <c r="T21" s="4">
        <f>(ajuste_SA!T21-AVERAGE(ajuste_SA!T$2:T$138))/_xlfn.STDEV.P(ajuste_SA!T$2:T$138)</f>
        <v>1.1849645151837367</v>
      </c>
      <c r="U21" s="4">
        <f>(ajuste_SA!U21-AVERAGE(ajuste_SA!U$2:U$138))/_xlfn.STDEV.P(ajuste_SA!U$2:U$138)</f>
        <v>-0.97870006104218688</v>
      </c>
      <c r="V21" s="4">
        <f>(ajuste_SA!V21-AVERAGE(ajuste_SA!V$2:V$138))/_xlfn.STDEV.P(ajuste_SA!V$2:V$138)</f>
        <v>-1.0827328545681738</v>
      </c>
      <c r="W21" s="4">
        <f>(ajuste_SA!W21-AVERAGE(ajuste_SA!W$2:W$138))/_xlfn.STDEV.P(ajuste_SA!W$2:W$138)</f>
        <v>0.7115163778658492</v>
      </c>
      <c r="X21" s="4">
        <f>(ajuste_SA!X21-AVERAGE(ajuste_SA!X$2:X$138))/_xlfn.STDEV.P(ajuste_SA!X$2:X$138)</f>
        <v>-0.9425583213368175</v>
      </c>
      <c r="Y21" s="4">
        <f>(ajuste_SA!Y21-AVERAGE(ajuste_SA!Y$2:Y$138))/_xlfn.STDEV.P(ajuste_SA!Y$2:Y$138)</f>
        <v>-0.39915756633499666</v>
      </c>
      <c r="Z21" s="4">
        <f>(ajuste_SA!Z21-AVERAGE(ajuste_SA!Z$2:Z$138))/_xlfn.STDEV.P(ajuste_SA!Z$2:Z$138)</f>
        <v>-1.6307616826764629E-2</v>
      </c>
      <c r="AA21" s="4">
        <f>(ajuste_SA!AA21-AVERAGE(ajuste_SA!AA$2:AA$138))/_xlfn.STDEV.P(ajuste_SA!AA$2:AA$138)</f>
        <v>-1.1402583469799046</v>
      </c>
      <c r="AB21" s="4">
        <f>ajuste_SA!AB21/ajuste_SA!AB$2*100</f>
        <v>109.41865922577909</v>
      </c>
      <c r="AC21" s="4">
        <f>ajuste_SA!AC21/ajuste_SA!AC$2*100</f>
        <v>103.43481010917689</v>
      </c>
      <c r="AD21" s="4">
        <v>-6.5000764377156148</v>
      </c>
      <c r="AI21" t="str">
        <f>IV!A14</f>
        <v>Ibovespa_S~d</v>
      </c>
      <c r="AJ21">
        <f>IV!G14</f>
        <v>5.3969533857250541E-2</v>
      </c>
    </row>
    <row r="22" spans="1:36" x14ac:dyDescent="0.3">
      <c r="A22" s="2">
        <v>40909</v>
      </c>
      <c r="B22" s="2" t="str">
        <f t="shared" si="0"/>
        <v>2012M1</v>
      </c>
      <c r="C22" s="4">
        <f>ajuste_SA!C22/ajuste_SA!C$2*100</f>
        <v>97.670670963961314</v>
      </c>
      <c r="D22" s="4">
        <f>(ajuste_SA!D22-AVERAGE(ajuste_SA!D$2:D$138))/_xlfn.STDEV.P(ajuste_SA!D$2:D$138)</f>
        <v>-0.73169244129762412</v>
      </c>
      <c r="E22" s="4">
        <f>(ajuste_SA!E22-AVERAGE(ajuste_SA!E$2:E$138))/_xlfn.STDEV.P(ajuste_SA!E$2:E$138)</f>
        <v>-0.94920130847167372</v>
      </c>
      <c r="F22" s="4">
        <f>(ajuste_SA!F22-AVERAGE(ajuste_SA!F$2:F$138))/_xlfn.STDEV.P(ajuste_SA!F$2:F$138)</f>
        <v>-1.0157394675588647</v>
      </c>
      <c r="G22" s="4">
        <f>(ajuste_SA!G22-AVERAGE(ajuste_SA!G$2:G$138))/_xlfn.STDEV.P(ajuste_SA!G$2:G$138)</f>
        <v>-1.1544749135465735</v>
      </c>
      <c r="H22" s="4">
        <f>(ajuste_SA!H22-AVERAGE(ajuste_SA!H$2:H$138))/_xlfn.STDEV.P(ajuste_SA!H$2:H$138)</f>
        <v>-1.1636220539353153</v>
      </c>
      <c r="I22" s="4">
        <f>(ajuste_SA!I22-AVERAGE(ajuste_SA!I$2:I$138))/_xlfn.STDEV.P(ajuste_SA!I$2:I$138)</f>
        <v>0.82424222030098782</v>
      </c>
      <c r="J22" s="4">
        <f>(ajuste_SA!J22-AVERAGE(ajuste_SA!J$2:J$138))/_xlfn.STDEV.P(ajuste_SA!J$2:J$138)</f>
        <v>-0.54102698735980281</v>
      </c>
      <c r="K22" s="4">
        <f>(ajuste_SA!K22-AVERAGE(ajuste_SA!K$2:K$138))/_xlfn.STDEV.P(ajuste_SA!K$2:K$138)</f>
        <v>0.3157320606824558</v>
      </c>
      <c r="L22" s="4">
        <f>(ajuste_SA!L22-AVERAGE(ajuste_SA!L$2:L$138))/_xlfn.STDEV.P(ajuste_SA!L$2:L$138)</f>
        <v>0.13203293523425647</v>
      </c>
      <c r="M22" s="4">
        <f>(ajuste_SA!M22-AVERAGE(ajuste_SA!M$2:M$138))/_xlfn.STDEV.P(ajuste_SA!M$2:M$138)</f>
        <v>-0.52969029833439751</v>
      </c>
      <c r="N22" s="4">
        <f>(ajuste_SA!N22-AVERAGE(ajuste_SA!N$2:N$138))/_xlfn.STDEV.P(ajuste_SA!N$2:N$138)</f>
        <v>0.57010365967785892</v>
      </c>
      <c r="O22" s="4">
        <f>(ajuste_SA!O22-AVERAGE(ajuste_SA!O$2:O$138))/_xlfn.STDEV.P(ajuste_SA!O$2:O$138)</f>
        <v>-1.131260386148071</v>
      </c>
      <c r="P22" s="4">
        <f>(ajuste_SA!P22-AVERAGE(ajuste_SA!P$2:P$138))/_xlfn.STDEV.P(ajuste_SA!P$2:P$138)</f>
        <v>-1.020943590997637</v>
      </c>
      <c r="Q22" s="4">
        <f>(ajuste_SA!Q22-AVERAGE(ajuste_SA!Q$2:Q$138))/_xlfn.STDEV.P(ajuste_SA!Q$2:Q$138)</f>
        <v>-1.2041441177612169</v>
      </c>
      <c r="R22" s="4">
        <f>(ajuste_SA!R22-AVERAGE(ajuste_SA!R$2:R$138))/_xlfn.STDEV.P(ajuste_SA!R$2:R$138)</f>
        <v>-1.0345298503192919</v>
      </c>
      <c r="S22" s="4">
        <f>(ajuste_SA!S22-AVERAGE(ajuste_SA!S$2:S$138))/_xlfn.STDEV.P(ajuste_SA!S$2:S$138)</f>
        <v>-1.6279393528227182</v>
      </c>
      <c r="T22" s="4">
        <f>(ajuste_SA!T22-AVERAGE(ajuste_SA!T$2:T$138))/_xlfn.STDEV.P(ajuste_SA!T$2:T$138)</f>
        <v>0.23932601888964217</v>
      </c>
      <c r="U22" s="4">
        <f>(ajuste_SA!U22-AVERAGE(ajuste_SA!U$2:U$138))/_xlfn.STDEV.P(ajuste_SA!U$2:U$138)</f>
        <v>-1.2677113856181625</v>
      </c>
      <c r="V22" s="4">
        <f>(ajuste_SA!V22-AVERAGE(ajuste_SA!V$2:V$138))/_xlfn.STDEV.P(ajuste_SA!V$2:V$138)</f>
        <v>-1.157552164459674</v>
      </c>
      <c r="W22" s="4">
        <f>(ajuste_SA!W22-AVERAGE(ajuste_SA!W$2:W$138))/_xlfn.STDEV.P(ajuste_SA!W$2:W$138)</f>
        <v>0.14929221561268191</v>
      </c>
      <c r="X22" s="4">
        <f>(ajuste_SA!X22-AVERAGE(ajuste_SA!X$2:X$138))/_xlfn.STDEV.P(ajuste_SA!X$2:X$138)</f>
        <v>-1.1244473204579915</v>
      </c>
      <c r="Y22" s="4">
        <f>(ajuste_SA!Y22-AVERAGE(ajuste_SA!Y$2:Y$138))/_xlfn.STDEV.P(ajuste_SA!Y$2:Y$138)</f>
        <v>-0.50913774047824878</v>
      </c>
      <c r="Z22" s="4">
        <f>(ajuste_SA!Z22-AVERAGE(ajuste_SA!Z$2:Z$138))/_xlfn.STDEV.P(ajuste_SA!Z$2:Z$138)</f>
        <v>4.6488421734766305E-2</v>
      </c>
      <c r="AA22" s="4">
        <f>(ajuste_SA!AA22-AVERAGE(ajuste_SA!AA$2:AA$138))/_xlfn.STDEV.P(ajuste_SA!AA$2:AA$138)</f>
        <v>-1.2499877336496146</v>
      </c>
      <c r="AB22" s="4">
        <f>ajuste_SA!AB22/ajuste_SA!AB$2*100</f>
        <v>110.03137517118114</v>
      </c>
      <c r="AC22" s="4">
        <f>ajuste_SA!AC22/ajuste_SA!AC$2*100</f>
        <v>103.88535966046074</v>
      </c>
      <c r="AD22" s="4">
        <v>-6.8755705049960127</v>
      </c>
      <c r="AI22" t="str">
        <f>IV!A15</f>
        <v>DowJonesIn~d</v>
      </c>
      <c r="AJ22">
        <f>IV!G15</f>
        <v>0.4982289589837442</v>
      </c>
    </row>
    <row r="23" spans="1:36" x14ac:dyDescent="0.3">
      <c r="A23" s="2">
        <v>40940</v>
      </c>
      <c r="B23" s="2" t="str">
        <f t="shared" si="0"/>
        <v>2012M2</v>
      </c>
      <c r="C23" s="4">
        <f>ajuste_SA!C23/ajuste_SA!C$2*100</f>
        <v>99.142982713155575</v>
      </c>
      <c r="D23" s="4">
        <f>(ajuste_SA!D23-AVERAGE(ajuste_SA!D$2:D$138))/_xlfn.STDEV.P(ajuste_SA!D$2:D$138)</f>
        <v>-0.63413767477182792</v>
      </c>
      <c r="E23" s="4">
        <f>(ajuste_SA!E23-AVERAGE(ajuste_SA!E$2:E$138))/_xlfn.STDEV.P(ajuste_SA!E$2:E$138)</f>
        <v>-0.67604105790040314</v>
      </c>
      <c r="F23" s="4">
        <f>(ajuste_SA!F23-AVERAGE(ajuste_SA!F$2:F$138))/_xlfn.STDEV.P(ajuste_SA!F$2:F$138)</f>
        <v>-0.9887006033382334</v>
      </c>
      <c r="G23" s="4">
        <f>(ajuste_SA!G23-AVERAGE(ajuste_SA!G$2:G$138))/_xlfn.STDEV.P(ajuste_SA!G$2:G$138)</f>
        <v>-1.1124983965615698</v>
      </c>
      <c r="H23" s="4">
        <f>(ajuste_SA!H23-AVERAGE(ajuste_SA!H$2:H$138))/_xlfn.STDEV.P(ajuste_SA!H$2:H$138)</f>
        <v>-1.118790848918799</v>
      </c>
      <c r="I23" s="4">
        <f>(ajuste_SA!I23-AVERAGE(ajuste_SA!I$2:I$138))/_xlfn.STDEV.P(ajuste_SA!I$2:I$138)</f>
        <v>0.74795998197444102</v>
      </c>
      <c r="J23" s="4">
        <f>(ajuste_SA!J23-AVERAGE(ajuste_SA!J$2:J$138))/_xlfn.STDEV.P(ajuste_SA!J$2:J$138)</f>
        <v>-0.98941983976193271</v>
      </c>
      <c r="K23" s="4">
        <f>(ajuste_SA!K23-AVERAGE(ajuste_SA!K$2:K$138))/_xlfn.STDEV.P(ajuste_SA!K$2:K$138)</f>
        <v>0.3402973257884761</v>
      </c>
      <c r="L23" s="4">
        <f>(ajuste_SA!L23-AVERAGE(ajuste_SA!L$2:L$138))/_xlfn.STDEV.P(ajuste_SA!L$2:L$138)</f>
        <v>5.0095747335495155E-2</v>
      </c>
      <c r="M23" s="4">
        <f>(ajuste_SA!M23-AVERAGE(ajuste_SA!M$2:M$138))/_xlfn.STDEV.P(ajuste_SA!M$2:M$138)</f>
        <v>-0.65727613416558206</v>
      </c>
      <c r="N23" s="4">
        <f>(ajuste_SA!N23-AVERAGE(ajuste_SA!N$2:N$138))/_xlfn.STDEV.P(ajuste_SA!N$2:N$138)</f>
        <v>0.8812703995263621</v>
      </c>
      <c r="O23" s="4">
        <f>(ajuste_SA!O23-AVERAGE(ajuste_SA!O$2:O$138))/_xlfn.STDEV.P(ajuste_SA!O$2:O$138)</f>
        <v>-1.1170401893828021</v>
      </c>
      <c r="P23" s="4">
        <f>(ajuste_SA!P23-AVERAGE(ajuste_SA!P$2:P$138))/_xlfn.STDEV.P(ajuste_SA!P$2:P$138)</f>
        <v>-0.98800011944893662</v>
      </c>
      <c r="Q23" s="4">
        <f>(ajuste_SA!Q23-AVERAGE(ajuste_SA!Q$2:Q$138))/_xlfn.STDEV.P(ajuste_SA!Q$2:Q$138)</f>
        <v>-1.1638364436196993</v>
      </c>
      <c r="R23" s="4">
        <f>(ajuste_SA!R23-AVERAGE(ajuste_SA!R$2:R$138))/_xlfn.STDEV.P(ajuste_SA!R$2:R$138)</f>
        <v>-0.96062556629418128</v>
      </c>
      <c r="S23" s="4">
        <f>(ajuste_SA!S23-AVERAGE(ajuste_SA!S$2:S$138))/_xlfn.STDEV.P(ajuste_SA!S$2:S$138)</f>
        <v>-1.4978842865051754</v>
      </c>
      <c r="T23" s="4">
        <f>(ajuste_SA!T23-AVERAGE(ajuste_SA!T$2:T$138))/_xlfn.STDEV.P(ajuste_SA!T$2:T$138)</f>
        <v>-0.38296721929770022</v>
      </c>
      <c r="U23" s="4">
        <f>(ajuste_SA!U23-AVERAGE(ajuste_SA!U$2:U$138))/_xlfn.STDEV.P(ajuste_SA!U$2:U$138)</f>
        <v>-1.3414481423635549</v>
      </c>
      <c r="V23" s="4">
        <f>(ajuste_SA!V23-AVERAGE(ajuste_SA!V$2:V$138))/_xlfn.STDEV.P(ajuste_SA!V$2:V$138)</f>
        <v>-1.2678122000892542</v>
      </c>
      <c r="W23" s="4">
        <f>(ajuste_SA!W23-AVERAGE(ajuste_SA!W$2:W$138))/_xlfn.STDEV.P(ajuste_SA!W$2:W$138)</f>
        <v>5.8966590784141704E-3</v>
      </c>
      <c r="X23" s="4">
        <f>(ajuste_SA!X23-AVERAGE(ajuste_SA!X$2:X$138))/_xlfn.STDEV.P(ajuste_SA!X$2:X$138)</f>
        <v>-0.8737767670472979</v>
      </c>
      <c r="Y23" s="4">
        <f>(ajuste_SA!Y23-AVERAGE(ajuste_SA!Y$2:Y$138))/_xlfn.STDEV.P(ajuste_SA!Y$2:Y$138)</f>
        <v>-0.23724230995743109</v>
      </c>
      <c r="Z23" s="4">
        <f>(ajuste_SA!Z23-AVERAGE(ajuste_SA!Z$2:Z$138))/_xlfn.STDEV.P(ajuste_SA!Z$2:Z$138)</f>
        <v>0.25859948532037969</v>
      </c>
      <c r="AA23" s="4">
        <f>(ajuste_SA!AA23-AVERAGE(ajuste_SA!AA$2:AA$138))/_xlfn.STDEV.P(ajuste_SA!AA$2:AA$138)</f>
        <v>-1.3177976118076735</v>
      </c>
      <c r="AB23" s="4">
        <f>ajuste_SA!AB23/ajuste_SA!AB$2*100</f>
        <v>110.52643422465395</v>
      </c>
      <c r="AC23" s="4">
        <f>ajuste_SA!AC23/ajuste_SA!AC$2*100</f>
        <v>104.34736774560223</v>
      </c>
      <c r="AD23" s="4">
        <v>-6.9773868752605956</v>
      </c>
      <c r="AI23" t="str">
        <f>IV!A16</f>
        <v>NasdaqComp~d</v>
      </c>
      <c r="AJ23">
        <f>IV!G16</f>
        <v>0.48316114759392831</v>
      </c>
    </row>
    <row r="24" spans="1:36" x14ac:dyDescent="0.3">
      <c r="A24" s="2">
        <v>40969</v>
      </c>
      <c r="B24" s="2" t="str">
        <f t="shared" si="0"/>
        <v>2012M3</v>
      </c>
      <c r="C24" s="4">
        <f>ajuste_SA!C24/ajuste_SA!C$2*100</f>
        <v>107.20041019630821</v>
      </c>
      <c r="D24" s="4">
        <f>(ajuste_SA!D24-AVERAGE(ajuste_SA!D$2:D$138))/_xlfn.STDEV.P(ajuste_SA!D$2:D$138)</f>
        <v>-0.65469797228024262</v>
      </c>
      <c r="E24" s="4">
        <f>(ajuste_SA!E24-AVERAGE(ajuste_SA!E$2:E$138))/_xlfn.STDEV.P(ajuste_SA!E$2:E$138)</f>
        <v>-0.79999149585066942</v>
      </c>
      <c r="F24" s="4">
        <f>(ajuste_SA!F24-AVERAGE(ajuste_SA!F$2:F$138))/_xlfn.STDEV.P(ajuste_SA!F$2:F$138)</f>
        <v>-0.97266924244222841</v>
      </c>
      <c r="G24" s="4">
        <f>(ajuste_SA!G24-AVERAGE(ajuste_SA!G$2:G$138))/_xlfn.STDEV.P(ajuste_SA!G$2:G$138)</f>
        <v>-1.0771320732737673</v>
      </c>
      <c r="H24" s="4">
        <f>(ajuste_SA!H24-AVERAGE(ajuste_SA!H$2:H$138))/_xlfn.STDEV.P(ajuste_SA!H$2:H$138)</f>
        <v>-1.0909602500383975</v>
      </c>
      <c r="I24" s="4">
        <f>(ajuste_SA!I24-AVERAGE(ajuste_SA!I$2:I$138))/_xlfn.STDEV.P(ajuste_SA!I$2:I$138)</f>
        <v>0.60126336980800565</v>
      </c>
      <c r="J24" s="4">
        <f>(ajuste_SA!J24-AVERAGE(ajuste_SA!J$2:J$138))/_xlfn.STDEV.P(ajuste_SA!J$2:J$138)</f>
        <v>-0.89430620440390429</v>
      </c>
      <c r="K24" s="4">
        <f>(ajuste_SA!K24-AVERAGE(ajuste_SA!K$2:K$138))/_xlfn.STDEV.P(ajuste_SA!K$2:K$138)</f>
        <v>0.3188436252658205</v>
      </c>
      <c r="L24" s="4">
        <f>(ajuste_SA!L24-AVERAGE(ajuste_SA!L$2:L$138))/_xlfn.STDEV.P(ajuste_SA!L$2:L$138)</f>
        <v>-3.3304604632887126E-2</v>
      </c>
      <c r="M24" s="4">
        <f>(ajuste_SA!M24-AVERAGE(ajuste_SA!M$2:M$138))/_xlfn.STDEV.P(ajuste_SA!M$2:M$138)</f>
        <v>-0.87579832956129278</v>
      </c>
      <c r="N24" s="4">
        <f>(ajuste_SA!N24-AVERAGE(ajuste_SA!N$2:N$138))/_xlfn.STDEV.P(ajuste_SA!N$2:N$138)</f>
        <v>0.57233144273361003</v>
      </c>
      <c r="O24" s="4">
        <f>(ajuste_SA!O24-AVERAGE(ajuste_SA!O$2:O$138))/_xlfn.STDEV.P(ajuste_SA!O$2:O$138)</f>
        <v>-1.0914471342315153</v>
      </c>
      <c r="P24" s="4">
        <f>(ajuste_SA!P24-AVERAGE(ajuste_SA!P$2:P$138))/_xlfn.STDEV.P(ajuste_SA!P$2:P$138)</f>
        <v>-0.92810519855676121</v>
      </c>
      <c r="Q24" s="4">
        <f>(ajuste_SA!Q24-AVERAGE(ajuste_SA!Q$2:Q$138))/_xlfn.STDEV.P(ajuste_SA!Q$2:Q$138)</f>
        <v>-1.0964651280555857</v>
      </c>
      <c r="R24" s="4">
        <f>(ajuste_SA!R24-AVERAGE(ajuste_SA!R$2:R$138))/_xlfn.STDEV.P(ajuste_SA!R$2:R$138)</f>
        <v>-0.99390681153289417</v>
      </c>
      <c r="S24" s="4">
        <f>(ajuste_SA!S24-AVERAGE(ajuste_SA!S$2:S$138))/_xlfn.STDEV.P(ajuste_SA!S$2:S$138)</f>
        <v>-1.3738173493146273</v>
      </c>
      <c r="T24" s="4">
        <f>(ajuste_SA!T24-AVERAGE(ajuste_SA!T$2:T$138))/_xlfn.STDEV.P(ajuste_SA!T$2:T$138)</f>
        <v>-0.55049519507735611</v>
      </c>
      <c r="U24" s="4">
        <f>(ajuste_SA!U24-AVERAGE(ajuste_SA!U$2:U$138))/_xlfn.STDEV.P(ajuste_SA!U$2:U$138)</f>
        <v>-1.1282441054024086</v>
      </c>
      <c r="V24" s="4">
        <f>(ajuste_SA!V24-AVERAGE(ajuste_SA!V$2:V$138))/_xlfn.STDEV.P(ajuste_SA!V$2:V$138)</f>
        <v>-1.1343187998091557</v>
      </c>
      <c r="W24" s="4">
        <f>(ajuste_SA!W24-AVERAGE(ajuste_SA!W$2:W$138))/_xlfn.STDEV.P(ajuste_SA!W$2:W$138)</f>
        <v>-0.41009243066951034</v>
      </c>
      <c r="X24" s="4">
        <f>(ajuste_SA!X24-AVERAGE(ajuste_SA!X$2:X$138))/_xlfn.STDEV.P(ajuste_SA!X$2:X$138)</f>
        <v>-0.61699229769975816</v>
      </c>
      <c r="Y24" s="4">
        <f>(ajuste_SA!Y24-AVERAGE(ajuste_SA!Y$2:Y$138))/_xlfn.STDEV.P(ajuste_SA!Y$2:Y$138)</f>
        <v>0.12783076810141938</v>
      </c>
      <c r="Z24" s="4">
        <f>(ajuste_SA!Z24-AVERAGE(ajuste_SA!Z$2:Z$138))/_xlfn.STDEV.P(ajuste_SA!Z$2:Z$138)</f>
        <v>0.6200255739300774</v>
      </c>
      <c r="AA24" s="4">
        <f>(ajuste_SA!AA24-AVERAGE(ajuste_SA!AA$2:AA$138))/_xlfn.STDEV.P(ajuste_SA!AA$2:AA$138)</f>
        <v>-1.2931396648371905</v>
      </c>
      <c r="AB24" s="4">
        <f>ajuste_SA!AB24/ajuste_SA!AB$2*100</f>
        <v>110.75853333933405</v>
      </c>
      <c r="AC24" s="4">
        <f>ajuste_SA!AC24/ajuste_SA!AC$2*100</f>
        <v>105.13983994719906</v>
      </c>
      <c r="AD24" s="4">
        <v>-6.9007776785474046</v>
      </c>
      <c r="AI24" t="str">
        <f>IV!A17</f>
        <v>SP500_SA_std</v>
      </c>
      <c r="AJ24">
        <f>IV!G17</f>
        <v>0.49807200990418776</v>
      </c>
    </row>
    <row r="25" spans="1:36" x14ac:dyDescent="0.3">
      <c r="A25" s="2">
        <v>41000</v>
      </c>
      <c r="B25" s="2" t="str">
        <f t="shared" si="0"/>
        <v>2012M4</v>
      </c>
      <c r="C25" s="4">
        <f>ajuste_SA!C25/ajuste_SA!C$2*100</f>
        <v>102.43920304717255</v>
      </c>
      <c r="D25" s="4">
        <f>(ajuste_SA!D25-AVERAGE(ajuste_SA!D$2:D$138))/_xlfn.STDEV.P(ajuste_SA!D$2:D$138)</f>
        <v>-0.68118344356554128</v>
      </c>
      <c r="E25" s="4">
        <f>(ajuste_SA!E25-AVERAGE(ajuste_SA!E$2:E$138))/_xlfn.STDEV.P(ajuste_SA!E$2:E$138)</f>
        <v>-0.88895725689701</v>
      </c>
      <c r="F25" s="4">
        <f>(ajuste_SA!F25-AVERAGE(ajuste_SA!F$2:F$138))/_xlfn.STDEV.P(ajuste_SA!F$2:F$138)</f>
        <v>-0.95545881933006949</v>
      </c>
      <c r="G25" s="4">
        <f>(ajuste_SA!G25-AVERAGE(ajuste_SA!G$2:G$138))/_xlfn.STDEV.P(ajuste_SA!G$2:G$138)</f>
        <v>-1.0572856003224156</v>
      </c>
      <c r="H25" s="4">
        <f>(ajuste_SA!H25-AVERAGE(ajuste_SA!H$2:H$138))/_xlfn.STDEV.P(ajuste_SA!H$2:H$138)</f>
        <v>-1.070990613276078</v>
      </c>
      <c r="I25" s="4">
        <f>(ajuste_SA!I25-AVERAGE(ajuste_SA!I$2:I$138))/_xlfn.STDEV.P(ajuste_SA!I$2:I$138)</f>
        <v>0.53671686045477451</v>
      </c>
      <c r="J25" s="4">
        <f>(ajuste_SA!J25-AVERAGE(ajuste_SA!J$2:J$138))/_xlfn.STDEV.P(ajuste_SA!J$2:J$138)</f>
        <v>-0.98941983976193271</v>
      </c>
      <c r="K25" s="4">
        <f>(ajuste_SA!K25-AVERAGE(ajuste_SA!K$2:K$138))/_xlfn.STDEV.P(ajuste_SA!K$2:K$138)</f>
        <v>0.35038307759914844</v>
      </c>
      <c r="L25" s="4">
        <f>(ajuste_SA!L25-AVERAGE(ajuste_SA!L$2:L$138))/_xlfn.STDEV.P(ajuste_SA!L$2:L$138)</f>
        <v>-0.21912644147472118</v>
      </c>
      <c r="M25" s="4">
        <f>(ajuste_SA!M25-AVERAGE(ajuste_SA!M$2:M$138))/_xlfn.STDEV.P(ajuste_SA!M$2:M$138)</f>
        <v>-0.86813949728051754</v>
      </c>
      <c r="N25" s="4">
        <f>(ajuste_SA!N25-AVERAGE(ajuste_SA!N$2:N$138))/_xlfn.STDEV.P(ajuste_SA!N$2:N$138)</f>
        <v>0.35975500176620551</v>
      </c>
      <c r="O25" s="4">
        <f>(ajuste_SA!O25-AVERAGE(ajuste_SA!O$2:O$138))/_xlfn.STDEV.P(ajuste_SA!O$2:O$138)</f>
        <v>-1.1109957808666286</v>
      </c>
      <c r="P25" s="4">
        <f>(ajuste_SA!P25-AVERAGE(ajuste_SA!P$2:P$138))/_xlfn.STDEV.P(ajuste_SA!P$2:P$138)</f>
        <v>-0.95551905082606592</v>
      </c>
      <c r="Q25" s="4">
        <f>(ajuste_SA!Q25-AVERAGE(ajuste_SA!Q$2:Q$138))/_xlfn.STDEV.P(ajuste_SA!Q$2:Q$138)</f>
        <v>-1.1375850674687717</v>
      </c>
      <c r="R25" s="4">
        <f>(ajuste_SA!R25-AVERAGE(ajuste_SA!R$2:R$138))/_xlfn.STDEV.P(ajuste_SA!R$2:R$138)</f>
        <v>-1.1809919037908707</v>
      </c>
      <c r="S25" s="4">
        <f>(ajuste_SA!S25-AVERAGE(ajuste_SA!S$2:S$138))/_xlfn.STDEV.P(ajuste_SA!S$2:S$138)</f>
        <v>-1.5087450248528462</v>
      </c>
      <c r="T25" s="4">
        <f>(ajuste_SA!T25-AVERAGE(ajuste_SA!T$2:T$138))/_xlfn.STDEV.P(ajuste_SA!T$2:T$138)</f>
        <v>-0.57001301749828637</v>
      </c>
      <c r="U25" s="4">
        <f>(ajuste_SA!U25-AVERAGE(ajuste_SA!U$2:U$138))/_xlfn.STDEV.P(ajuste_SA!U$2:U$138)</f>
        <v>-1.0157631894723869</v>
      </c>
      <c r="V25" s="4">
        <f>(ajuste_SA!V25-AVERAGE(ajuste_SA!V$2:V$138))/_xlfn.STDEV.P(ajuste_SA!V$2:V$138)</f>
        <v>-1.0583181323930524</v>
      </c>
      <c r="W25" s="4">
        <f>(ajuste_SA!W25-AVERAGE(ajuste_SA!W$2:W$138))/_xlfn.STDEV.P(ajuste_SA!W$2:W$138)</f>
        <v>-0.17583236306402403</v>
      </c>
      <c r="X25" s="4">
        <f>(ajuste_SA!X25-AVERAGE(ajuste_SA!X$2:X$138))/_xlfn.STDEV.P(ajuste_SA!X$2:X$138)</f>
        <v>-0.97159942203683669</v>
      </c>
      <c r="Y25" s="4">
        <f>(ajuste_SA!Y25-AVERAGE(ajuste_SA!Y$2:Y$138))/_xlfn.STDEV.P(ajuste_SA!Y$2:Y$138)</f>
        <v>-0.33194745991412039</v>
      </c>
      <c r="Z25" s="4">
        <f>(ajuste_SA!Z25-AVERAGE(ajuste_SA!Z$2:Z$138))/_xlfn.STDEV.P(ajuste_SA!Z$2:Z$138)</f>
        <v>0.29069523836293987</v>
      </c>
      <c r="AA25" s="4">
        <f>(ajuste_SA!AA25-AVERAGE(ajuste_SA!AA$2:AA$138))/_xlfn.STDEV.P(ajuste_SA!AA$2:AA$138)</f>
        <v>-1.3104003633372707</v>
      </c>
      <c r="AB25" s="4">
        <f>ajuste_SA!AB25/ajuste_SA!AB$2*100</f>
        <v>111.46736789317013</v>
      </c>
      <c r="AC25" s="4">
        <f>ajuste_SA!AC25/ajuste_SA!AC$2*100</f>
        <v>105.45747050573387</v>
      </c>
      <c r="AD25" s="4">
        <v>-6.851982139321307</v>
      </c>
      <c r="AI25" t="str">
        <f>IV!A18</f>
        <v>FTSE100_SA~d</v>
      </c>
      <c r="AJ25">
        <f>IV!G18</f>
        <v>8.7391430724512859E-2</v>
      </c>
    </row>
    <row r="26" spans="1:36" x14ac:dyDescent="0.3">
      <c r="A26" s="2">
        <v>41030</v>
      </c>
      <c r="B26" s="2" t="str">
        <f t="shared" si="0"/>
        <v>2012M5</v>
      </c>
      <c r="C26" s="4">
        <f>ajuste_SA!C26/ajuste_SA!C$2*100</f>
        <v>105.88924699677702</v>
      </c>
      <c r="D26" s="4">
        <f>(ajuste_SA!D26-AVERAGE(ajuste_SA!D$2:D$138))/_xlfn.STDEV.P(ajuste_SA!D$2:D$138)</f>
        <v>-0.55607714196282199</v>
      </c>
      <c r="E26" s="4">
        <f>(ajuste_SA!E26-AVERAGE(ajuste_SA!E$2:E$138))/_xlfn.STDEV.P(ajuste_SA!E$2:E$138)</f>
        <v>-0.92419927107390443</v>
      </c>
      <c r="F26" s="4">
        <f>(ajuste_SA!F26-AVERAGE(ajuste_SA!F$2:F$138))/_xlfn.STDEV.P(ajuste_SA!F$2:F$138)</f>
        <v>-0.93474026408126709</v>
      </c>
      <c r="G26" s="4">
        <f>(ajuste_SA!G26-AVERAGE(ajuste_SA!G$2:G$138))/_xlfn.STDEV.P(ajuste_SA!G$2:G$138)</f>
        <v>-1.0172629442092771</v>
      </c>
      <c r="H26" s="4">
        <f>(ajuste_SA!H26-AVERAGE(ajuste_SA!H$2:H$138))/_xlfn.STDEV.P(ajuste_SA!H$2:H$138)</f>
        <v>-1.0363757041333859</v>
      </c>
      <c r="I26" s="4">
        <f>(ajuste_SA!I26-AVERAGE(ajuste_SA!I$2:I$138))/_xlfn.STDEV.P(ajuste_SA!I$2:I$138)</f>
        <v>0.46630248661488499</v>
      </c>
      <c r="J26" s="4">
        <f>(ajuste_SA!J26-AVERAGE(ajuste_SA!J$2:J$138))/_xlfn.STDEV.P(ajuste_SA!J$2:J$138)</f>
        <v>-1.0709458129259575</v>
      </c>
      <c r="K26" s="4">
        <f>(ajuste_SA!K26-AVERAGE(ajuste_SA!K$2:K$138))/_xlfn.STDEV.P(ajuste_SA!K$2:K$138)</f>
        <v>0.3605589727139093</v>
      </c>
      <c r="L26" s="4">
        <f>(ajuste_SA!L26-AVERAGE(ajuste_SA!L$2:L$138))/_xlfn.STDEV.P(ajuste_SA!L$2:L$138)</f>
        <v>-0.34642171553172579</v>
      </c>
      <c r="M26" s="4">
        <f>(ajuste_SA!M26-AVERAGE(ajuste_SA!M$2:M$138))/_xlfn.STDEV.P(ajuste_SA!M$2:M$138)</f>
        <v>-0.44604455796022496</v>
      </c>
      <c r="N26" s="4">
        <f>(ajuste_SA!N26-AVERAGE(ajuste_SA!N$2:N$138))/_xlfn.STDEV.P(ajuste_SA!N$2:N$138)</f>
        <v>-0.10687079067485922</v>
      </c>
      <c r="O26" s="4">
        <f>(ajuste_SA!O26-AVERAGE(ajuste_SA!O$2:O$138))/_xlfn.STDEV.P(ajuste_SA!O$2:O$138)</f>
        <v>-1.2426156370277461</v>
      </c>
      <c r="P26" s="4">
        <f>(ajuste_SA!P26-AVERAGE(ajuste_SA!P$2:P$138))/_xlfn.STDEV.P(ajuste_SA!P$2:P$138)</f>
        <v>-1.0400245366048384</v>
      </c>
      <c r="Q26" s="4">
        <f>(ajuste_SA!Q26-AVERAGE(ajuste_SA!Q$2:Q$138))/_xlfn.STDEV.P(ajuste_SA!Q$2:Q$138)</f>
        <v>-1.2605285228336056</v>
      </c>
      <c r="R26" s="4">
        <f>(ajuste_SA!R26-AVERAGE(ajuste_SA!R$2:R$138))/_xlfn.STDEV.P(ajuste_SA!R$2:R$138)</f>
        <v>-1.9835778215984277</v>
      </c>
      <c r="S26" s="4">
        <f>(ajuste_SA!S26-AVERAGE(ajuste_SA!S$2:S$138))/_xlfn.STDEV.P(ajuste_SA!S$2:S$138)</f>
        <v>-1.7186190134454769</v>
      </c>
      <c r="T26" s="4">
        <f>(ajuste_SA!T26-AVERAGE(ajuste_SA!T$2:T$138))/_xlfn.STDEV.P(ajuste_SA!T$2:T$138)</f>
        <v>0.37660136991685478</v>
      </c>
      <c r="U26" s="4">
        <f>(ajuste_SA!U26-AVERAGE(ajuste_SA!U$2:U$138))/_xlfn.STDEV.P(ajuste_SA!U$2:U$138)</f>
        <v>-0.77690811854118558</v>
      </c>
      <c r="V26" s="4">
        <f>(ajuste_SA!V26-AVERAGE(ajuste_SA!V$2:V$138))/_xlfn.STDEV.P(ajuste_SA!V$2:V$138)</f>
        <v>-0.87678285944577983</v>
      </c>
      <c r="W26" s="4">
        <f>(ajuste_SA!W26-AVERAGE(ajuste_SA!W$2:W$138))/_xlfn.STDEV.P(ajuste_SA!W$2:W$138)</f>
        <v>0.80522040490804381</v>
      </c>
      <c r="X26" s="4">
        <f>(ajuste_SA!X26-AVERAGE(ajuste_SA!X$2:X$138))/_xlfn.STDEV.P(ajuste_SA!X$2:X$138)</f>
        <v>-1.1855864798264533</v>
      </c>
      <c r="Y26" s="4">
        <f>(ajuste_SA!Y26-AVERAGE(ajuste_SA!Y$2:Y$138))/_xlfn.STDEV.P(ajuste_SA!Y$2:Y$138)</f>
        <v>-0.84213326774531716</v>
      </c>
      <c r="Z26" s="4">
        <f>(ajuste_SA!Z26-AVERAGE(ajuste_SA!Z$2:Z$138))/_xlfn.STDEV.P(ajuste_SA!Z$2:Z$138)</f>
        <v>-0.31912406944569965</v>
      </c>
      <c r="AA26" s="4">
        <f>(ajuste_SA!AA26-AVERAGE(ajuste_SA!AA$2:AA$138))/_xlfn.STDEV.P(ajuste_SA!AA$2:AA$138)</f>
        <v>-0.7864111303760366</v>
      </c>
      <c r="AB26" s="4">
        <f>ajuste_SA!AB26/ajuste_SA!AB$2*100</f>
        <v>111.86855860663381</v>
      </c>
      <c r="AC26" s="4">
        <f>ajuste_SA!AC26/ajuste_SA!AC$2*100</f>
        <v>105.33371834007094</v>
      </c>
      <c r="AD26" s="4">
        <v>-6.0903360163676474</v>
      </c>
      <c r="AI26" t="str">
        <f>IV!A19</f>
        <v>Nikkei225_~d</v>
      </c>
      <c r="AJ26">
        <f>IV!G19</f>
        <v>0.52345748735062991</v>
      </c>
    </row>
    <row r="27" spans="1:36" x14ac:dyDescent="0.3">
      <c r="A27" s="2">
        <v>41061</v>
      </c>
      <c r="B27" s="2" t="str">
        <f t="shared" si="0"/>
        <v>2012M6</v>
      </c>
      <c r="C27" s="4">
        <f>ajuste_SA!C27/ajuste_SA!C$2*100</f>
        <v>104.21916202754173</v>
      </c>
      <c r="D27" s="4">
        <f>(ajuste_SA!D27-AVERAGE(ajuste_SA!D$2:D$138))/_xlfn.STDEV.P(ajuste_SA!D$2:D$138)</f>
        <v>-0.50879873328121583</v>
      </c>
      <c r="E27" s="4">
        <f>(ajuste_SA!E27-AVERAGE(ajuste_SA!E$2:E$138))/_xlfn.STDEV.P(ajuste_SA!E$2:E$138)</f>
        <v>-0.91499157993474445</v>
      </c>
      <c r="F27" s="4">
        <f>(ajuste_SA!F27-AVERAGE(ajuste_SA!F$2:F$138))/_xlfn.STDEV.P(ajuste_SA!F$2:F$138)</f>
        <v>-0.92362949578341424</v>
      </c>
      <c r="G27" s="4">
        <f>(ajuste_SA!G27-AVERAGE(ajuste_SA!G$2:G$138))/_xlfn.STDEV.P(ajuste_SA!G$2:G$138)</f>
        <v>-0.99821734894167302</v>
      </c>
      <c r="H27" s="4">
        <f>(ajuste_SA!H27-AVERAGE(ajuste_SA!H$2:H$138))/_xlfn.STDEV.P(ajuste_SA!H$2:H$138)</f>
        <v>-1.0290089583772184</v>
      </c>
      <c r="I27" s="4">
        <f>(ajuste_SA!I27-AVERAGE(ajuste_SA!I$2:I$138))/_xlfn.STDEV.P(ajuste_SA!I$2:I$138)</f>
        <v>5.5551972548866568E-2</v>
      </c>
      <c r="J27" s="4">
        <f>(ajuste_SA!J27-AVERAGE(ajuste_SA!J$2:J$138))/_xlfn.STDEV.P(ajuste_SA!J$2:J$138)</f>
        <v>-0.98941983976193271</v>
      </c>
      <c r="K27" s="4">
        <f>(ajuste_SA!K27-AVERAGE(ajuste_SA!K$2:K$138))/_xlfn.STDEV.P(ajuste_SA!K$2:K$138)</f>
        <v>0.40791925595496303</v>
      </c>
      <c r="L27" s="4">
        <f>(ajuste_SA!L27-AVERAGE(ajuste_SA!L$2:L$138))/_xlfn.STDEV.P(ajuste_SA!L$2:L$138)</f>
        <v>-0.45030636447479827</v>
      </c>
      <c r="M27" s="4">
        <f>(ajuste_SA!M27-AVERAGE(ajuste_SA!M$2:M$138))/_xlfn.STDEV.P(ajuste_SA!M$2:M$138)</f>
        <v>-0.40264450836916488</v>
      </c>
      <c r="N27" s="4">
        <f>(ajuste_SA!N27-AVERAGE(ajuste_SA!N$2:N$138))/_xlfn.STDEV.P(ajuste_SA!N$2:N$138)</f>
        <v>0.13298821955468579</v>
      </c>
      <c r="O27" s="4">
        <f>(ajuste_SA!O27-AVERAGE(ajuste_SA!O$2:O$138))/_xlfn.STDEV.P(ajuste_SA!O$2:O$138)</f>
        <v>-1.094245857861041</v>
      </c>
      <c r="P27" s="4">
        <f>(ajuste_SA!P27-AVERAGE(ajuste_SA!P$2:P$138))/_xlfn.STDEV.P(ajuste_SA!P$2:P$138)</f>
        <v>-0.9617161970340824</v>
      </c>
      <c r="Q27" s="4">
        <f>(ajuste_SA!Q27-AVERAGE(ajuste_SA!Q$2:Q$138))/_xlfn.STDEV.P(ajuste_SA!Q$2:Q$138)</f>
        <v>-1.117475242892628</v>
      </c>
      <c r="R27" s="4">
        <f>(ajuste_SA!R27-AVERAGE(ajuste_SA!R$2:R$138))/_xlfn.STDEV.P(ajuste_SA!R$2:R$138)</f>
        <v>-1.1196873748427489</v>
      </c>
      <c r="S27" s="4">
        <f>(ajuste_SA!S27-AVERAGE(ajuste_SA!S$2:S$138))/_xlfn.STDEV.P(ajuste_SA!S$2:S$138)</f>
        <v>-1.5867417873181995</v>
      </c>
      <c r="T27" s="4">
        <f>(ajuste_SA!T27-AVERAGE(ajuste_SA!T$2:T$138))/_xlfn.STDEV.P(ajuste_SA!T$2:T$138)</f>
        <v>-9.0199882983738752E-2</v>
      </c>
      <c r="U27" s="4">
        <f>(ajuste_SA!U27-AVERAGE(ajuste_SA!U$2:U$138))/_xlfn.STDEV.P(ajuste_SA!U$2:U$138)</f>
        <v>-0.78195935043098286</v>
      </c>
      <c r="V27" s="4">
        <f>(ajuste_SA!V27-AVERAGE(ajuste_SA!V$2:V$138))/_xlfn.STDEV.P(ajuste_SA!V$2:V$138)</f>
        <v>-0.78306182916063716</v>
      </c>
      <c r="W27" s="4">
        <f>(ajuste_SA!W27-AVERAGE(ajuste_SA!W$2:W$138))/_xlfn.STDEV.P(ajuste_SA!W$2:W$138)</f>
        <v>-0.18577066896243866</v>
      </c>
      <c r="X27" s="4">
        <f>(ajuste_SA!X27-AVERAGE(ajuste_SA!X$2:X$138))/_xlfn.STDEV.P(ajuste_SA!X$2:X$138)</f>
        <v>-1.0969346987421837</v>
      </c>
      <c r="Y27" s="4">
        <f>(ajuste_SA!Y27-AVERAGE(ajuste_SA!Y$2:Y$138))/_xlfn.STDEV.P(ajuste_SA!Y$2:Y$138)</f>
        <v>-0.72298807909012741</v>
      </c>
      <c r="Z27" s="4">
        <f>(ajuste_SA!Z27-AVERAGE(ajuste_SA!Z$2:Z$138))/_xlfn.STDEV.P(ajuste_SA!Z$2:Z$138)</f>
        <v>-0.19213652479904963</v>
      </c>
      <c r="AA27" s="4">
        <f>(ajuste_SA!AA27-AVERAGE(ajuste_SA!AA$2:AA$138))/_xlfn.STDEV.P(ajuste_SA!AA$2:AA$138)</f>
        <v>-0.95778630915883289</v>
      </c>
      <c r="AB27" s="4">
        <f>ajuste_SA!AB27/ajuste_SA!AB$2*100</f>
        <v>111.95792640979316</v>
      </c>
      <c r="AC27" s="4">
        <f>ajuste_SA!AC27/ajuste_SA!AC$2*100</f>
        <v>105.17925730366949</v>
      </c>
      <c r="AD27" s="4">
        <v>-5.9235598287623281</v>
      </c>
      <c r="AI27" t="str">
        <f>IV!A20</f>
        <v>VOLY_std</v>
      </c>
      <c r="AJ27">
        <f>IV!G20</f>
        <v>0.27220827860910751</v>
      </c>
    </row>
    <row r="28" spans="1:36" x14ac:dyDescent="0.3">
      <c r="A28" s="2">
        <v>41091</v>
      </c>
      <c r="B28" s="2" t="str">
        <f t="shared" si="0"/>
        <v>2012M7</v>
      </c>
      <c r="C28" s="4">
        <f>ajuste_SA!C28/ajuste_SA!C$2*100</f>
        <v>108.01347787869908</v>
      </c>
      <c r="D28" s="4">
        <f>(ajuste_SA!D28-AVERAGE(ajuste_SA!D$2:D$138))/_xlfn.STDEV.P(ajuste_SA!D$2:D$138)</f>
        <v>-0.43357246175330616</v>
      </c>
      <c r="E28" s="4">
        <f>(ajuste_SA!E28-AVERAGE(ajuste_SA!E$2:E$138))/_xlfn.STDEV.P(ajuste_SA!E$2:E$138)</f>
        <v>-0.9067364204590127</v>
      </c>
      <c r="F28" s="4">
        <f>(ajuste_SA!F28-AVERAGE(ajuste_SA!F$2:F$138))/_xlfn.STDEV.P(ajuste_SA!F$2:F$138)</f>
        <v>-0.89890849765097147</v>
      </c>
      <c r="G28" s="4">
        <f>(ajuste_SA!G28-AVERAGE(ajuste_SA!G$2:G$138))/_xlfn.STDEV.P(ajuste_SA!G$2:G$138)</f>
        <v>-0.96932984627308039</v>
      </c>
      <c r="H28" s="4">
        <f>(ajuste_SA!H28-AVERAGE(ajuste_SA!H$2:H$138))/_xlfn.STDEV.P(ajuste_SA!H$2:H$138)</f>
        <v>-0.99753314293126027</v>
      </c>
      <c r="I28" s="4">
        <f>(ajuste_SA!I28-AVERAGE(ajuste_SA!I$2:I$138))/_xlfn.STDEV.P(ajuste_SA!I$2:I$138)</f>
        <v>-0.1028803685908833</v>
      </c>
      <c r="J28" s="4">
        <f>(ajuste_SA!J28-AVERAGE(ajuste_SA!J$2:J$138))/_xlfn.STDEV.P(ajuste_SA!J$2:J$138)</f>
        <v>-0.40515036541976079</v>
      </c>
      <c r="K28" s="4">
        <f>(ajuste_SA!K28-AVERAGE(ajuste_SA!K$2:K$138))/_xlfn.STDEV.P(ajuste_SA!K$2:K$138)</f>
        <v>0.43898003945563613</v>
      </c>
      <c r="L28" s="4">
        <f>(ajuste_SA!L28-AVERAGE(ajuste_SA!L$2:L$138))/_xlfn.STDEV.P(ajuste_SA!L$2:L$138)</f>
        <v>-0.50298027098114484</v>
      </c>
      <c r="M28" s="4">
        <f>(ajuste_SA!M28-AVERAGE(ajuste_SA!M$2:M$138))/_xlfn.STDEV.P(ajuste_SA!M$2:M$138)</f>
        <v>-0.71380911731502272</v>
      </c>
      <c r="N28" s="4">
        <f>(ajuste_SA!N28-AVERAGE(ajuste_SA!N$2:N$138))/_xlfn.STDEV.P(ajuste_SA!N$2:N$138)</f>
        <v>9.0644321645693277E-2</v>
      </c>
      <c r="O28" s="4">
        <f>(ajuste_SA!O28-AVERAGE(ajuste_SA!O$2:O$138))/_xlfn.STDEV.P(ajuste_SA!O$2:O$138)</f>
        <v>-1.0685966260340427</v>
      </c>
      <c r="P28" s="4">
        <f>(ajuste_SA!P28-AVERAGE(ajuste_SA!P$2:P$138))/_xlfn.STDEV.P(ajuste_SA!P$2:P$138)</f>
        <v>-0.97155654293752691</v>
      </c>
      <c r="Q28" s="4">
        <f>(ajuste_SA!Q28-AVERAGE(ajuste_SA!Q$2:Q$138))/_xlfn.STDEV.P(ajuste_SA!Q$2:Q$138)</f>
        <v>-1.1064811903980201</v>
      </c>
      <c r="R28" s="4">
        <f>(ajuste_SA!R28-AVERAGE(ajuste_SA!R$2:R$138))/_xlfn.STDEV.P(ajuste_SA!R$2:R$138)</f>
        <v>-1.1244826725845496</v>
      </c>
      <c r="S28" s="4">
        <f>(ajuste_SA!S28-AVERAGE(ajuste_SA!S$2:S$138))/_xlfn.STDEV.P(ajuste_SA!S$2:S$138)</f>
        <v>-1.6346572852048886</v>
      </c>
      <c r="T28" s="4">
        <f>(ajuste_SA!T28-AVERAGE(ajuste_SA!T$2:T$138))/_xlfn.STDEV.P(ajuste_SA!T$2:T$138)</f>
        <v>-0.64483133677852111</v>
      </c>
      <c r="U28" s="4">
        <f>(ajuste_SA!U28-AVERAGE(ajuste_SA!U$2:U$138))/_xlfn.STDEV.P(ajuste_SA!U$2:U$138)</f>
        <v>-0.74370971561026755</v>
      </c>
      <c r="V28" s="4">
        <f>(ajuste_SA!V28-AVERAGE(ajuste_SA!V$2:V$138))/_xlfn.STDEV.P(ajuste_SA!V$2:V$138)</f>
        <v>-0.82992234430320855</v>
      </c>
      <c r="W28" s="4">
        <f>(ajuste_SA!W28-AVERAGE(ajuste_SA!W$2:W$138))/_xlfn.STDEV.P(ajuste_SA!W$2:W$138)</f>
        <v>7.6884558352804028E-2</v>
      </c>
      <c r="X28" s="4">
        <f>(ajuste_SA!X28-AVERAGE(ajuste_SA!X$2:X$138))/_xlfn.STDEV.P(ajuste_SA!X$2:X$138)</f>
        <v>-1.2956369666896848</v>
      </c>
      <c r="Y28" s="4">
        <f>(ajuste_SA!Y28-AVERAGE(ajuste_SA!Y$2:Y$138))/_xlfn.STDEV.P(ajuste_SA!Y$2:Y$138)</f>
        <v>-0.97808098300572588</v>
      </c>
      <c r="Z28" s="4">
        <f>(ajuste_SA!Z28-AVERAGE(ajuste_SA!Z$2:Z$138))/_xlfn.STDEV.P(ajuste_SA!Z$2:Z$138)</f>
        <v>-0.45169348418670857</v>
      </c>
      <c r="AA28" s="4">
        <f>(ajuste_SA!AA28-AVERAGE(ajuste_SA!AA$2:AA$138))/_xlfn.STDEV.P(ajuste_SA!AA$2:AA$138)</f>
        <v>-0.83572801064967417</v>
      </c>
      <c r="AB28" s="4">
        <f>ajuste_SA!AB28/ajuste_SA!AB$2*100</f>
        <v>112.43948385271672</v>
      </c>
      <c r="AC28" s="4">
        <f>ajuste_SA!AC28/ajuste_SA!AC$2*100</f>
        <v>105.00783763715866</v>
      </c>
      <c r="AD28" s="4">
        <v>-5.8736138615604805</v>
      </c>
      <c r="AI28" t="str">
        <f>IV!A21</f>
        <v>DolarPtaxV~d</v>
      </c>
      <c r="AJ28">
        <f>IV!G21</f>
        <v>0.47958449779308865</v>
      </c>
    </row>
    <row r="29" spans="1:36" x14ac:dyDescent="0.3">
      <c r="A29" s="2">
        <v>41122</v>
      </c>
      <c r="B29" s="2" t="str">
        <f t="shared" si="0"/>
        <v>2012M8</v>
      </c>
      <c r="C29" s="4">
        <f>ajuste_SA!C29/ajuste_SA!C$2*100</f>
        <v>109.80808672721945</v>
      </c>
      <c r="D29" s="4">
        <f>(ajuste_SA!D29-AVERAGE(ajuste_SA!D$2:D$138))/_xlfn.STDEV.P(ajuste_SA!D$2:D$138)</f>
        <v>-0.42785673936868429</v>
      </c>
      <c r="E29" s="4">
        <f>(ajuste_SA!E29-AVERAGE(ajuste_SA!E$2:E$138))/_xlfn.STDEV.P(ajuste_SA!E$2:E$138)</f>
        <v>-0.85717060321934058</v>
      </c>
      <c r="F29" s="4">
        <f>(ajuste_SA!F29-AVERAGE(ajuste_SA!F$2:F$138))/_xlfn.STDEV.P(ajuste_SA!F$2:F$138)</f>
        <v>-0.87777090468933927</v>
      </c>
      <c r="G29" s="4">
        <f>(ajuste_SA!G29-AVERAGE(ajuste_SA!G$2:G$138))/_xlfn.STDEV.P(ajuste_SA!G$2:G$138)</f>
        <v>-0.95700623703711185</v>
      </c>
      <c r="H29" s="4">
        <f>(ajuste_SA!H29-AVERAGE(ajuste_SA!H$2:H$138))/_xlfn.STDEV.P(ajuste_SA!H$2:H$138)</f>
        <v>-0.98716053071927201</v>
      </c>
      <c r="I29" s="4">
        <f>(ajuste_SA!I29-AVERAGE(ajuste_SA!I$2:I$138))/_xlfn.STDEV.P(ajuste_SA!I$2:I$138)</f>
        <v>-0.39627359292375391</v>
      </c>
      <c r="J29" s="4">
        <f>(ajuste_SA!J29-AVERAGE(ajuste_SA!J$2:J$138))/_xlfn.STDEV.P(ajuste_SA!J$2:J$138)</f>
        <v>-0.1198094593456755</v>
      </c>
      <c r="K29" s="4">
        <f>(ajuste_SA!K29-AVERAGE(ajuste_SA!K$2:K$138))/_xlfn.STDEV.P(ajuste_SA!K$2:K$138)</f>
        <v>0.4089901204735284</v>
      </c>
      <c r="L29" s="4">
        <f>(ajuste_SA!L29-AVERAGE(ajuste_SA!L$2:L$138))/_xlfn.STDEV.P(ajuste_SA!L$2:L$138)</f>
        <v>-0.4532326926140397</v>
      </c>
      <c r="M29" s="4">
        <f>(ajuste_SA!M29-AVERAGE(ajuste_SA!M$2:M$138))/_xlfn.STDEV.P(ajuste_SA!M$2:M$138)</f>
        <v>-0.74714467576788457</v>
      </c>
      <c r="N29" s="4">
        <f>(ajuste_SA!N29-AVERAGE(ajuste_SA!N$2:N$138))/_xlfn.STDEV.P(ajuste_SA!N$2:N$138)</f>
        <v>0.18049933551651101</v>
      </c>
      <c r="O29" s="4">
        <f>(ajuste_SA!O29-AVERAGE(ajuste_SA!O$2:O$138))/_xlfn.STDEV.P(ajuste_SA!O$2:O$138)</f>
        <v>-0.98267010349814554</v>
      </c>
      <c r="P29" s="4">
        <f>(ajuste_SA!P29-AVERAGE(ajuste_SA!P$2:P$138))/_xlfn.STDEV.P(ajuste_SA!P$2:P$138)</f>
        <v>-0.91109938564386028</v>
      </c>
      <c r="Q29" s="4">
        <f>(ajuste_SA!Q29-AVERAGE(ajuste_SA!Q$2:Q$138))/_xlfn.STDEV.P(ajuste_SA!Q$2:Q$138)</f>
        <v>-1.0232805063696937</v>
      </c>
      <c r="R29" s="4">
        <f>(ajuste_SA!R29-AVERAGE(ajuste_SA!R$2:R$138))/_xlfn.STDEV.P(ajuste_SA!R$2:R$138)</f>
        <v>-0.70809083038935883</v>
      </c>
      <c r="S29" s="4">
        <f>(ajuste_SA!S29-AVERAGE(ajuste_SA!S$2:S$138))/_xlfn.STDEV.P(ajuste_SA!S$2:S$138)</f>
        <v>-1.5156391941056306</v>
      </c>
      <c r="T29" s="4">
        <f>(ajuste_SA!T29-AVERAGE(ajuste_SA!T$2:T$138))/_xlfn.STDEV.P(ajuste_SA!T$2:T$138)</f>
        <v>-0.9122255039452728</v>
      </c>
      <c r="U29" s="4">
        <f>(ajuste_SA!U29-AVERAGE(ajuste_SA!U$2:U$138))/_xlfn.STDEV.P(ajuste_SA!U$2:U$138)</f>
        <v>-0.78409197900196648</v>
      </c>
      <c r="V29" s="4">
        <f>(ajuste_SA!V29-AVERAGE(ajuste_SA!V$2:V$138))/_xlfn.STDEV.P(ajuste_SA!V$2:V$138)</f>
        <v>-0.82440934252172948</v>
      </c>
      <c r="W29" s="4">
        <f>(ajuste_SA!W29-AVERAGE(ajuste_SA!W$2:W$138))/_xlfn.STDEV.P(ajuste_SA!W$2:W$138)</f>
        <v>-0.13040010752841447</v>
      </c>
      <c r="X29" s="4">
        <f>(ajuste_SA!X29-AVERAGE(ajuste_SA!X$2:X$138))/_xlfn.STDEV.P(ajuste_SA!X$2:X$138)</f>
        <v>-1.3002224036423193</v>
      </c>
      <c r="Y29" s="4">
        <f>(ajuste_SA!Y29-AVERAGE(ajuste_SA!Y$2:Y$138))/_xlfn.STDEV.P(ajuste_SA!Y$2:Y$138)</f>
        <v>-0.87115581369978634</v>
      </c>
      <c r="Z29" s="4">
        <f>(ajuste_SA!Z29-AVERAGE(ajuste_SA!Z$2:Z$138))/_xlfn.STDEV.P(ajuste_SA!Z$2:Z$138)</f>
        <v>-0.3023784591626249</v>
      </c>
      <c r="AA29" s="4">
        <f>(ajuste_SA!AA29-AVERAGE(ajuste_SA!AA$2:AA$138))/_xlfn.STDEV.P(ajuste_SA!AA$2:AA$138)</f>
        <v>-1.0071031894324705</v>
      </c>
      <c r="AB29" s="4">
        <f>ajuste_SA!AB29/ajuste_SA!AB$2*100</f>
        <v>112.90046741289854</v>
      </c>
      <c r="AC29" s="4">
        <f>ajuste_SA!AC29/ajuste_SA!AC$2*100</f>
        <v>105.5922228639001</v>
      </c>
      <c r="AD29" s="4">
        <v>-5.8237999036486912</v>
      </c>
      <c r="AI29" t="str">
        <f>IV!A22</f>
        <v>REER_IPCA_~d</v>
      </c>
      <c r="AJ29">
        <f>IV!G22</f>
        <v>0.49353467542254281</v>
      </c>
    </row>
    <row r="30" spans="1:36" x14ac:dyDescent="0.3">
      <c r="A30" s="2">
        <v>41153</v>
      </c>
      <c r="B30" s="2" t="str">
        <f t="shared" si="0"/>
        <v>2012M9</v>
      </c>
      <c r="C30" s="4">
        <f>ajuste_SA!C30/ajuste_SA!C$2*100</f>
        <v>103.7210665104014</v>
      </c>
      <c r="D30" s="4">
        <f>(ajuste_SA!D30-AVERAGE(ajuste_SA!D$2:D$138))/_xlfn.STDEV.P(ajuste_SA!D$2:D$138)</f>
        <v>-0.34141456406028231</v>
      </c>
      <c r="E30" s="4">
        <f>(ajuste_SA!E30-AVERAGE(ajuste_SA!E$2:E$138))/_xlfn.STDEV.P(ajuste_SA!E$2:E$138)</f>
        <v>-0.79216824253323048</v>
      </c>
      <c r="F30" s="4">
        <f>(ajuste_SA!F30-AVERAGE(ajuste_SA!F$2:F$138))/_xlfn.STDEV.P(ajuste_SA!F$2:F$138)</f>
        <v>-0.86384588597881118</v>
      </c>
      <c r="G30" s="4">
        <f>(ajuste_SA!G30-AVERAGE(ajuste_SA!G$2:G$138))/_xlfn.STDEV.P(ajuste_SA!G$2:G$138)</f>
        <v>-0.92582595776008936</v>
      </c>
      <c r="H30" s="4">
        <f>(ajuste_SA!H30-AVERAGE(ajuste_SA!H$2:H$138))/_xlfn.STDEV.P(ajuste_SA!H$2:H$138)</f>
        <v>-0.96664300494348798</v>
      </c>
      <c r="I30" s="4">
        <f>(ajuste_SA!I30-AVERAGE(ajuste_SA!I$2:I$138))/_xlfn.STDEV.P(ajuste_SA!I$2:I$138)</f>
        <v>-0.63098817239005056</v>
      </c>
      <c r="J30" s="4">
        <f>(ajuste_SA!J30-AVERAGE(ajuste_SA!J$2:J$138))/_xlfn.STDEV.P(ajuste_SA!J$2:J$138)</f>
        <v>-0.4730886763897818</v>
      </c>
      <c r="K30" s="4">
        <f>(ajuste_SA!K30-AVERAGE(ajuste_SA!K$2:K$138))/_xlfn.STDEV.P(ajuste_SA!K$2:K$138)</f>
        <v>0.45978361047078753</v>
      </c>
      <c r="L30" s="4">
        <f>(ajuste_SA!L30-AVERAGE(ajuste_SA!L$2:L$138))/_xlfn.STDEV.P(ajuste_SA!L$2:L$138)</f>
        <v>-0.46932749737986801</v>
      </c>
      <c r="M30" s="4">
        <f>(ajuste_SA!M30-AVERAGE(ajuste_SA!M$2:M$138))/_xlfn.STDEV.P(ajuste_SA!M$2:M$138)</f>
        <v>-0.92156721670073383</v>
      </c>
      <c r="N30" s="4">
        <f>(ajuste_SA!N30-AVERAGE(ajuste_SA!N$2:N$138))/_xlfn.STDEV.P(ajuste_SA!N$2:N$138)</f>
        <v>0.12635393797956021</v>
      </c>
      <c r="O30" s="4">
        <f>(ajuste_SA!O30-AVERAGE(ajuste_SA!O$2:O$138))/_xlfn.STDEV.P(ajuste_SA!O$2:O$138)</f>
        <v>-0.95580837527600848</v>
      </c>
      <c r="P30" s="4">
        <f>(ajuste_SA!P30-AVERAGE(ajuste_SA!P$2:P$138))/_xlfn.STDEV.P(ajuste_SA!P$2:P$138)</f>
        <v>-0.90872742931741868</v>
      </c>
      <c r="Q30" s="4">
        <f>(ajuste_SA!Q30-AVERAGE(ajuste_SA!Q$2:Q$138))/_xlfn.STDEV.P(ajuste_SA!Q$2:Q$138)</f>
        <v>-0.99737843804970139</v>
      </c>
      <c r="R30" s="4">
        <f>(ajuste_SA!R30-AVERAGE(ajuste_SA!R$2:R$138))/_xlfn.STDEV.P(ajuste_SA!R$2:R$138)</f>
        <v>-0.79673517426241969</v>
      </c>
      <c r="S30" s="4">
        <f>(ajuste_SA!S30-AVERAGE(ajuste_SA!S$2:S$138))/_xlfn.STDEV.P(ajuste_SA!S$2:S$138)</f>
        <v>-1.5516885316008047</v>
      </c>
      <c r="T30" s="4">
        <f>(ajuste_SA!T30-AVERAGE(ajuste_SA!T$2:T$138))/_xlfn.STDEV.P(ajuste_SA!T$2:T$138)</f>
        <v>-1.7693832052644818</v>
      </c>
      <c r="U30" s="4">
        <f>(ajuste_SA!U30-AVERAGE(ajuste_SA!U$2:U$138))/_xlfn.STDEV.P(ajuste_SA!U$2:U$138)</f>
        <v>-0.81874204647290427</v>
      </c>
      <c r="V30" s="4">
        <f>(ajuste_SA!V30-AVERAGE(ajuste_SA!V$2:V$138))/_xlfn.STDEV.P(ajuste_SA!V$2:V$138)</f>
        <v>-0.82913477262014024</v>
      </c>
      <c r="W30" s="4">
        <f>(ajuste_SA!W30-AVERAGE(ajuste_SA!W$2:W$138))/_xlfn.STDEV.P(ajuste_SA!W$2:W$138)</f>
        <v>-0.37743799700329095</v>
      </c>
      <c r="X30" s="4">
        <f>(ajuste_SA!X30-AVERAGE(ajuste_SA!X$2:X$138))/_xlfn.STDEV.P(ajuste_SA!X$2:X$138)</f>
        <v>-1.2482541181791267</v>
      </c>
      <c r="Y30" s="4">
        <f>(ajuste_SA!Y30-AVERAGE(ajuste_SA!Y$2:Y$138))/_xlfn.STDEV.P(ajuste_SA!Y$2:Y$138)</f>
        <v>-0.75659313230056557</v>
      </c>
      <c r="Z30" s="4">
        <f>(ajuste_SA!Z30-AVERAGE(ajuste_SA!Z$2:Z$138))/_xlfn.STDEV.P(ajuste_SA!Z$2:Z$138)</f>
        <v>-9.3058330624190291E-2</v>
      </c>
      <c r="AA30" s="4">
        <f>(ajuste_SA!AA30-AVERAGE(ajuste_SA!AA$2:AA$138))/_xlfn.STDEV.P(ajuste_SA!AA$2:AA$138)</f>
        <v>-1.1686149181855874</v>
      </c>
      <c r="AB30" s="4">
        <f>ajuste_SA!AB30/ajuste_SA!AB$2*100</f>
        <v>113.54404418241319</v>
      </c>
      <c r="AC30" s="4">
        <f>ajuste_SA!AC30/ajuste_SA!AC$2*100</f>
        <v>106.06339777612777</v>
      </c>
      <c r="AD30" s="4">
        <v>-6.2440927505645387</v>
      </c>
      <c r="AI30" t="str">
        <f>IV!A23</f>
        <v>VIX_std</v>
      </c>
      <c r="AJ30">
        <f>IV!G23</f>
        <v>4.2722273657013678E-2</v>
      </c>
    </row>
    <row r="31" spans="1:36" x14ac:dyDescent="0.3">
      <c r="A31" s="2">
        <v>41183</v>
      </c>
      <c r="B31" s="2" t="str">
        <f t="shared" si="0"/>
        <v>2012M10</v>
      </c>
      <c r="C31" s="4">
        <f>ajuste_SA!C31/ajuste_SA!C$2*100</f>
        <v>108.19660123058893</v>
      </c>
      <c r="D31" s="4">
        <f>(ajuste_SA!D31-AVERAGE(ajuste_SA!D$2:D$138))/_xlfn.STDEV.P(ajuste_SA!D$2:D$138)</f>
        <v>-0.34673167932949495</v>
      </c>
      <c r="E31" s="4">
        <f>(ajuste_SA!E31-AVERAGE(ajuste_SA!E$2:E$138))/_xlfn.STDEV.P(ajuste_SA!E$2:E$138)</f>
        <v>-0.82028433345448337</v>
      </c>
      <c r="F31" s="4">
        <f>(ajuste_SA!F31-AVERAGE(ajuste_SA!F$2:F$138))/_xlfn.STDEV.P(ajuste_SA!F$2:F$138)</f>
        <v>-0.84858882985833284</v>
      </c>
      <c r="G31" s="4">
        <f>(ajuste_SA!G31-AVERAGE(ajuste_SA!G$2:G$138))/_xlfn.STDEV.P(ajuste_SA!G$2:G$138)</f>
        <v>-0.89024589115223496</v>
      </c>
      <c r="H31" s="4">
        <f>(ajuste_SA!H31-AVERAGE(ajuste_SA!H$2:H$138))/_xlfn.STDEV.P(ajuste_SA!H$2:H$138)</f>
        <v>-0.93136479143964424</v>
      </c>
      <c r="I31" s="4">
        <f>(ajuste_SA!I31-AVERAGE(ajuste_SA!I$2:I$138))/_xlfn.STDEV.P(ajuste_SA!I$2:I$138)</f>
        <v>-0.68379895276996716</v>
      </c>
      <c r="J31" s="4">
        <f>(ajuste_SA!J31-AVERAGE(ajuste_SA!J$2:J$138))/_xlfn.STDEV.P(ajuste_SA!J$2:J$138)</f>
        <v>-0.4323256898077682</v>
      </c>
      <c r="K31" s="4">
        <f>(ajuste_SA!K31-AVERAGE(ajuste_SA!K$2:K$138))/_xlfn.STDEV.P(ajuste_SA!K$2:K$138)</f>
        <v>0.41036305180887811</v>
      </c>
      <c r="L31" s="4">
        <f>(ajuste_SA!L31-AVERAGE(ajuste_SA!L$2:L$138))/_xlfn.STDEV.P(ajuste_SA!L$2:L$138)</f>
        <v>-0.56150683376597454</v>
      </c>
      <c r="M31" s="4">
        <f>(ajuste_SA!M31-AVERAGE(ajuste_SA!M$2:M$138))/_xlfn.STDEV.P(ajuste_SA!M$2:M$138)</f>
        <v>-1.0670850300354646</v>
      </c>
      <c r="N31" s="4">
        <f>(ajuste_SA!N31-AVERAGE(ajuste_SA!N$2:N$138))/_xlfn.STDEV.P(ajuste_SA!N$2:N$138)</f>
        <v>-0.10957934808449382</v>
      </c>
      <c r="O31" s="4">
        <f>(ajuste_SA!O31-AVERAGE(ajuste_SA!O$2:O$138))/_xlfn.STDEV.P(ajuste_SA!O$2:O$138)</f>
        <v>-1.0401375964295829</v>
      </c>
      <c r="P31" s="4">
        <f>(ajuste_SA!P31-AVERAGE(ajuste_SA!P$2:P$138))/_xlfn.STDEV.P(ajuste_SA!P$2:P$138)</f>
        <v>-0.966201363398279</v>
      </c>
      <c r="Q31" s="4">
        <f>(ajuste_SA!Q31-AVERAGE(ajuste_SA!Q$2:Q$138))/_xlfn.STDEV.P(ajuste_SA!Q$2:Q$138)</f>
        <v>-1.056079817773631</v>
      </c>
      <c r="R31" s="4">
        <f>(ajuste_SA!R31-AVERAGE(ajuste_SA!R$2:R$138))/_xlfn.STDEV.P(ajuste_SA!R$2:R$138)</f>
        <v>-0.86245287482111821</v>
      </c>
      <c r="S31" s="4">
        <f>(ajuste_SA!S31-AVERAGE(ajuste_SA!S$2:S$138))/_xlfn.STDEV.P(ajuste_SA!S$2:S$138)</f>
        <v>-1.5372528066386182</v>
      </c>
      <c r="T31" s="4">
        <f>(ajuste_SA!T31-AVERAGE(ajuste_SA!T$2:T$138))/_xlfn.STDEV.P(ajuste_SA!T$2:T$138)</f>
        <v>-1.9613084590703009</v>
      </c>
      <c r="U31" s="4">
        <f>(ajuste_SA!U31-AVERAGE(ajuste_SA!U$2:U$138))/_xlfn.STDEV.P(ajuste_SA!U$2:U$138)</f>
        <v>-0.84007842094356</v>
      </c>
      <c r="V31" s="4">
        <f>(ajuste_SA!V31-AVERAGE(ajuste_SA!V$2:V$138))/_xlfn.STDEV.P(ajuste_SA!V$2:V$138)</f>
        <v>-0.84606756380611114</v>
      </c>
      <c r="W31" s="4">
        <f>(ajuste_SA!W31-AVERAGE(ajuste_SA!W$2:W$138))/_xlfn.STDEV.P(ajuste_SA!W$2:W$138)</f>
        <v>3.0032544831706965E-2</v>
      </c>
      <c r="X31" s="4">
        <f>(ajuste_SA!X31-AVERAGE(ajuste_SA!X$2:X$138))/_xlfn.STDEV.P(ajuste_SA!X$2:X$138)</f>
        <v>-1.1183334045211453</v>
      </c>
      <c r="Y31" s="4">
        <f>(ajuste_SA!Y31-AVERAGE(ajuste_SA!Y$2:Y$138))/_xlfn.STDEV.P(ajuste_SA!Y$2:Y$138)</f>
        <v>-0.68174551378640802</v>
      </c>
      <c r="Z31" s="4">
        <f>(ajuste_SA!Z31-AVERAGE(ajuste_SA!Z$2:Z$138))/_xlfn.STDEV.P(ajuste_SA!Z$2:Z$138)</f>
        <v>-6.9335382723167832E-2</v>
      </c>
      <c r="AA31" s="4">
        <f>(ajuste_SA!AA31-AVERAGE(ajuste_SA!AA$2:AA$138))/_xlfn.STDEV.P(ajuste_SA!AA$2:AA$138)</f>
        <v>-1.1710812430364479</v>
      </c>
      <c r="AB31" s="4">
        <f>ajuste_SA!AB31/ajuste_SA!AB$2*100</f>
        <v>114.21398123919069</v>
      </c>
      <c r="AC31" s="4">
        <f>ajuste_SA!AC31/ajuste_SA!AC$2*100</f>
        <v>106.02214705424011</v>
      </c>
      <c r="AD31" s="4">
        <v>-6.3858261794635203</v>
      </c>
      <c r="AI31" t="str">
        <f>IV!A24</f>
        <v>J_5Y_std</v>
      </c>
      <c r="AJ31">
        <f>IV!G24</f>
        <v>0.14157478738292603</v>
      </c>
    </row>
    <row r="32" spans="1:36" x14ac:dyDescent="0.3">
      <c r="A32" s="2">
        <v>41214</v>
      </c>
      <c r="B32" s="2" t="str">
        <f t="shared" si="0"/>
        <v>2012M11</v>
      </c>
      <c r="C32" s="4">
        <f>ajuste_SA!C32/ajuste_SA!C$2*100</f>
        <v>105.58892469967769</v>
      </c>
      <c r="D32" s="4">
        <f>(ajuste_SA!D32-AVERAGE(ajuste_SA!D$2:D$138))/_xlfn.STDEV.P(ajuste_SA!D$2:D$138)</f>
        <v>-0.38521968085871028</v>
      </c>
      <c r="E32" s="4">
        <f>(ajuste_SA!E32-AVERAGE(ajuste_SA!E$2:E$138))/_xlfn.STDEV.P(ajuste_SA!E$2:E$138)</f>
        <v>-0.72003732237217077</v>
      </c>
      <c r="F32" s="4">
        <f>(ajuste_SA!F32-AVERAGE(ajuste_SA!F$2:F$138))/_xlfn.STDEV.P(ajuste_SA!F$2:F$138)</f>
        <v>-0.82939283687894749</v>
      </c>
      <c r="G32" s="4">
        <f>(ajuste_SA!G32-AVERAGE(ajuste_SA!G$2:G$138))/_xlfn.STDEV.P(ajuste_SA!G$2:G$138)</f>
        <v>-0.87585599103356981</v>
      </c>
      <c r="H32" s="4">
        <f>(ajuste_SA!H32-AVERAGE(ajuste_SA!H$2:H$138))/_xlfn.STDEV.P(ajuste_SA!H$2:H$138)</f>
        <v>-0.91976731535352074</v>
      </c>
      <c r="I32" s="4">
        <f>(ajuste_SA!I32-AVERAGE(ajuste_SA!I$2:I$138))/_xlfn.STDEV.P(ajuste_SA!I$2:I$138)</f>
        <v>-0.71313827520325468</v>
      </c>
      <c r="J32" s="4">
        <f>(ajuste_SA!J32-AVERAGE(ajuste_SA!J$2:J$138))/_xlfn.STDEV.P(ajuste_SA!J$2:J$138)</f>
        <v>-0.55461464955380413</v>
      </c>
      <c r="K32" s="4">
        <f>(ajuste_SA!K32-AVERAGE(ajuste_SA!K$2:K$138))/_xlfn.STDEV.P(ajuste_SA!K$2:K$138)</f>
        <v>0.47024765966835025</v>
      </c>
      <c r="L32" s="4">
        <f>(ajuste_SA!L32-AVERAGE(ajuste_SA!L$2:L$138))/_xlfn.STDEV.P(ajuste_SA!L$2:L$138)</f>
        <v>-0.56296999783559531</v>
      </c>
      <c r="M32" s="4">
        <f>(ajuste_SA!M32-AVERAGE(ajuste_SA!M$2:M$138))/_xlfn.STDEV.P(ajuste_SA!M$2:M$138)</f>
        <v>-1.1068029487223057</v>
      </c>
      <c r="N32" s="4">
        <f>(ajuste_SA!N32-AVERAGE(ajuste_SA!N$2:N$138))/_xlfn.STDEV.P(ajuste_SA!N$2:N$138)</f>
        <v>-4.0617094614789802E-2</v>
      </c>
      <c r="O32" s="4">
        <f>(ajuste_SA!O32-AVERAGE(ajuste_SA!O$2:O$138))/_xlfn.STDEV.P(ajuste_SA!O$2:O$138)</f>
        <v>-1.0636338768129072</v>
      </c>
      <c r="P32" s="4">
        <f>(ajuste_SA!P32-AVERAGE(ajuste_SA!P$2:P$138))/_xlfn.STDEV.P(ajuste_SA!P$2:P$138)</f>
        <v>-0.94792205633352411</v>
      </c>
      <c r="Q32" s="4">
        <f>(ajuste_SA!Q32-AVERAGE(ajuste_SA!Q$2:Q$138))/_xlfn.STDEV.P(ajuste_SA!Q$2:Q$138)</f>
        <v>-1.0490804599352788</v>
      </c>
      <c r="R32" s="4">
        <f>(ajuste_SA!R32-AVERAGE(ajuste_SA!R$2:R$138))/_xlfn.STDEV.P(ajuste_SA!R$2:R$138)</f>
        <v>-0.61139348548836836</v>
      </c>
      <c r="S32" s="4">
        <f>(ajuste_SA!S32-AVERAGE(ajuste_SA!S$2:S$138))/_xlfn.STDEV.P(ajuste_SA!S$2:S$138)</f>
        <v>-1.4864478755376669</v>
      </c>
      <c r="T32" s="4">
        <f>(ajuste_SA!T32-AVERAGE(ajuste_SA!T$2:T$138))/_xlfn.STDEV.P(ajuste_SA!T$2:T$138)</f>
        <v>-1.1588006605296977</v>
      </c>
      <c r="U32" s="4">
        <f>(ajuste_SA!U32-AVERAGE(ajuste_SA!U$2:U$138))/_xlfn.STDEV.P(ajuste_SA!U$2:U$138)</f>
        <v>-0.7199138669465921</v>
      </c>
      <c r="V32" s="4">
        <f>(ajuste_SA!V32-AVERAGE(ajuste_SA!V$2:V$138))/_xlfn.STDEV.P(ajuste_SA!V$2:V$138)</f>
        <v>-0.82559070004633217</v>
      </c>
      <c r="W32" s="4">
        <f>(ajuste_SA!W32-AVERAGE(ajuste_SA!W$2:W$138))/_xlfn.STDEV.P(ajuste_SA!W$2:W$138)</f>
        <v>-0.35756138520646197</v>
      </c>
      <c r="X32" s="4">
        <f>(ajuste_SA!X32-AVERAGE(ajuste_SA!X$2:X$138))/_xlfn.STDEV.P(ajuste_SA!X$2:X$138)</f>
        <v>-1.2727097819265114</v>
      </c>
      <c r="Y32" s="4">
        <f>(ajuste_SA!Y32-AVERAGE(ajuste_SA!Y$2:Y$138))/_xlfn.STDEV.P(ajuste_SA!Y$2:Y$138)</f>
        <v>-0.80394570727891002</v>
      </c>
      <c r="Z32" s="4">
        <f>(ajuste_SA!Z32-AVERAGE(ajuste_SA!Z$2:Z$138))/_xlfn.STDEV.P(ajuste_SA!Z$2:Z$138)</f>
        <v>-0.14887703156777293</v>
      </c>
      <c r="AA32" s="4">
        <f>(ajuste_SA!AA32-AVERAGE(ajuste_SA!AA$2:AA$138))/_xlfn.STDEV.P(ajuste_SA!AA$2:AA$138)</f>
        <v>-1.142723685498092</v>
      </c>
      <c r="AB32" s="4">
        <f>ajuste_SA!AB32/ajuste_SA!AB$2*100</f>
        <v>114.89934870802445</v>
      </c>
      <c r="AC32" s="4">
        <f>ajuste_SA!AC32/ajuste_SA!AC$2*100</f>
        <v>105.51980492991962</v>
      </c>
      <c r="AD32" s="4">
        <v>-6.0173445262469931</v>
      </c>
      <c r="AI32" t="str">
        <f>IV!A25</f>
        <v>J_10Y_std</v>
      </c>
      <c r="AJ32">
        <f>IV!G25</f>
        <v>-0.11611964689417593</v>
      </c>
    </row>
    <row r="33" spans="1:36" x14ac:dyDescent="0.3">
      <c r="A33" s="2">
        <v>41244</v>
      </c>
      <c r="B33" s="2" t="str">
        <f t="shared" si="0"/>
        <v>2012M12</v>
      </c>
      <c r="C33" s="4">
        <f>ajuste_SA!C33/ajuste_SA!C$2*100</f>
        <v>102.19748022267801</v>
      </c>
      <c r="D33" s="4">
        <f>(ajuste_SA!D33-AVERAGE(ajuste_SA!D$2:D$138))/_xlfn.STDEV.P(ajuste_SA!D$2:D$138)</f>
        <v>-0.32114938146451311</v>
      </c>
      <c r="E33" s="4">
        <f>(ajuste_SA!E33-AVERAGE(ajuste_SA!E$2:E$138))/_xlfn.STDEV.P(ajuste_SA!E$2:E$138)</f>
        <v>-0.70650335063602776</v>
      </c>
      <c r="F33" s="4">
        <f>(ajuste_SA!F33-AVERAGE(ajuste_SA!F$2:F$138))/_xlfn.STDEV.P(ajuste_SA!F$2:F$138)</f>
        <v>-0.81459980071806348</v>
      </c>
      <c r="G33" s="4">
        <f>(ajuste_SA!G33-AVERAGE(ajuste_SA!G$2:G$138))/_xlfn.STDEV.P(ajuste_SA!G$2:G$138)</f>
        <v>-0.84445928055633279</v>
      </c>
      <c r="H33" s="4">
        <f>(ajuste_SA!H33-AVERAGE(ajuste_SA!H$2:H$138))/_xlfn.STDEV.P(ajuste_SA!H$2:H$138)</f>
        <v>-0.89072832953096814</v>
      </c>
      <c r="I33" s="4">
        <f>(ajuste_SA!I33-AVERAGE(ajuste_SA!I$2:I$138))/_xlfn.STDEV.P(ajuste_SA!I$2:I$138)</f>
        <v>-0.74834546212319841</v>
      </c>
      <c r="J33" s="4">
        <f>(ajuste_SA!J33-AVERAGE(ajuste_SA!J$2:J$138))/_xlfn.STDEV.P(ajuste_SA!J$2:J$138)</f>
        <v>-0.44591335200177434</v>
      </c>
      <c r="K33" s="4">
        <f>(ajuste_SA!K33-AVERAGE(ajuste_SA!K$2:K$138))/_xlfn.STDEV.P(ajuste_SA!K$2:K$138)</f>
        <v>0.59324617050489326</v>
      </c>
      <c r="L33" s="4">
        <f>(ajuste_SA!L33-AVERAGE(ajuste_SA!L$2:L$138))/_xlfn.STDEV.P(ajuste_SA!L$2:L$138)</f>
        <v>-0.58784378701914786</v>
      </c>
      <c r="M33" s="4">
        <f>(ajuste_SA!M33-AVERAGE(ajuste_SA!M$2:M$138))/_xlfn.STDEV.P(ajuste_SA!M$2:M$138)</f>
        <v>-1.0528351834361374</v>
      </c>
      <c r="N33" s="4">
        <f>(ajuste_SA!N33-AVERAGE(ajuste_SA!N$2:N$138))/_xlfn.STDEV.P(ajuste_SA!N$2:N$138)</f>
        <v>0.20099169673900449</v>
      </c>
      <c r="O33" s="4">
        <f>(ajuste_SA!O33-AVERAGE(ajuste_SA!O$2:O$138))/_xlfn.STDEV.P(ajuste_SA!O$2:O$138)</f>
        <v>-1.0670787153333534</v>
      </c>
      <c r="P33" s="4">
        <f>(ajuste_SA!P33-AVERAGE(ajuste_SA!P$2:P$138))/_xlfn.STDEV.P(ajuste_SA!P$2:P$138)</f>
        <v>-0.94956103306785156</v>
      </c>
      <c r="Q33" s="4">
        <f>(ajuste_SA!Q33-AVERAGE(ajuste_SA!Q$2:Q$138))/_xlfn.STDEV.P(ajuste_SA!Q$2:Q$138)</f>
        <v>-1.0486464303849907</v>
      </c>
      <c r="R33" s="4">
        <f>(ajuste_SA!R33-AVERAGE(ajuste_SA!R$2:R$138))/_xlfn.STDEV.P(ajuste_SA!R$2:R$138)</f>
        <v>-0.66903696182314232</v>
      </c>
      <c r="S33" s="4">
        <f>(ajuste_SA!S33-AVERAGE(ajuste_SA!S$2:S$138))/_xlfn.STDEV.P(ajuste_SA!S$2:S$138)</f>
        <v>-1.3622436590821227</v>
      </c>
      <c r="T33" s="4">
        <f>(ajuste_SA!T33-AVERAGE(ajuste_SA!T$2:T$138))/_xlfn.STDEV.P(ajuste_SA!T$2:T$138)</f>
        <v>-1.7118056291227357</v>
      </c>
      <c r="U33" s="4">
        <f>(ajuste_SA!U33-AVERAGE(ajuste_SA!U$2:U$138))/_xlfn.STDEV.P(ajuste_SA!U$2:U$138)</f>
        <v>-0.87017005732301256</v>
      </c>
      <c r="V33" s="4">
        <f>(ajuste_SA!V33-AVERAGE(ajuste_SA!V$2:V$138))/_xlfn.STDEV.P(ajuste_SA!V$2:V$138)</f>
        <v>-0.84016077618309826</v>
      </c>
      <c r="W33" s="4">
        <f>(ajuste_SA!W33-AVERAGE(ajuste_SA!W$2:W$138))/_xlfn.STDEV.P(ajuste_SA!W$2:W$138)</f>
        <v>-5.231341832658553E-2</v>
      </c>
      <c r="X33" s="4">
        <f>(ajuste_SA!X33-AVERAGE(ajuste_SA!X$2:X$138))/_xlfn.STDEV.P(ajuste_SA!X$2:X$138)</f>
        <v>-1.1030486146790299</v>
      </c>
      <c r="Y33" s="4">
        <f>(ajuste_SA!Y33-AVERAGE(ajuste_SA!Y$2:Y$138))/_xlfn.STDEV.P(ajuste_SA!Y$2:Y$138)</f>
        <v>-0.57482034448046859</v>
      </c>
      <c r="Z33" s="4">
        <f>(ajuste_SA!Z33-AVERAGE(ajuste_SA!Z$2:Z$138))/_xlfn.STDEV.P(ajuste_SA!Z$2:Z$138)</f>
        <v>7.1606837159378184E-2</v>
      </c>
      <c r="AA33" s="4">
        <f>(ajuste_SA!AA33-AVERAGE(ajuste_SA!AA$2:AA$138))/_xlfn.STDEV.P(ajuste_SA!AA$2:AA$138)</f>
        <v>-1.1895751039619584</v>
      </c>
      <c r="AB33" s="4">
        <f>ajuste_SA!AB33/ajuste_SA!AB$2*100</f>
        <v>115.80717128400318</v>
      </c>
      <c r="AC33" s="4">
        <f>ajuste_SA!AC33/ajuste_SA!AC$2*100</f>
        <v>105.23563329024925</v>
      </c>
      <c r="AD33" s="4">
        <v>-6.1684290815710883</v>
      </c>
      <c r="AI33" t="str">
        <f>IV!A26</f>
        <v>J_30Y_std</v>
      </c>
      <c r="AJ33">
        <f>IV!G26</f>
        <v>-0.29464332005598021</v>
      </c>
    </row>
    <row r="34" spans="1:36" x14ac:dyDescent="0.3">
      <c r="A34" s="2">
        <v>41275</v>
      </c>
      <c r="B34" s="2" t="str">
        <f t="shared" si="0"/>
        <v>2013M1</v>
      </c>
      <c r="C34" s="4">
        <f>ajuste_SA!C34/ajuste_SA!C$2*100</f>
        <v>102.05098154116612</v>
      </c>
      <c r="D34" s="4">
        <f>(ajuste_SA!D34-AVERAGE(ajuste_SA!D$2:D$138))/_xlfn.STDEV.P(ajuste_SA!D$2:D$138)</f>
        <v>-0.31671736442933618</v>
      </c>
      <c r="E34" s="4">
        <f>(ajuste_SA!E34-AVERAGE(ajuste_SA!E$2:E$138))/_xlfn.STDEV.P(ajuste_SA!E$2:E$138)</f>
        <v>-0.68009532960725538</v>
      </c>
      <c r="F34" s="4">
        <f>(ajuste_SA!F34-AVERAGE(ajuste_SA!F$2:F$138))/_xlfn.STDEV.P(ajuste_SA!F$2:F$138)</f>
        <v>-0.80801850189255275</v>
      </c>
      <c r="G34" s="4">
        <f>(ajuste_SA!G34-AVERAGE(ajuste_SA!G$2:G$138))/_xlfn.STDEV.P(ajuste_SA!G$2:G$138)</f>
        <v>-0.82287942334745101</v>
      </c>
      <c r="H34" s="4">
        <f>(ajuste_SA!H34-AVERAGE(ajuste_SA!H$2:H$138))/_xlfn.STDEV.P(ajuste_SA!H$2:H$138)</f>
        <v>-0.8750078454455551</v>
      </c>
      <c r="I34" s="4">
        <f>(ajuste_SA!I34-AVERAGE(ajuste_SA!I$2:I$138))/_xlfn.STDEV.P(ajuste_SA!I$2:I$138)</f>
        <v>-0.8480991583963744</v>
      </c>
      <c r="J34" s="4">
        <f>(ajuste_SA!J34-AVERAGE(ajuste_SA!J$2:J$138))/_xlfn.STDEV.P(ajuste_SA!J$2:J$138)</f>
        <v>-0.40515036541976079</v>
      </c>
      <c r="K34" s="4">
        <f>(ajuste_SA!K34-AVERAGE(ajuste_SA!K$2:K$138))/_xlfn.STDEV.P(ajuste_SA!K$2:K$138)</f>
        <v>0.62737043695450523</v>
      </c>
      <c r="L34" s="4">
        <f>(ajuste_SA!L34-AVERAGE(ajuste_SA!L$2:L$138))/_xlfn.STDEV.P(ajuste_SA!L$2:L$138)</f>
        <v>-0.56150683376597454</v>
      </c>
      <c r="M34" s="4">
        <f>(ajuste_SA!M34-AVERAGE(ajuste_SA!M$2:M$138))/_xlfn.STDEV.P(ajuste_SA!M$2:M$138)</f>
        <v>-0.99210457105588712</v>
      </c>
      <c r="N34" s="4">
        <f>(ajuste_SA!N34-AVERAGE(ajuste_SA!N$2:N$138))/_xlfn.STDEV.P(ajuste_SA!N$2:N$138)</f>
        <v>2.7790201367716042E-2</v>
      </c>
      <c r="O34" s="4">
        <f>(ajuste_SA!O34-AVERAGE(ajuste_SA!O$2:O$138))/_xlfn.STDEV.P(ajuste_SA!O$2:O$138)</f>
        <v>-0.91260770757792176</v>
      </c>
      <c r="P34" s="4">
        <f>(ajuste_SA!P34-AVERAGE(ajuste_SA!P$2:P$138))/_xlfn.STDEV.P(ajuste_SA!P$2:P$138)</f>
        <v>-0.90611610423699152</v>
      </c>
      <c r="Q34" s="4">
        <f>(ajuste_SA!Q34-AVERAGE(ajuste_SA!Q$2:Q$138))/_xlfn.STDEV.P(ajuste_SA!Q$2:Q$138)</f>
        <v>-0.9358616475559951</v>
      </c>
      <c r="R34" s="4">
        <f>(ajuste_SA!R34-AVERAGE(ajuste_SA!R$2:R$138))/_xlfn.STDEV.P(ajuste_SA!R$2:R$138)</f>
        <v>1.227864598704639E-2</v>
      </c>
      <c r="S34" s="4">
        <f>(ajuste_SA!S34-AVERAGE(ajuste_SA!S$2:S$138))/_xlfn.STDEV.P(ajuste_SA!S$2:S$138)</f>
        <v>-1.1524487806437045</v>
      </c>
      <c r="T34" s="4">
        <f>(ajuste_SA!T34-AVERAGE(ajuste_SA!T$2:T$138))/_xlfn.STDEV.P(ajuste_SA!T$2:T$138)</f>
        <v>-1.9271522698336718</v>
      </c>
      <c r="U34" s="4">
        <f>(ajuste_SA!U34-AVERAGE(ajuste_SA!U$2:U$138))/_xlfn.STDEV.P(ajuste_SA!U$2:U$138)</f>
        <v>-1.0047663248451435</v>
      </c>
      <c r="V34" s="4">
        <f>(ajuste_SA!V34-AVERAGE(ajuste_SA!V$2:V$138))/_xlfn.STDEV.P(ajuste_SA!V$2:V$138)</f>
        <v>-0.9240371604298856</v>
      </c>
      <c r="W34" s="4">
        <f>(ajuste_SA!W34-AVERAGE(ajuste_SA!W$2:W$138))/_xlfn.STDEV.P(ajuste_SA!W$2:W$138)</f>
        <v>-0.5833029048990217</v>
      </c>
      <c r="X34" s="4">
        <f>(ajuste_SA!X34-AVERAGE(ajuste_SA!X$2:X$138))/_xlfn.STDEV.P(ajuste_SA!X$2:X$138)</f>
        <v>-0.86460589314202863</v>
      </c>
      <c r="Y34" s="4">
        <f>(ajuste_SA!Y34-AVERAGE(ajuste_SA!Y$2:Y$138))/_xlfn.STDEV.P(ajuste_SA!Y$2:Y$138)</f>
        <v>-0.22502229060818088</v>
      </c>
      <c r="Z34" s="4">
        <f>(ajuste_SA!Z34-AVERAGE(ajuste_SA!Z$2:Z$138))/_xlfn.STDEV.P(ajuste_SA!Z$2:Z$138)</f>
        <v>0.37581875730190323</v>
      </c>
      <c r="AA34" s="4">
        <f>(ajuste_SA!AA34-AVERAGE(ajuste_SA!AA$2:AA$138))/_xlfn.STDEV.P(ajuste_SA!AA$2:AA$138)</f>
        <v>-1.2586181445454474</v>
      </c>
      <c r="AB34" s="4">
        <f>ajuste_SA!AB34/ajuste_SA!AB$2*100</f>
        <v>116.80307579546989</v>
      </c>
      <c r="AC34" s="4">
        <f>ajuste_SA!AC34/ajuste_SA!AC$2*100</f>
        <v>105.54684706982371</v>
      </c>
      <c r="AD34" s="4">
        <v>-6.1239792087769969</v>
      </c>
      <c r="AI34" t="str">
        <f>IV!A27</f>
        <v>DXYajus_std</v>
      </c>
      <c r="AJ34">
        <f>IV!G27</f>
        <v>0.44104742168155892</v>
      </c>
    </row>
    <row r="35" spans="1:36" x14ac:dyDescent="0.3">
      <c r="A35" s="2">
        <v>41306</v>
      </c>
      <c r="B35" s="2" t="str">
        <f t="shared" si="0"/>
        <v>2013M2</v>
      </c>
      <c r="C35" s="4">
        <f>ajuste_SA!C35/ajuste_SA!C$2*100</f>
        <v>99.721652505127437</v>
      </c>
      <c r="D35" s="4">
        <f>(ajuste_SA!D35-AVERAGE(ajuste_SA!D$2:D$138))/_xlfn.STDEV.P(ajuste_SA!D$2:D$138)</f>
        <v>-0.27431946400377832</v>
      </c>
      <c r="E35" s="4">
        <f>(ajuste_SA!E35-AVERAGE(ajuste_SA!E$2:E$138))/_xlfn.STDEV.P(ajuste_SA!E$2:E$138)</f>
        <v>-0.29519481916751605</v>
      </c>
      <c r="F35" s="4">
        <f>(ajuste_SA!F35-AVERAGE(ajuste_SA!F$2:F$138))/_xlfn.STDEV.P(ajuste_SA!F$2:F$138)</f>
        <v>-0.79648888858344302</v>
      </c>
      <c r="G35" s="4">
        <f>(ajuste_SA!G35-AVERAGE(ajuste_SA!G$2:G$138))/_xlfn.STDEV.P(ajuste_SA!G$2:G$138)</f>
        <v>-0.81391972146909031</v>
      </c>
      <c r="H35" s="4">
        <f>(ajuste_SA!H35-AVERAGE(ajuste_SA!H$2:H$138))/_xlfn.STDEV.P(ajuste_SA!H$2:H$138)</f>
        <v>-0.85917424008927745</v>
      </c>
      <c r="I35" s="4">
        <f>(ajuste_SA!I35-AVERAGE(ajuste_SA!I$2:I$138))/_xlfn.STDEV.P(ajuste_SA!I$2:I$138)</f>
        <v>-0.97719217710283779</v>
      </c>
      <c r="J35" s="4">
        <f>(ajuste_SA!J35-AVERAGE(ajuste_SA!J$2:J$138))/_xlfn.STDEV.P(ajuste_SA!J$2:J$138)</f>
        <v>-0.18774777031569648</v>
      </c>
      <c r="K35" s="4">
        <f>(ajuste_SA!K35-AVERAGE(ajuste_SA!K$2:K$138))/_xlfn.STDEV.P(ajuste_SA!K$2:K$138)</f>
        <v>0.64744199622281096</v>
      </c>
      <c r="L35" s="4">
        <f>(ajuste_SA!L35-AVERAGE(ajuste_SA!L$2:L$138))/_xlfn.STDEV.P(ajuste_SA!L$2:L$138)</f>
        <v>-0.41226409866465907</v>
      </c>
      <c r="M35" s="4">
        <f>(ajuste_SA!M35-AVERAGE(ajuste_SA!M$2:M$138))/_xlfn.STDEV.P(ajuste_SA!M$2:M$138)</f>
        <v>-0.7694461152777704</v>
      </c>
      <c r="N35" s="4">
        <f>(ajuste_SA!N35-AVERAGE(ajuste_SA!N$2:N$138))/_xlfn.STDEV.P(ajuste_SA!N$2:N$138)</f>
        <v>-8.6753073566346164E-2</v>
      </c>
      <c r="O35" s="4">
        <f>(ajuste_SA!O35-AVERAGE(ajuste_SA!O$2:O$138))/_xlfn.STDEV.P(ajuste_SA!O$2:O$138)</f>
        <v>-0.95396820456937437</v>
      </c>
      <c r="P35" s="4">
        <f>(ajuste_SA!P35-AVERAGE(ajuste_SA!P$2:P$138))/_xlfn.STDEV.P(ajuste_SA!P$2:P$138)</f>
        <v>-0.93771263072956768</v>
      </c>
      <c r="Q35" s="4">
        <f>(ajuste_SA!Q35-AVERAGE(ajuste_SA!Q$2:Q$138))/_xlfn.STDEV.P(ajuste_SA!Q$2:Q$138)</f>
        <v>-0.97692486777612897</v>
      </c>
      <c r="R35" s="4">
        <f>(ajuste_SA!R35-AVERAGE(ajuste_SA!R$2:R$138))/_xlfn.STDEV.P(ajuste_SA!R$2:R$138)</f>
        <v>-0.19888064043160053</v>
      </c>
      <c r="S35" s="4">
        <f>(ajuste_SA!S35-AVERAGE(ajuste_SA!S$2:S$138))/_xlfn.STDEV.P(ajuste_SA!S$2:S$138)</f>
        <v>-1.1420296445285574</v>
      </c>
      <c r="T35" s="4">
        <f>(ajuste_SA!T35-AVERAGE(ajuste_SA!T$2:T$138))/_xlfn.STDEV.P(ajuste_SA!T$2:T$138)</f>
        <v>-1.7996358300169244</v>
      </c>
      <c r="U35" s="4">
        <f>(ajuste_SA!U35-AVERAGE(ajuste_SA!U$2:U$138))/_xlfn.STDEV.P(ajuste_SA!U$2:U$138)</f>
        <v>-1.0504153512868382</v>
      </c>
      <c r="V35" s="4">
        <f>(ajuste_SA!V35-AVERAGE(ajuste_SA!V$2:V$138))/_xlfn.STDEV.P(ajuste_SA!V$2:V$138)</f>
        <v>-1.0035819004197966</v>
      </c>
      <c r="W35" s="4">
        <f>(ajuste_SA!W35-AVERAGE(ajuste_SA!W$2:W$138))/_xlfn.STDEV.P(ajuste_SA!W$2:W$138)</f>
        <v>-0.40867267268402258</v>
      </c>
      <c r="X35" s="4">
        <f>(ajuste_SA!X35-AVERAGE(ajuste_SA!X$2:X$138))/_xlfn.STDEV.P(ajuste_SA!X$2:X$138)</f>
        <v>-1.0357955393737217</v>
      </c>
      <c r="Y35" s="4">
        <f>(ajuste_SA!Y35-AVERAGE(ajuste_SA!Y$2:Y$138))/_xlfn.STDEV.P(ajuste_SA!Y$2:Y$138)</f>
        <v>-0.37319002521784006</v>
      </c>
      <c r="Z35" s="4">
        <f>(ajuste_SA!Z35-AVERAGE(ajuste_SA!Z$2:Z$138))/_xlfn.STDEV.P(ajuste_SA!Z$2:Z$138)</f>
        <v>0.26976322550909626</v>
      </c>
      <c r="AA35" s="4">
        <f>(ajuste_SA!AA35-AVERAGE(ajuste_SA!AA$2:AA$138))/_xlfn.STDEV.P(ajuste_SA!AA$2:AA$138)</f>
        <v>-0.9170999630726121</v>
      </c>
      <c r="AB35" s="4">
        <f>ajuste_SA!AB35/ajuste_SA!AB$2*100</f>
        <v>117.50387367635997</v>
      </c>
      <c r="AC35" s="4">
        <f>ajuste_SA!AC35/ajuste_SA!AC$2*100</f>
        <v>106.41127886404678</v>
      </c>
      <c r="AD35" s="4">
        <v>-5.7944333669469259</v>
      </c>
    </row>
    <row r="36" spans="1:36" x14ac:dyDescent="0.3">
      <c r="A36" s="2">
        <v>41334</v>
      </c>
      <c r="B36" s="2" t="str">
        <f t="shared" si="0"/>
        <v>2013M3</v>
      </c>
      <c r="C36" s="4">
        <f>ajuste_SA!C36/ajuste_SA!C$2*100</f>
        <v>108.4163492528567</v>
      </c>
      <c r="D36" s="4">
        <f>(ajuste_SA!D36-AVERAGE(ajuste_SA!D$2:D$138))/_xlfn.STDEV.P(ajuste_SA!D$2:D$138)</f>
        <v>-0.26762928425176702</v>
      </c>
      <c r="E36" s="4">
        <f>(ajuste_SA!E36-AVERAGE(ajuste_SA!E$2:E$138))/_xlfn.STDEV.P(ajuste_SA!E$2:E$138)</f>
        <v>-0.43521348097894352</v>
      </c>
      <c r="F36" s="4">
        <f>(ajuste_SA!F36-AVERAGE(ajuste_SA!F$2:F$138))/_xlfn.STDEV.P(ajuste_SA!F$2:F$138)</f>
        <v>-0.8032100331117723</v>
      </c>
      <c r="G36" s="4">
        <f>(ajuste_SA!G36-AVERAGE(ajuste_SA!G$2:G$138))/_xlfn.STDEV.P(ajuste_SA!G$2:G$138)</f>
        <v>-0.79427751566993432</v>
      </c>
      <c r="H36" s="4">
        <f>(ajuste_SA!H36-AVERAGE(ajuste_SA!H$2:H$138))/_xlfn.STDEV.P(ajuste_SA!H$2:H$138)</f>
        <v>-0.84934576020699293</v>
      </c>
      <c r="I36" s="4">
        <f>(ajuste_SA!I36-AVERAGE(ajuste_SA!I$2:I$138))/_xlfn.STDEV.P(ajuste_SA!I$2:I$138)</f>
        <v>-1.0065314995361252</v>
      </c>
      <c r="J36" s="4">
        <f>(ajuste_SA!J36-AVERAGE(ajuste_SA!J$2:J$138))/_xlfn.STDEV.P(ajuste_SA!J$2:J$138)</f>
        <v>-0.29644906786772623</v>
      </c>
      <c r="K36" s="4">
        <f>(ajuste_SA!K36-AVERAGE(ajuste_SA!K$2:K$138))/_xlfn.STDEV.P(ajuste_SA!K$2:K$138)</f>
        <v>0.67101141316255042</v>
      </c>
      <c r="L36" s="4">
        <f>(ajuste_SA!L36-AVERAGE(ajuste_SA!L$2:L$138))/_xlfn.STDEV.P(ajuste_SA!L$2:L$138)</f>
        <v>-0.32447425448741435</v>
      </c>
      <c r="M36" s="4">
        <f>(ajuste_SA!M36-AVERAGE(ajuste_SA!M$2:M$138))/_xlfn.STDEV.P(ajuste_SA!M$2:M$138)</f>
        <v>-0.68566536343710993</v>
      </c>
      <c r="N36" s="4">
        <f>(ajuste_SA!N36-AVERAGE(ajuste_SA!N$2:N$138))/_xlfn.STDEV.P(ajuste_SA!N$2:N$138)</f>
        <v>-0.34844525811381644</v>
      </c>
      <c r="O36" s="4">
        <f>(ajuste_SA!O36-AVERAGE(ajuste_SA!O$2:O$138))/_xlfn.STDEV.P(ajuste_SA!O$2:O$138)</f>
        <v>-0.85440656374546764</v>
      </c>
      <c r="P36" s="4">
        <f>(ajuste_SA!P36-AVERAGE(ajuste_SA!P$2:P$138))/_xlfn.STDEV.P(ajuste_SA!P$2:P$138)</f>
        <v>-0.87362207174550632</v>
      </c>
      <c r="Q36" s="4">
        <f>(ajuste_SA!Q36-AVERAGE(ajuste_SA!Q$2:Q$138))/_xlfn.STDEV.P(ajuste_SA!Q$2:Q$138)</f>
        <v>-0.87381401172244977</v>
      </c>
      <c r="R36" s="4">
        <f>(ajuste_SA!R36-AVERAGE(ajuste_SA!R$2:R$138))/_xlfn.STDEV.P(ajuste_SA!R$2:R$138)</f>
        <v>0.14582364467634118</v>
      </c>
      <c r="S36" s="4">
        <f>(ajuste_SA!S36-AVERAGE(ajuste_SA!S$2:S$138))/_xlfn.STDEV.P(ajuste_SA!S$2:S$138)</f>
        <v>-0.9151762416225907</v>
      </c>
      <c r="T36" s="4">
        <f>(ajuste_SA!T36-AVERAGE(ajuste_SA!T$2:T$138))/_xlfn.STDEV.P(ajuste_SA!T$2:T$138)</f>
        <v>-1.8728276640954147</v>
      </c>
      <c r="U36" s="4">
        <f>(ajuste_SA!U36-AVERAGE(ajuste_SA!U$2:U$138))/_xlfn.STDEV.P(ajuste_SA!U$2:U$138)</f>
        <v>-0.99713736319640467</v>
      </c>
      <c r="V36" s="4">
        <f>(ajuste_SA!V36-AVERAGE(ajuste_SA!V$2:V$138))/_xlfn.STDEV.P(ajuste_SA!V$2:V$138)</f>
        <v>-0.99216211101530472</v>
      </c>
      <c r="W36" s="4">
        <f>(ajuste_SA!W36-AVERAGE(ajuste_SA!W$2:W$138))/_xlfn.STDEV.P(ajuste_SA!W$2:W$138)</f>
        <v>-0.80762466660609367</v>
      </c>
      <c r="X36" s="4">
        <f>(ajuste_SA!X36-AVERAGE(ajuste_SA!X$2:X$138))/_xlfn.STDEV.P(ajuste_SA!X$2:X$138)</f>
        <v>-1.0357955393737217</v>
      </c>
      <c r="Y36" s="4">
        <f>(ajuste_SA!Y36-AVERAGE(ajuste_SA!Y$2:Y$138))/_xlfn.STDEV.P(ajuste_SA!Y$2:Y$138)</f>
        <v>-0.42818011228946579</v>
      </c>
      <c r="Z36" s="4">
        <f>(ajuste_SA!Z36-AVERAGE(ajuste_SA!Z$2:Z$138))/_xlfn.STDEV.P(ajuste_SA!Z$2:Z$138)</f>
        <v>0.2837179007449922</v>
      </c>
      <c r="AA36" s="4">
        <f>(ajuste_SA!AA36-AVERAGE(ajuste_SA!AA$2:AA$138))/_xlfn.STDEV.P(ajuste_SA!AA$2:AA$138)</f>
        <v>-0.7925760794620984</v>
      </c>
      <c r="AB36" s="4">
        <f>ajuste_SA!AB36/ajuste_SA!AB$2*100</f>
        <v>118.05615384120823</v>
      </c>
      <c r="AC36" s="4">
        <f>ajuste_SA!AC36/ajuste_SA!AC$2*100</f>
        <v>106.68949206611116</v>
      </c>
      <c r="AD36" s="4">
        <v>-5.5374843841552428</v>
      </c>
    </row>
    <row r="37" spans="1:36" x14ac:dyDescent="0.3">
      <c r="A37" s="2">
        <v>41365</v>
      </c>
      <c r="B37" s="2" t="str">
        <f t="shared" si="0"/>
        <v>2013M4</v>
      </c>
      <c r="C37" s="4">
        <f>ajuste_SA!C37/ajuste_SA!C$2*100</f>
        <v>109.72018751831231</v>
      </c>
      <c r="D37" s="4">
        <f>(ajuste_SA!D37-AVERAGE(ajuste_SA!D$2:D$138))/_xlfn.STDEV.P(ajuste_SA!D$2:D$138)</f>
        <v>-0.34597770526421129</v>
      </c>
      <c r="E37" s="4">
        <f>(ajuste_SA!E37-AVERAGE(ajuste_SA!E$2:E$138))/_xlfn.STDEV.P(ajuste_SA!E$2:E$138)</f>
        <v>-0.54617461012404533</v>
      </c>
      <c r="F37" s="4">
        <f>(ajuste_SA!F37-AVERAGE(ajuste_SA!F$2:F$138))/_xlfn.STDEV.P(ajuste_SA!F$2:F$138)</f>
        <v>-0.79751920011281996</v>
      </c>
      <c r="G37" s="4">
        <f>(ajuste_SA!G37-AVERAGE(ajuste_SA!G$2:G$138))/_xlfn.STDEV.P(ajuste_SA!G$2:G$138)</f>
        <v>-0.78508610616348273</v>
      </c>
      <c r="H37" s="4">
        <f>(ajuste_SA!H37-AVERAGE(ajuste_SA!H$2:H$138))/_xlfn.STDEV.P(ajuste_SA!H$2:H$138)</f>
        <v>-0.8323244766499569</v>
      </c>
      <c r="I37" s="4">
        <f>(ajuste_SA!I37-AVERAGE(ajuste_SA!I$2:I$138))/_xlfn.STDEV.P(ajuste_SA!I$2:I$138)</f>
        <v>-0.50776301817024549</v>
      </c>
      <c r="J37" s="4">
        <f>(ajuste_SA!J37-AVERAGE(ajuste_SA!J$2:J$138))/_xlfn.STDEV.P(ajuste_SA!J$2:J$138)</f>
        <v>0.39652170402647541</v>
      </c>
      <c r="K37" s="4">
        <f>(ajuste_SA!K37-AVERAGE(ajuste_SA!K$2:K$138))/_xlfn.STDEV.P(ajuste_SA!K$2:K$138)</f>
        <v>0.70635969502970042</v>
      </c>
      <c r="L37" s="4">
        <f>(ajuste_SA!L37-AVERAGE(ajuste_SA!L$2:L$138))/_xlfn.STDEV.P(ajuste_SA!L$2:L$138)</f>
        <v>-0.31569527006969011</v>
      </c>
      <c r="M37" s="4">
        <f>(ajuste_SA!M37-AVERAGE(ajuste_SA!M$2:M$138))/_xlfn.STDEV.P(ajuste_SA!M$2:M$138)</f>
        <v>-0.94394229882870395</v>
      </c>
      <c r="N37" s="4">
        <f>(ajuste_SA!N37-AVERAGE(ajuste_SA!N$2:N$138))/_xlfn.STDEV.P(ajuste_SA!N$2:N$138)</f>
        <v>-0.42807949344865354</v>
      </c>
      <c r="O37" s="4">
        <f>(ajuste_SA!O37-AVERAGE(ajuste_SA!O$2:O$138))/_xlfn.STDEV.P(ajuste_SA!O$2:O$138)</f>
        <v>-0.81349390790816833</v>
      </c>
      <c r="P37" s="4">
        <f>(ajuste_SA!P37-AVERAGE(ajuste_SA!P$2:P$138))/_xlfn.STDEV.P(ajuste_SA!P$2:P$138)</f>
        <v>-0.85190254468997617</v>
      </c>
      <c r="Q37" s="4">
        <f>(ajuste_SA!Q37-AVERAGE(ajuste_SA!Q$2:Q$138))/_xlfn.STDEV.P(ajuste_SA!Q$2:Q$138)</f>
        <v>-0.84803621529974615</v>
      </c>
      <c r="R37" s="4">
        <f>(ajuste_SA!R37-AVERAGE(ajuste_SA!R$2:R$138))/_xlfn.STDEV.P(ajuste_SA!R$2:R$138)</f>
        <v>8.3632056405556793E-2</v>
      </c>
      <c r="S37" s="4">
        <f>(ajuste_SA!S37-AVERAGE(ajuste_SA!S$2:S$138))/_xlfn.STDEV.P(ajuste_SA!S$2:S$138)</f>
        <v>-0.60527193689831094</v>
      </c>
      <c r="T37" s="4">
        <f>(ajuste_SA!T37-AVERAGE(ajuste_SA!T$2:T$138))/_xlfn.STDEV.P(ajuste_SA!T$2:T$138)</f>
        <v>-1.7915034040082032</v>
      </c>
      <c r="U37" s="4">
        <f>(ajuste_SA!U37-AVERAGE(ajuste_SA!U$2:U$138))/_xlfn.STDEV.P(ajuste_SA!U$2:U$138)</f>
        <v>-1.0393144245387744</v>
      </c>
      <c r="V37" s="4">
        <f>(ajuste_SA!V37-AVERAGE(ajuste_SA!V$2:V$138))/_xlfn.STDEV.P(ajuste_SA!V$2:V$138)</f>
        <v>-0.98507396586768858</v>
      </c>
      <c r="W37" s="4">
        <f>(ajuste_SA!W37-AVERAGE(ajuste_SA!W$2:W$138))/_xlfn.STDEV.P(ajuste_SA!W$2:W$138)</f>
        <v>-0.69120451179609421</v>
      </c>
      <c r="X37" s="4">
        <f>(ajuste_SA!X37-AVERAGE(ajuste_SA!X$2:X$138))/_xlfn.STDEV.P(ajuste_SA!X$2:X$138)</f>
        <v>-1.1748871269369725</v>
      </c>
      <c r="Y37" s="4">
        <f>(ajuste_SA!Y37-AVERAGE(ajuste_SA!Y$2:Y$138))/_xlfn.STDEV.P(ajuste_SA!Y$2:Y$138)</f>
        <v>-0.69854804039162699</v>
      </c>
      <c r="Z37" s="4">
        <f>(ajuste_SA!Z37-AVERAGE(ajuste_SA!Z$2:Z$138))/_xlfn.STDEV.P(ajuste_SA!Z$2:Z$138)</f>
        <v>-2.3284954444712305E-2</v>
      </c>
      <c r="AA37" s="4">
        <f>(ajuste_SA!AA37-AVERAGE(ajuste_SA!AA$2:AA$138))/_xlfn.STDEV.P(ajuste_SA!AA$2:AA$138)</f>
        <v>-0.9479228591291553</v>
      </c>
      <c r="AB37" s="4">
        <f>ajuste_SA!AB37/ajuste_SA!AB$2*100</f>
        <v>118.70551701524397</v>
      </c>
      <c r="AC37" s="4">
        <f>ajuste_SA!AC37/ajuste_SA!AC$2*100</f>
        <v>106.57857345836885</v>
      </c>
      <c r="AD37" s="4">
        <v>-5.3139473221068174</v>
      </c>
    </row>
    <row r="38" spans="1:36" x14ac:dyDescent="0.3">
      <c r="A38" s="2">
        <v>41395</v>
      </c>
      <c r="B38" s="2" t="str">
        <f t="shared" si="0"/>
        <v>2013M5</v>
      </c>
      <c r="C38" s="4">
        <f>ajuste_SA!C38/ajuste_SA!C$2*100</f>
        <v>107.69850571344857</v>
      </c>
      <c r="D38" s="4">
        <f>(ajuste_SA!D38-AVERAGE(ajuste_SA!D$2:D$138))/_xlfn.STDEV.P(ajuste_SA!D$2:D$138)</f>
        <v>-0.20897239612372859</v>
      </c>
      <c r="E38" s="4">
        <f>(ajuste_SA!E38-AVERAGE(ajuste_SA!E$2:E$138))/_xlfn.STDEV.P(ajuste_SA!E$2:E$138)</f>
        <v>-0.54277659017559421</v>
      </c>
      <c r="F38" s="4">
        <f>(ajuste_SA!F38-AVERAGE(ajuste_SA!F$2:F$138))/_xlfn.STDEV.P(ajuste_SA!F$2:F$138)</f>
        <v>-0.750653547884089</v>
      </c>
      <c r="G38" s="4">
        <f>(ajuste_SA!G38-AVERAGE(ajuste_SA!G$2:G$138))/_xlfn.STDEV.P(ajuste_SA!G$2:G$138)</f>
        <v>-0.76387847710388501</v>
      </c>
      <c r="H38" s="4">
        <f>(ajuste_SA!H38-AVERAGE(ajuste_SA!H$2:H$138))/_xlfn.STDEV.P(ajuste_SA!H$2:H$138)</f>
        <v>-0.8135597366655144</v>
      </c>
      <c r="I38" s="4">
        <f>(ajuste_SA!I38-AVERAGE(ajuste_SA!I$2:I$138))/_xlfn.STDEV.P(ajuste_SA!I$2:I$138)</f>
        <v>-0.60751671444342148</v>
      </c>
      <c r="J38" s="4">
        <f>(ajuste_SA!J38-AVERAGE(ajuste_SA!J$2:J$138))/_xlfn.STDEV.P(ajuste_SA!J$2:J$138)</f>
        <v>1.2117814356667178</v>
      </c>
      <c r="K38" s="4">
        <f>(ajuste_SA!K38-AVERAGE(ajuste_SA!K$2:K$138))/_xlfn.STDEV.P(ajuste_SA!K$2:K$138)</f>
        <v>0.68499987182597888</v>
      </c>
      <c r="L38" s="4">
        <f>(ajuste_SA!L38-AVERAGE(ajuste_SA!L$2:L$138))/_xlfn.STDEV.P(ajuste_SA!L$2:L$138)</f>
        <v>-0.11670495660126941</v>
      </c>
      <c r="M38" s="4">
        <f>(ajuste_SA!M38-AVERAGE(ajuste_SA!M$2:M$138))/_xlfn.STDEV.P(ajuste_SA!M$2:M$138)</f>
        <v>-0.65597511457942481</v>
      </c>
      <c r="N38" s="4">
        <f>(ajuste_SA!N38-AVERAGE(ajuste_SA!N$2:N$138))/_xlfn.STDEV.P(ajuste_SA!N$2:N$138)</f>
        <v>-0.4565271127169464</v>
      </c>
      <c r="O38" s="4">
        <f>(ajuste_SA!O38-AVERAGE(ajuste_SA!O$2:O$138))/_xlfn.STDEV.P(ajuste_SA!O$2:O$138)</f>
        <v>-0.74412329546729328</v>
      </c>
      <c r="P38" s="4">
        <f>(ajuste_SA!P38-AVERAGE(ajuste_SA!P$2:P$138))/_xlfn.STDEV.P(ajuste_SA!P$2:P$138)</f>
        <v>-0.81248843024980522</v>
      </c>
      <c r="Q38" s="4">
        <f>(ajuste_SA!Q38-AVERAGE(ajuste_SA!Q$2:Q$138))/_xlfn.STDEV.P(ajuste_SA!Q$2:Q$138)</f>
        <v>-0.79705851366079705</v>
      </c>
      <c r="R38" s="4">
        <f>(ajuste_SA!R38-AVERAGE(ajuste_SA!R$2:R$138))/_xlfn.STDEV.P(ajuste_SA!R$2:R$138)</f>
        <v>0.32785209203248222</v>
      </c>
      <c r="S38" s="4">
        <f>(ajuste_SA!S38-AVERAGE(ajuste_SA!S$2:S$138))/_xlfn.STDEV.P(ajuste_SA!S$2:S$138)</f>
        <v>-0.64778911185564136</v>
      </c>
      <c r="T38" s="4">
        <f>(ajuste_SA!T38-AVERAGE(ajuste_SA!T$2:T$138))/_xlfn.STDEV.P(ajuste_SA!T$2:T$138)</f>
        <v>-0.61067514754189212</v>
      </c>
      <c r="U38" s="4">
        <f>(ajuste_SA!U38-AVERAGE(ajuste_SA!U$2:U$138))/_xlfn.STDEV.P(ajuste_SA!U$2:U$138)</f>
        <v>-0.8166699650398006</v>
      </c>
      <c r="V38" s="4">
        <f>(ajuste_SA!V38-AVERAGE(ajuste_SA!V$2:V$138))/_xlfn.STDEV.P(ajuste_SA!V$2:V$138)</f>
        <v>-0.94215130914045919</v>
      </c>
      <c r="W38" s="4">
        <f>(ajuste_SA!W38-AVERAGE(ajuste_SA!W$2:W$138))/_xlfn.STDEV.P(ajuste_SA!W$2:W$138)</f>
        <v>-0.29651179183048648</v>
      </c>
      <c r="X38" s="4">
        <f>(ajuste_SA!X38-AVERAGE(ajuste_SA!X$2:X$138))/_xlfn.STDEV.P(ajuste_SA!X$2:X$138)</f>
        <v>-0.60170750785764271</v>
      </c>
      <c r="Y38" s="4">
        <f>(ajuste_SA!Y38-AVERAGE(ajuste_SA!Y$2:Y$138))/_xlfn.STDEV.P(ajuste_SA!Y$2:Y$138)</f>
        <v>4.8400642331292876E-2</v>
      </c>
      <c r="Z38" s="4">
        <f>(ajuste_SA!Z38-AVERAGE(ajuste_SA!Z$2:Z$138))/_xlfn.STDEV.P(ajuste_SA!Z$2:Z$138)</f>
        <v>0.56839327555726304</v>
      </c>
      <c r="AA38" s="4">
        <f>(ajuste_SA!AA38-AVERAGE(ajuste_SA!AA$2:AA$138))/_xlfn.STDEV.P(ajuste_SA!AA$2:AA$138)</f>
        <v>-0.74449248490547482</v>
      </c>
      <c r="AB38" s="4">
        <f>ajuste_SA!AB38/ajuste_SA!AB$2*100</f>
        <v>119.1446408250127</v>
      </c>
      <c r="AC38" s="4">
        <f>ajuste_SA!AC38/ajuste_SA!AC$2*100</f>
        <v>106.76832677905197</v>
      </c>
      <c r="AD38" s="4">
        <v>-4.6216650166794677</v>
      </c>
    </row>
    <row r="39" spans="1:36" x14ac:dyDescent="0.3">
      <c r="A39" s="2">
        <v>41426</v>
      </c>
      <c r="B39" s="2" t="str">
        <f t="shared" si="0"/>
        <v>2013M6</v>
      </c>
      <c r="C39" s="4">
        <f>ajuste_SA!C39/ajuste_SA!C$2*100</f>
        <v>106.11631995312041</v>
      </c>
      <c r="D39" s="4">
        <f>(ajuste_SA!D39-AVERAGE(ajuste_SA!D$2:D$138))/_xlfn.STDEV.P(ajuste_SA!D$2:D$138)</f>
        <v>-0.20359994959224481</v>
      </c>
      <c r="E39" s="4">
        <f>(ajuste_SA!E39-AVERAGE(ajuste_SA!E$2:E$138))/_xlfn.STDEV.P(ajuste_SA!E$2:E$138)</f>
        <v>-0.54052498080424527</v>
      </c>
      <c r="F39" s="4">
        <f>(ajuste_SA!F39-AVERAGE(ajuste_SA!F$2:F$138))/_xlfn.STDEV.P(ajuste_SA!F$2:F$138)</f>
        <v>-0.74032418175068426</v>
      </c>
      <c r="G39" s="4">
        <f>(ajuste_SA!G39-AVERAGE(ajuste_SA!G$2:G$138))/_xlfn.STDEV.P(ajuste_SA!G$2:G$138)</f>
        <v>-0.74659097976162392</v>
      </c>
      <c r="H39" s="4">
        <f>(ajuste_SA!H39-AVERAGE(ajuste_SA!H$2:H$138))/_xlfn.STDEV.P(ajuste_SA!H$2:H$138)</f>
        <v>-0.78953636096851487</v>
      </c>
      <c r="I39" s="4">
        <f>(ajuste_SA!I39-AVERAGE(ajuste_SA!I$2:I$138))/_xlfn.STDEV.P(ajuste_SA!I$2:I$138)</f>
        <v>-0.61925244341673602</v>
      </c>
      <c r="J39" s="4">
        <f>(ajuste_SA!J39-AVERAGE(ajuste_SA!J$2:J$138))/_xlfn.STDEV.P(ajuste_SA!J$2:J$138)</f>
        <v>0.6546872857125533</v>
      </c>
      <c r="K39" s="4">
        <f>(ajuste_SA!K39-AVERAGE(ajuste_SA!K$2:K$138))/_xlfn.STDEV.P(ajuste_SA!K$2:K$138)</f>
        <v>0.83137710726956948</v>
      </c>
      <c r="L39" s="4">
        <f>(ajuste_SA!L39-AVERAGE(ajuste_SA!L$2:L$138))/_xlfn.STDEV.P(ajuste_SA!L$2:L$138)</f>
        <v>0.10423281791146272</v>
      </c>
      <c r="M39" s="4">
        <f>(ajuste_SA!M39-AVERAGE(ajuste_SA!M$2:M$138))/_xlfn.STDEV.P(ajuste_SA!M$2:M$138)</f>
        <v>-0.15867878842530148</v>
      </c>
      <c r="N39" s="4">
        <f>(ajuste_SA!N39-AVERAGE(ajuste_SA!N$2:N$138))/_xlfn.STDEV.P(ajuste_SA!N$2:N$138)</f>
        <v>-0.77644699041558363</v>
      </c>
      <c r="O39" s="4">
        <f>(ajuste_SA!O39-AVERAGE(ajuste_SA!O$2:O$138))/_xlfn.STDEV.P(ajuste_SA!O$2:O$138)</f>
        <v>-0.7375469522058582</v>
      </c>
      <c r="P39" s="4">
        <f>(ajuste_SA!P39-AVERAGE(ajuste_SA!P$2:P$138))/_xlfn.STDEV.P(ajuste_SA!P$2:P$138)</f>
        <v>-0.80384262676643148</v>
      </c>
      <c r="Q39" s="4">
        <f>(ajuste_SA!Q39-AVERAGE(ajuste_SA!Q$2:Q$138))/_xlfn.STDEV.P(ajuste_SA!Q$2:Q$138)</f>
        <v>-0.78337618923606567</v>
      </c>
      <c r="R39" s="4">
        <f>(ajuste_SA!R39-AVERAGE(ajuste_SA!R$2:R$138))/_xlfn.STDEV.P(ajuste_SA!R$2:R$138)</f>
        <v>-1.4894722800505094E-2</v>
      </c>
      <c r="S39" s="4">
        <f>(ajuste_SA!S39-AVERAGE(ajuste_SA!S$2:S$138))/_xlfn.STDEV.P(ajuste_SA!S$2:S$138)</f>
        <v>-0.62823309131994454</v>
      </c>
      <c r="T39" s="4">
        <f>(ajuste_SA!T39-AVERAGE(ajuste_SA!T$2:T$138))/_xlfn.STDEV.P(ajuste_SA!T$2:T$138)</f>
        <v>-0.16664468746571737</v>
      </c>
      <c r="U39" s="4">
        <f>(ajuste_SA!U39-AVERAGE(ajuste_SA!U$2:U$138))/_xlfn.STDEV.P(ajuste_SA!U$2:U$138)</f>
        <v>-0.67532632437235995</v>
      </c>
      <c r="V39" s="4">
        <f>(ajuste_SA!V39-AVERAGE(ajuste_SA!V$2:V$138))/_xlfn.STDEV.P(ajuste_SA!V$2:V$138)</f>
        <v>-0.74643974589795503</v>
      </c>
      <c r="W39" s="4">
        <f>(ajuste_SA!W39-AVERAGE(ajuste_SA!W$2:W$138))/_xlfn.STDEV.P(ajuste_SA!W$2:W$138)</f>
        <v>-0.21700534464317001</v>
      </c>
      <c r="X39" s="4">
        <f>(ajuste_SA!X39-AVERAGE(ajuste_SA!X$2:X$138))/_xlfn.STDEV.P(ajuste_SA!X$2:X$138)</f>
        <v>-9.4252485099409242E-2</v>
      </c>
      <c r="Y39" s="4">
        <f>(ajuste_SA!Y39-AVERAGE(ajuste_SA!Y$2:Y$138))/_xlfn.STDEV.P(ajuste_SA!Y$2:Y$138)</f>
        <v>0.52803640178936406</v>
      </c>
      <c r="Z39" s="4">
        <f>(ajuste_SA!Z39-AVERAGE(ajuste_SA!Z$2:Z$138))/_xlfn.STDEV.P(ajuste_SA!Z$2:Z$138)</f>
        <v>0.83353210503928088</v>
      </c>
      <c r="AA39" s="4">
        <f>(ajuste_SA!AA39-AVERAGE(ajuste_SA!AA$2:AA$138))/_xlfn.STDEV.P(ajuste_SA!AA$2:AA$138)</f>
        <v>-0.77038359430138648</v>
      </c>
      <c r="AB39" s="4">
        <f>ajuste_SA!AB39/ajuste_SA!AB$2*100</f>
        <v>119.45453493380998</v>
      </c>
      <c r="AC39" s="4">
        <f>ajuste_SA!AC39/ajuste_SA!AC$2*100</f>
        <v>107.02453959610961</v>
      </c>
      <c r="AD39" s="4">
        <v>-4.4141898512909439</v>
      </c>
    </row>
    <row r="40" spans="1:36" x14ac:dyDescent="0.3">
      <c r="A40" s="2">
        <v>41456</v>
      </c>
      <c r="B40" s="2" t="str">
        <f t="shared" si="0"/>
        <v>2013M7</v>
      </c>
      <c r="C40" s="4">
        <f>ajuste_SA!C40/ajuste_SA!C$2*100</f>
        <v>111.43422209200115</v>
      </c>
      <c r="D40" s="4">
        <f>(ajuste_SA!D40-AVERAGE(ajuste_SA!D$2:D$138))/_xlfn.STDEV.P(ajuste_SA!D$2:D$138)</f>
        <v>-0.14452818953011307</v>
      </c>
      <c r="E40" s="4">
        <f>(ajuste_SA!E40-AVERAGE(ajuste_SA!E$2:E$138))/_xlfn.STDEV.P(ajuste_SA!E$2:E$138)</f>
        <v>-0.5359814067718851</v>
      </c>
      <c r="F40" s="4">
        <f>(ajuste_SA!F40-AVERAGE(ajuste_SA!F$2:F$138))/_xlfn.STDEV.P(ajuste_SA!F$2:F$138)</f>
        <v>-0.71247013695114159</v>
      </c>
      <c r="G40" s="4">
        <f>(ajuste_SA!G40-AVERAGE(ajuste_SA!G$2:G$138))/_xlfn.STDEV.P(ajuste_SA!G$2:G$138)</f>
        <v>-0.71901758911939595</v>
      </c>
      <c r="H40" s="4">
        <f>(ajuste_SA!H40-AVERAGE(ajuste_SA!H$2:H$138))/_xlfn.STDEV.P(ajuste_SA!H$2:H$138)</f>
        <v>-0.75311680878839193</v>
      </c>
      <c r="I40" s="4">
        <f>(ajuste_SA!I40-AVERAGE(ajuste_SA!I$2:I$138))/_xlfn.STDEV.P(ajuste_SA!I$2:I$138)</f>
        <v>-0.66032749482333808</v>
      </c>
      <c r="J40" s="4">
        <f>(ajuste_SA!J40-AVERAGE(ajuste_SA!J$2:J$138))/_xlfn.STDEV.P(ajuste_SA!J$2:J$138)</f>
        <v>0.19270677111641724</v>
      </c>
      <c r="K40" s="4">
        <f>(ajuste_SA!K40-AVERAGE(ajuste_SA!K$2:K$138))/_xlfn.STDEV.P(ajuste_SA!K$2:K$138)</f>
        <v>0.82814892701427723</v>
      </c>
      <c r="L40" s="4">
        <f>(ajuste_SA!L40-AVERAGE(ajuste_SA!L$2:L$138))/_xlfn.STDEV.P(ajuste_SA!L$2:L$138)</f>
        <v>5.3022075474736578E-2</v>
      </c>
      <c r="M40" s="4">
        <f>(ajuste_SA!M40-AVERAGE(ajuste_SA!M$2:M$138))/_xlfn.STDEV.P(ajuste_SA!M$2:M$138)</f>
        <v>-7.4075694016031965E-2</v>
      </c>
      <c r="N40" s="4">
        <f>(ajuste_SA!N40-AVERAGE(ajuste_SA!N$2:N$138))/_xlfn.STDEV.P(ajuste_SA!N$2:N$138)</f>
        <v>-0.87503602575151063</v>
      </c>
      <c r="O40" s="4">
        <f>(ajuste_SA!O40-AVERAGE(ajuste_SA!O$2:O$138))/_xlfn.STDEV.P(ajuste_SA!O$2:O$138)</f>
        <v>-0.62901895366598537</v>
      </c>
      <c r="P40" s="4">
        <f>(ajuste_SA!P40-AVERAGE(ajuste_SA!P$2:P$138))/_xlfn.STDEV.P(ajuste_SA!P$2:P$138)</f>
        <v>-0.73559915598854064</v>
      </c>
      <c r="Q40" s="4">
        <f>(ajuste_SA!Q40-AVERAGE(ajuste_SA!Q$2:Q$138))/_xlfn.STDEV.P(ajuste_SA!Q$2:Q$138)</f>
        <v>-0.68246464819358388</v>
      </c>
      <c r="R40" s="4">
        <f>(ajuste_SA!R40-AVERAGE(ajuste_SA!R$2:R$138))/_xlfn.STDEV.P(ajuste_SA!R$2:R$138)</f>
        <v>0.57919846624167726</v>
      </c>
      <c r="S40" s="4">
        <f>(ajuste_SA!S40-AVERAGE(ajuste_SA!S$2:S$138))/_xlfn.STDEV.P(ajuste_SA!S$2:S$138)</f>
        <v>-0.60947175900355399</v>
      </c>
      <c r="T40" s="4">
        <f>(ajuste_SA!T40-AVERAGE(ajuste_SA!T$2:T$138))/_xlfn.STDEV.P(ajuste_SA!T$2:T$138)</f>
        <v>-0.45843613265863226</v>
      </c>
      <c r="U40" s="4">
        <f>(ajuste_SA!U40-AVERAGE(ajuste_SA!U$2:U$138))/_xlfn.STDEV.P(ajuste_SA!U$2:U$138)</f>
        <v>-0.54147681969993577</v>
      </c>
      <c r="V40" s="4">
        <f>(ajuste_SA!V40-AVERAGE(ajuste_SA!V$2:V$138))/_xlfn.STDEV.P(ajuste_SA!V$2:V$138)</f>
        <v>-0.63224185185303339</v>
      </c>
      <c r="W40" s="4">
        <f>(ajuste_SA!W40-AVERAGE(ajuste_SA!W$2:W$138))/_xlfn.STDEV.P(ajuste_SA!W$2:W$138)</f>
        <v>-0.70114281769450881</v>
      </c>
      <c r="X40" s="4">
        <f>(ajuste_SA!X40-AVERAGE(ajuste_SA!X$2:X$138))/_xlfn.STDEV.P(ajuste_SA!X$2:X$138)</f>
        <v>-8.5081611194139956E-2</v>
      </c>
      <c r="Y40" s="4">
        <f>(ajuste_SA!Y40-AVERAGE(ajuste_SA!Y$2:Y$138))/_xlfn.STDEV.P(ajuste_SA!Y$2:Y$138)</f>
        <v>0.70369917993483566</v>
      </c>
      <c r="Z40" s="4">
        <f>(ajuste_SA!Z40-AVERAGE(ajuste_SA!Z$2:Z$138))/_xlfn.STDEV.P(ajuste_SA!Z$2:Z$138)</f>
        <v>1.040061298530536</v>
      </c>
      <c r="AA40" s="4">
        <f>(ajuste_SA!AA40-AVERAGE(ajuste_SA!AA$2:AA$138))/_xlfn.STDEV.P(ajuste_SA!AA$2:AA$138)</f>
        <v>-0.98244524246198905</v>
      </c>
      <c r="AB40" s="4">
        <f>ajuste_SA!AB40/ajuste_SA!AB$2*100</f>
        <v>119.49021776169016</v>
      </c>
      <c r="AC40" s="4">
        <f>ajuste_SA!AC40/ajuste_SA!AC$2*100</f>
        <v>107.06670700070585</v>
      </c>
      <c r="AD40" s="4">
        <v>-4.3430977746325459</v>
      </c>
    </row>
    <row r="41" spans="1:36" x14ac:dyDescent="0.3">
      <c r="A41" s="2">
        <v>41487</v>
      </c>
      <c r="B41" s="2" t="str">
        <f t="shared" si="0"/>
        <v>2013M8</v>
      </c>
      <c r="C41" s="4">
        <f>ajuste_SA!C41/ajuste_SA!C$2*100</f>
        <v>111.19982420158219</v>
      </c>
      <c r="D41" s="4">
        <f>(ajuste_SA!D41-AVERAGE(ajuste_SA!D$2:D$138))/_xlfn.STDEV.P(ajuste_SA!D$2:D$138)</f>
        <v>-0.10675600174079666</v>
      </c>
      <c r="E41" s="4">
        <f>(ajuste_SA!E41-AVERAGE(ajuste_SA!E$2:E$138))/_xlfn.STDEV.P(ajuste_SA!E$2:E$138)</f>
        <v>-0.4659393733988047</v>
      </c>
      <c r="F41" s="4">
        <f>(ajuste_SA!F41-AVERAGE(ajuste_SA!F$2:F$138))/_xlfn.STDEV.P(ajuste_SA!F$2:F$138)</f>
        <v>-0.66803880362809709</v>
      </c>
      <c r="G41" s="4">
        <f>(ajuste_SA!G41-AVERAGE(ajuste_SA!G$2:G$138))/_xlfn.STDEV.P(ajuste_SA!G$2:G$138)</f>
        <v>-0.70768316303652901</v>
      </c>
      <c r="H41" s="4">
        <f>(ajuste_SA!H41-AVERAGE(ajuste_SA!H$2:H$138))/_xlfn.STDEV.P(ajuste_SA!H$2:H$138)</f>
        <v>-0.73157713882396413</v>
      </c>
      <c r="I41" s="4">
        <f>(ajuste_SA!I41-AVERAGE(ajuste_SA!I$2:I$138))/_xlfn.STDEV.P(ajuste_SA!I$2:I$138)</f>
        <v>-0.52536661163021736</v>
      </c>
      <c r="J41" s="4">
        <f>(ajuste_SA!J41-AVERAGE(ajuste_SA!J$2:J$138))/_xlfn.STDEV.P(ajuste_SA!J$2:J$138)</f>
        <v>0.77697624545858912</v>
      </c>
      <c r="K41" s="4">
        <f>(ajuste_SA!K41-AVERAGE(ajuste_SA!K$2:K$138))/_xlfn.STDEV.P(ajuste_SA!K$2:K$138)</f>
        <v>0.77336046773872391</v>
      </c>
      <c r="L41" s="4">
        <f>(ajuste_SA!L41-AVERAGE(ajuste_SA!L$2:L$138))/_xlfn.STDEV.P(ajuste_SA!L$2:L$138)</f>
        <v>0.30029680324064201</v>
      </c>
      <c r="M41" s="4">
        <f>(ajuste_SA!M41-AVERAGE(ajuste_SA!M$2:M$138))/_xlfn.STDEV.P(ajuste_SA!M$2:M$138)</f>
        <v>9.3228060501993934E-2</v>
      </c>
      <c r="N41" s="4">
        <f>(ajuste_SA!N41-AVERAGE(ajuste_SA!N$2:N$138))/_xlfn.STDEV.P(ajuste_SA!N$2:N$138)</f>
        <v>-0.70525567435680014</v>
      </c>
      <c r="O41" s="4">
        <f>(ajuste_SA!O41-AVERAGE(ajuste_SA!O$2:O$138))/_xlfn.STDEV.P(ajuste_SA!O$2:O$138)</f>
        <v>-0.70137719107273644</v>
      </c>
      <c r="P41" s="4">
        <f>(ajuste_SA!P41-AVERAGE(ajuste_SA!P$2:P$138))/_xlfn.STDEV.P(ajuste_SA!P$2:P$138)</f>
        <v>-0.74047661560684463</v>
      </c>
      <c r="Q41" s="4">
        <f>(ajuste_SA!Q41-AVERAGE(ajuste_SA!Q$2:Q$138))/_xlfn.STDEV.P(ajuste_SA!Q$2:Q$138)</f>
        <v>-0.72372985278651769</v>
      </c>
      <c r="R41" s="4">
        <f>(ajuste_SA!R41-AVERAGE(ajuste_SA!R$2:R$138))/_xlfn.STDEV.P(ajuste_SA!R$2:R$138)</f>
        <v>0.44658253924591301</v>
      </c>
      <c r="S41" s="4">
        <f>(ajuste_SA!S41-AVERAGE(ajuste_SA!S$2:S$138))/_xlfn.STDEV.P(ajuste_SA!S$2:S$138)</f>
        <v>-0.54681991946170305</v>
      </c>
      <c r="T41" s="4">
        <f>(ajuste_SA!T41-AVERAGE(ajuste_SA!T$2:T$138))/_xlfn.STDEV.P(ajuste_SA!T$2:T$138)</f>
        <v>0.24322958337382847</v>
      </c>
      <c r="U41" s="4">
        <f>(ajuste_SA!U41-AVERAGE(ajuste_SA!U$2:U$138))/_xlfn.STDEV.P(ajuste_SA!U$2:U$138)</f>
        <v>-0.40313589907703401</v>
      </c>
      <c r="V41" s="4">
        <f>(ajuste_SA!V41-AVERAGE(ajuste_SA!V$2:V$138))/_xlfn.STDEV.P(ajuste_SA!V$2:V$138)</f>
        <v>-0.50741174008668766</v>
      </c>
      <c r="W41" s="4">
        <f>(ajuste_SA!W41-AVERAGE(ajuste_SA!W$2:W$138))/_xlfn.STDEV.P(ajuste_SA!W$2:W$138)</f>
        <v>-0.19570897486085276</v>
      </c>
      <c r="X41" s="4">
        <f>(ajuste_SA!X41-AVERAGE(ajuste_SA!X$2:X$138))/_xlfn.STDEV.P(ajuste_SA!X$2:X$138)</f>
        <v>0.23589897549028471</v>
      </c>
      <c r="Y41" s="4">
        <f>(ajuste_SA!Y41-AVERAGE(ajuste_SA!Y$2:Y$138))/_xlfn.STDEV.P(ajuste_SA!Y$2:Y$138)</f>
        <v>0.94198955724521516</v>
      </c>
      <c r="Z41" s="4">
        <f>(ajuste_SA!Z41-AVERAGE(ajuste_SA!Z$2:Z$138))/_xlfn.STDEV.P(ajuste_SA!Z$2:Z$138)</f>
        <v>1.0819253242382234</v>
      </c>
      <c r="AA41" s="4">
        <f>(ajuste_SA!AA41-AVERAGE(ajuste_SA!AA$2:AA$138))/_xlfn.STDEV.P(ajuste_SA!AA$2:AA$138)</f>
        <v>-0.90353875184882237</v>
      </c>
      <c r="AB41" s="4">
        <f>ajuste_SA!AB41/ajuste_SA!AB$2*100</f>
        <v>119.77696625240297</v>
      </c>
      <c r="AC41" s="4">
        <f>ajuste_SA!AC41/ajuste_SA!AC$2*100</f>
        <v>107.19550092126613</v>
      </c>
      <c r="AD41" s="4">
        <v>-3.8237527894269561</v>
      </c>
    </row>
    <row r="42" spans="1:36" x14ac:dyDescent="0.3">
      <c r="A42" s="2">
        <v>41518</v>
      </c>
      <c r="B42" s="2" t="str">
        <f t="shared" si="0"/>
        <v>2013M9</v>
      </c>
      <c r="C42" s="4">
        <f>ajuste_SA!C42/ajuste_SA!C$2*100</f>
        <v>107.87430413126282</v>
      </c>
      <c r="D42" s="4">
        <f>(ajuste_SA!D42-AVERAGE(ajuste_SA!D$2:D$138))/_xlfn.STDEV.P(ajuste_SA!D$2:D$138)</f>
        <v>-6.9548050424607502E-2</v>
      </c>
      <c r="E42" s="4">
        <f>(ajuste_SA!E42-AVERAGE(ajuste_SA!E$2:E$138))/_xlfn.STDEV.P(ajuste_SA!E$2:E$138)</f>
        <v>-0.41368523536897966</v>
      </c>
      <c r="F42" s="4">
        <f>(ajuste_SA!F42-AVERAGE(ajuste_SA!F$2:F$138))/_xlfn.STDEV.P(ajuste_SA!F$2:F$138)</f>
        <v>-0.65625536027868026</v>
      </c>
      <c r="G42" s="4">
        <f>(ajuste_SA!G42-AVERAGE(ajuste_SA!G$2:G$138))/_xlfn.STDEV.P(ajuste_SA!G$2:G$138)</f>
        <v>-0.68722120816326948</v>
      </c>
      <c r="H42" s="4">
        <f>(ajuste_SA!H42-AVERAGE(ajuste_SA!H$2:H$138))/_xlfn.STDEV.P(ajuste_SA!H$2:H$138)</f>
        <v>-0.72170866624488528</v>
      </c>
      <c r="I42" s="4">
        <f>(ajuste_SA!I42-AVERAGE(ajuste_SA!I$2:I$138))/_xlfn.STDEV.P(ajuste_SA!I$2:I$138)</f>
        <v>-0.61338457893007869</v>
      </c>
      <c r="J42" s="4">
        <f>(ajuste_SA!J42-AVERAGE(ajuste_SA!J$2:J$138))/_xlfn.STDEV.P(ajuste_SA!J$2:J$138)</f>
        <v>0.34217105525046054</v>
      </c>
      <c r="K42" s="4">
        <f>(ajuste_SA!K42-AVERAGE(ajuste_SA!K$2:K$138))/_xlfn.STDEV.P(ajuste_SA!K$2:K$138)</f>
        <v>0.73533489615937064</v>
      </c>
      <c r="L42" s="4">
        <f>(ajuste_SA!L42-AVERAGE(ajuste_SA!L$2:L$138))/_xlfn.STDEV.P(ajuste_SA!L$2:L$138)</f>
        <v>0.23445442010770876</v>
      </c>
      <c r="M42" s="4">
        <f>(ajuste_SA!M42-AVERAGE(ajuste_SA!M$2:M$138))/_xlfn.STDEV.P(ajuste_SA!M$2:M$138)</f>
        <v>-0.21652506493058024</v>
      </c>
      <c r="N42" s="4">
        <f>(ajuste_SA!N42-AVERAGE(ajuste_SA!N$2:N$138))/_xlfn.STDEV.P(ajuste_SA!N$2:N$138)</f>
        <v>-0.65257585607346413</v>
      </c>
      <c r="O42" s="4">
        <f>(ajuste_SA!O42-AVERAGE(ajuste_SA!O$2:O$138))/_xlfn.STDEV.P(ajuste_SA!O$2:O$138)</f>
        <v>-0.65085873599006239</v>
      </c>
      <c r="P42" s="4">
        <f>(ajuste_SA!P42-AVERAGE(ajuste_SA!P$2:P$138))/_xlfn.STDEV.P(ajuste_SA!P$2:P$138)</f>
        <v>-0.67834509718898628</v>
      </c>
      <c r="Q42" s="4">
        <f>(ajuste_SA!Q42-AVERAGE(ajuste_SA!Q$2:Q$138))/_xlfn.STDEV.P(ajuste_SA!Q$2:Q$138)</f>
        <v>-0.65545276433436694</v>
      </c>
      <c r="R42" s="4">
        <f>(ajuste_SA!R42-AVERAGE(ajuste_SA!R$2:R$138))/_xlfn.STDEV.P(ajuste_SA!R$2:R$138)</f>
        <v>0.50511697562692148</v>
      </c>
      <c r="S42" s="4">
        <f>(ajuste_SA!S42-AVERAGE(ajuste_SA!S$2:S$138))/_xlfn.STDEV.P(ajuste_SA!S$2:S$138)</f>
        <v>-0.36414047513037445</v>
      </c>
      <c r="T42" s="4">
        <f>(ajuste_SA!T42-AVERAGE(ajuste_SA!T$2:T$138))/_xlfn.STDEV.P(ajuste_SA!T$2:T$138)</f>
        <v>-0.27952276046676733</v>
      </c>
      <c r="U42" s="4">
        <f>(ajuste_SA!U42-AVERAGE(ajuste_SA!U$2:U$138))/_xlfn.STDEV.P(ajuste_SA!U$2:U$138)</f>
        <v>-0.67417474469908245</v>
      </c>
      <c r="V42" s="4">
        <f>(ajuste_SA!V42-AVERAGE(ajuste_SA!V$2:V$138))/_xlfn.STDEV.P(ajuste_SA!V$2:V$138)</f>
        <v>-0.6176717757162673</v>
      </c>
      <c r="W42" s="4">
        <f>(ajuste_SA!W42-AVERAGE(ajuste_SA!W$2:W$138))/_xlfn.STDEV.P(ajuste_SA!W$2:W$138)</f>
        <v>-0.25391905226585249</v>
      </c>
      <c r="X42" s="4">
        <f>(ajuste_SA!X42-AVERAGE(ajuste_SA!X$2:X$138))/_xlfn.STDEV.P(ajuste_SA!X$2:X$138)</f>
        <v>-8.9667048146774772E-2</v>
      </c>
      <c r="Y42" s="4">
        <f>(ajuste_SA!Y42-AVERAGE(ajuste_SA!Y$2:Y$138))/_xlfn.STDEV.P(ajuste_SA!Y$2:Y$138)</f>
        <v>0.73730423314527416</v>
      </c>
      <c r="Z42" s="4">
        <f>(ajuste_SA!Z42-AVERAGE(ajuste_SA!Z$2:Z$138))/_xlfn.STDEV.P(ajuste_SA!Z$2:Z$138)</f>
        <v>1.0958799994741186</v>
      </c>
      <c r="AA42" s="4">
        <f>(ajuste_SA!AA42-AVERAGE(ajuste_SA!AA$2:AA$138))/_xlfn.STDEV.P(ajuste_SA!AA$2:AA$138)</f>
        <v>-1.1340933978938446</v>
      </c>
      <c r="AB42" s="4">
        <f>ajuste_SA!AB42/ajuste_SA!AB$2*100</f>
        <v>120.19615911326567</v>
      </c>
      <c r="AC42" s="4">
        <f>ajuste_SA!AC42/ajuste_SA!AC$2*100</f>
        <v>107.32016976963763</v>
      </c>
      <c r="AD42" s="4">
        <v>-4.1608052231483352</v>
      </c>
    </row>
    <row r="43" spans="1:36" x14ac:dyDescent="0.3">
      <c r="A43" s="2">
        <v>41548</v>
      </c>
      <c r="B43" s="2" t="str">
        <f t="shared" si="0"/>
        <v>2013M10</v>
      </c>
      <c r="C43" s="4">
        <f>ajuste_SA!C43/ajuste_SA!C$2*100</f>
        <v>111.26574860826253</v>
      </c>
      <c r="D43" s="4">
        <f>(ajuste_SA!D43-AVERAGE(ajuste_SA!D$2:D$138))/_xlfn.STDEV.P(ajuste_SA!D$2:D$138)</f>
        <v>-9.2431438731313265E-2</v>
      </c>
      <c r="E43" s="4">
        <f>(ajuste_SA!E43-AVERAGE(ajuste_SA!E$2:E$138))/_xlfn.STDEV.P(ajuste_SA!E$2:E$138)</f>
        <v>-0.44928726589240126</v>
      </c>
      <c r="F43" s="4">
        <f>(ajuste_SA!F43-AVERAGE(ajuste_SA!F$2:F$138))/_xlfn.STDEV.P(ajuste_SA!F$2:F$138)</f>
        <v>-0.6358740843506715</v>
      </c>
      <c r="G43" s="4">
        <f>(ajuste_SA!G43-AVERAGE(ajuste_SA!G$2:G$138))/_xlfn.STDEV.P(ajuste_SA!G$2:G$138)</f>
        <v>-0.67519459423768724</v>
      </c>
      <c r="H43" s="4">
        <f>(ajuste_SA!H43-AVERAGE(ajuste_SA!H$2:H$138))/_xlfn.STDEV.P(ajuste_SA!H$2:H$138)</f>
        <v>-0.70166021653833721</v>
      </c>
      <c r="I43" s="4">
        <f>(ajuste_SA!I43-AVERAGE(ajuste_SA!I$2:I$138))/_xlfn.STDEV.P(ajuste_SA!I$2:I$138)</f>
        <v>-0.61925244341673602</v>
      </c>
      <c r="J43" s="4">
        <f>(ajuste_SA!J43-AVERAGE(ajuste_SA!J$2:J$138))/_xlfn.STDEV.P(ajuste_SA!J$2:J$138)</f>
        <v>0.45087235280249027</v>
      </c>
      <c r="K43" s="4">
        <f>(ajuste_SA!K43-AVERAGE(ajuste_SA!K$2:K$138))/_xlfn.STDEV.P(ajuste_SA!K$2:K$138)</f>
        <v>0.6487322442124972</v>
      </c>
      <c r="L43" s="4">
        <f>(ajuste_SA!L43-AVERAGE(ajuste_SA!L$2:L$138))/_xlfn.STDEV.P(ajuste_SA!L$2:L$138)</f>
        <v>0.40857094439257663</v>
      </c>
      <c r="M43" s="4">
        <f>(ajuste_SA!M43-AVERAGE(ajuste_SA!M$2:M$138))/_xlfn.STDEV.P(ajuste_SA!M$2:M$138)</f>
        <v>-0.44516084654321242</v>
      </c>
      <c r="N43" s="4">
        <f>(ajuste_SA!N43-AVERAGE(ajuste_SA!N$2:N$138))/_xlfn.STDEV.P(ajuste_SA!N$2:N$138)</f>
        <v>-0.59166728147721992</v>
      </c>
      <c r="O43" s="4">
        <f>(ajuste_SA!O43-AVERAGE(ajuste_SA!O$2:O$138))/_xlfn.STDEV.P(ajuste_SA!O$2:O$138)</f>
        <v>-0.57716924921675583</v>
      </c>
      <c r="P43" s="4">
        <f>(ajuste_SA!P43-AVERAGE(ajuste_SA!P$2:P$138))/_xlfn.STDEV.P(ajuste_SA!P$2:P$138)</f>
        <v>-0.62075861291384127</v>
      </c>
      <c r="Q43" s="4">
        <f>(ajuste_SA!Q43-AVERAGE(ajuste_SA!Q$2:Q$138))/_xlfn.STDEV.P(ajuste_SA!Q$2:Q$138)</f>
        <v>-0.5447035365118601</v>
      </c>
      <c r="R43" s="4">
        <f>(ajuste_SA!R43-AVERAGE(ajuste_SA!R$2:R$138))/_xlfn.STDEV.P(ajuste_SA!R$2:R$138)</f>
        <v>0.91439755335703587</v>
      </c>
      <c r="S43" s="4">
        <f>(ajuste_SA!S43-AVERAGE(ajuste_SA!S$2:S$138))/_xlfn.STDEV.P(ajuste_SA!S$2:S$138)</f>
        <v>-0.39347994027579331</v>
      </c>
      <c r="T43" s="4">
        <f>(ajuste_SA!T43-AVERAGE(ajuste_SA!T$2:T$138))/_xlfn.STDEV.P(ajuste_SA!T$2:T$138)</f>
        <v>-0.92296030627678449</v>
      </c>
      <c r="U43" s="4">
        <f>(ajuste_SA!U43-AVERAGE(ajuste_SA!U$2:U$138))/_xlfn.STDEV.P(ajuste_SA!U$2:U$138)</f>
        <v>-0.74585746717344947</v>
      </c>
      <c r="V43" s="4">
        <f>(ajuste_SA!V43-AVERAGE(ajuste_SA!V$2:V$138))/_xlfn.STDEV.P(ajuste_SA!V$2:V$138)</f>
        <v>-0.76022225035165281</v>
      </c>
      <c r="W43" s="4">
        <f>(ajuste_SA!W43-AVERAGE(ajuste_SA!W$2:W$138))/_xlfn.STDEV.P(ajuste_SA!W$2:W$138)</f>
        <v>-0.65855007812987487</v>
      </c>
      <c r="X43" s="4">
        <f>(ajuste_SA!X43-AVERAGE(ajuste_SA!X$2:X$138))/_xlfn.STDEV.P(ajuste_SA!X$2:X$138)</f>
        <v>-0.20124601399421757</v>
      </c>
      <c r="Y43" s="4">
        <f>(ajuste_SA!Y43-AVERAGE(ajuste_SA!Y$2:Y$138))/_xlfn.STDEV.P(ajuste_SA!Y$2:Y$138)</f>
        <v>0.6257965565833653</v>
      </c>
      <c r="Z43" s="4">
        <f>(ajuste_SA!Z43-AVERAGE(ajuste_SA!Z$2:Z$138))/_xlfn.STDEV.P(ajuste_SA!Z$2:Z$138)</f>
        <v>1.0191292856766925</v>
      </c>
      <c r="AA43" s="4">
        <f>(ajuste_SA!AA43-AVERAGE(ajuste_SA!AA$2:AA$138))/_xlfn.STDEV.P(ajuste_SA!AA$2:AA$138)</f>
        <v>-1.1365597227447051</v>
      </c>
      <c r="AB43" s="4">
        <f>ajuste_SA!AB43/ajuste_SA!AB$2*100</f>
        <v>120.88120511518161</v>
      </c>
      <c r="AC43" s="4">
        <f>ajuste_SA!AC43/ajuste_SA!AC$2*100</f>
        <v>107.04378993299048</v>
      </c>
      <c r="AD43" s="4">
        <v>-4.3607589385726833</v>
      </c>
    </row>
    <row r="44" spans="1:36" x14ac:dyDescent="0.3">
      <c r="A44" s="2">
        <v>41579</v>
      </c>
      <c r="B44" s="2" t="str">
        <f t="shared" si="0"/>
        <v>2013M11</v>
      </c>
      <c r="C44" s="4">
        <f>ajuste_SA!C44/ajuste_SA!C$2*100</f>
        <v>108.25520070319365</v>
      </c>
      <c r="D44" s="4">
        <f>(ajuste_SA!D44-AVERAGE(ajuste_SA!D$2:D$138))/_xlfn.STDEV.P(ajuste_SA!D$2:D$138)</f>
        <v>-1.3199527233972747E-2</v>
      </c>
      <c r="E44" s="4">
        <f>(ajuste_SA!E44-AVERAGE(ajuste_SA!E$2:E$138))/_xlfn.STDEV.P(ajuste_SA!E$2:E$138)</f>
        <v>-0.37906991837368603</v>
      </c>
      <c r="F44" s="4">
        <f>(ajuste_SA!F44-AVERAGE(ajuste_SA!F$2:F$138))/_xlfn.STDEV.P(ajuste_SA!F$2:F$138)</f>
        <v>-0.61591526590988688</v>
      </c>
      <c r="G44" s="4">
        <f>(ajuste_SA!G44-AVERAGE(ajuste_SA!G$2:G$138))/_xlfn.STDEV.P(ajuste_SA!G$2:G$138)</f>
        <v>-0.66110980250217544</v>
      </c>
      <c r="H44" s="4">
        <f>(ajuste_SA!H44-AVERAGE(ajuste_SA!H$2:H$138))/_xlfn.STDEV.P(ajuste_SA!H$2:H$138)</f>
        <v>-0.68104805329767804</v>
      </c>
      <c r="I44" s="4">
        <f>(ajuste_SA!I44-AVERAGE(ajuste_SA!I$2:I$138))/_xlfn.STDEV.P(ajuste_SA!I$2:I$138)</f>
        <v>-0.59578098547010583</v>
      </c>
      <c r="J44" s="4">
        <f>(ajuste_SA!J44-AVERAGE(ajuste_SA!J$2:J$138))/_xlfn.STDEV.P(ajuste_SA!J$2:J$138)</f>
        <v>4.3242486982373936E-2</v>
      </c>
      <c r="K44" s="4">
        <f>(ajuste_SA!K44-AVERAGE(ajuste_SA!K$2:K$138))/_xlfn.STDEV.P(ajuste_SA!K$2:K$138)</f>
        <v>0.68882335487114221</v>
      </c>
      <c r="L44" s="4">
        <f>(ajuste_SA!L44-AVERAGE(ajuste_SA!L$2:L$138))/_xlfn.STDEV.P(ajuste_SA!L$2:L$138)</f>
        <v>0.42612891322802565</v>
      </c>
      <c r="M44" s="4">
        <f>(ajuste_SA!M44-AVERAGE(ajuste_SA!M$2:M$138))/_xlfn.STDEV.P(ajuste_SA!M$2:M$138)</f>
        <v>0.11575042786613295</v>
      </c>
      <c r="N44" s="4">
        <f>(ajuste_SA!N44-AVERAGE(ajuste_SA!N$2:N$138))/_xlfn.STDEV.P(ajuste_SA!N$2:N$138)</f>
        <v>-0.696605137043393</v>
      </c>
      <c r="O44" s="4">
        <f>(ajuste_SA!O44-AVERAGE(ajuste_SA!O$2:O$138))/_xlfn.STDEV.P(ajuste_SA!O$2:O$138)</f>
        <v>-0.51968675579635515</v>
      </c>
      <c r="P44" s="4">
        <f>(ajuste_SA!P44-AVERAGE(ajuste_SA!P$2:P$138))/_xlfn.STDEV.P(ajuste_SA!P$2:P$138)</f>
        <v>-0.57502829911557729</v>
      </c>
      <c r="Q44" s="4">
        <f>(ajuste_SA!Q44-AVERAGE(ajuste_SA!Q$2:Q$138))/_xlfn.STDEV.P(ajuste_SA!Q$2:Q$138)</f>
        <v>-0.49790204704022417</v>
      </c>
      <c r="R44" s="4">
        <f>(ajuste_SA!R44-AVERAGE(ajuste_SA!R$2:R$138))/_xlfn.STDEV.P(ajuste_SA!R$2:R$138)</f>
        <v>0.7753836156434647</v>
      </c>
      <c r="S44" s="4">
        <f>(ajuste_SA!S44-AVERAGE(ajuste_SA!S$2:S$138))/_xlfn.STDEV.P(ajuste_SA!S$2:S$138)</f>
        <v>-0.23262114048734434</v>
      </c>
      <c r="T44" s="4">
        <f>(ajuste_SA!T44-AVERAGE(ajuste_SA!T$2:T$138))/_xlfn.STDEV.P(ajuste_SA!T$2:T$138)</f>
        <v>-0.40801509140456133</v>
      </c>
      <c r="U44" s="4">
        <f>(ajuste_SA!U44-AVERAGE(ajuste_SA!U$2:U$138))/_xlfn.STDEV.P(ajuste_SA!U$2:U$138)</f>
        <v>-0.54960977991057947</v>
      </c>
      <c r="V44" s="4">
        <f>(ajuste_SA!V44-AVERAGE(ajuste_SA!V$2:V$138))/_xlfn.STDEV.P(ajuste_SA!V$2:V$138)</f>
        <v>-0.6310604943284307</v>
      </c>
      <c r="W44" s="4">
        <f>(ajuste_SA!W44-AVERAGE(ajuste_SA!W$2:W$138))/_xlfn.STDEV.P(ajuste_SA!W$2:W$138)</f>
        <v>-0.66564886805731394</v>
      </c>
      <c r="X44" s="4">
        <f>(ajuste_SA!X44-AVERAGE(ajuste_SA!X$2:X$138))/_xlfn.STDEV.P(ajuste_SA!X$2:X$138)</f>
        <v>-0.1217651068152171</v>
      </c>
      <c r="Y44" s="4">
        <f>(ajuste_SA!Y44-AVERAGE(ajuste_SA!Y$2:Y$138))/_xlfn.STDEV.P(ajuste_SA!Y$2:Y$138)</f>
        <v>0.92976953789596495</v>
      </c>
      <c r="Z44" s="4">
        <f>(ajuste_SA!Z44-AVERAGE(ajuste_SA!Z$2:Z$138))/_xlfn.STDEV.P(ajuste_SA!Z$2:Z$138)</f>
        <v>1.2661270373520455</v>
      </c>
      <c r="AA44" s="4">
        <f>(ajuste_SA!AA44-AVERAGE(ajuste_SA!AA$2:AA$138))/_xlfn.STDEV.P(ajuste_SA!AA$2:AA$138)</f>
        <v>-1.0773793924413881</v>
      </c>
      <c r="AB44" s="4">
        <f>ajuste_SA!AB44/ajuste_SA!AB$2*100</f>
        <v>121.5341044253136</v>
      </c>
      <c r="AC44" s="4">
        <f>ajuste_SA!AC44/ajuste_SA!AC$2*100</f>
        <v>106.82516110698603</v>
      </c>
      <c r="AD44" s="4">
        <v>-3.833496178875988</v>
      </c>
    </row>
    <row r="45" spans="1:36" x14ac:dyDescent="0.3">
      <c r="A45" s="2">
        <v>41609</v>
      </c>
      <c r="B45" s="2" t="str">
        <f t="shared" si="0"/>
        <v>2013M12</v>
      </c>
      <c r="C45" s="4">
        <f>ajuste_SA!C45/ajuste_SA!C$2*100</f>
        <v>106.77556401992383</v>
      </c>
      <c r="D45" s="4">
        <f>(ajuste_SA!D45-AVERAGE(ajuste_SA!D$2:D$138))/_xlfn.STDEV.P(ajuste_SA!D$2:D$138)</f>
        <v>-5.1973021274901998E-3</v>
      </c>
      <c r="E45" s="4">
        <f>(ajuste_SA!E45-AVERAGE(ajuste_SA!E$2:E$138))/_xlfn.STDEV.P(ajuste_SA!E$2:E$138)</f>
        <v>-0.38890327222864224</v>
      </c>
      <c r="F45" s="4">
        <f>(ajuste_SA!F45-AVERAGE(ajuste_SA!F$2:F$138))/_xlfn.STDEV.P(ajuste_SA!F$2:F$138)</f>
        <v>-0.59466389352581905</v>
      </c>
      <c r="G45" s="4">
        <f>(ajuste_SA!G45-AVERAGE(ajuste_SA!G$2:G$138))/_xlfn.STDEV.P(ajuste_SA!G$2:G$138)</f>
        <v>-0.64318494451138586</v>
      </c>
      <c r="H45" s="4">
        <f>(ajuste_SA!H45-AVERAGE(ajuste_SA!H$2:H$138))/_xlfn.STDEV.P(ajuste_SA!H$2:H$138)</f>
        <v>-0.65735288009721238</v>
      </c>
      <c r="I45" s="4">
        <f>(ajuste_SA!I45-AVERAGE(ajuste_SA!I$2:I$138))/_xlfn.STDEV.P(ajuste_SA!I$2:I$138)</f>
        <v>-0.79528837801645769</v>
      </c>
      <c r="J45" s="4">
        <f>(ajuste_SA!J45-AVERAGE(ajuste_SA!J$2:J$138))/_xlfn.STDEV.P(ajuste_SA!J$2:J$138)</f>
        <v>-0.18774777031569648</v>
      </c>
      <c r="K45" s="4">
        <f>(ajuste_SA!K45-AVERAGE(ajuste_SA!K$2:K$138))/_xlfn.STDEV.P(ajuste_SA!K$2:K$138)</f>
        <v>0.61970177445197627</v>
      </c>
      <c r="L45" s="4">
        <f>(ajuste_SA!L45-AVERAGE(ajuste_SA!L$2:L$138))/_xlfn.STDEV.P(ajuste_SA!L$2:L$138)</f>
        <v>0.44515004613309517</v>
      </c>
      <c r="M45" s="4">
        <f>(ajuste_SA!M45-AVERAGE(ajuste_SA!M$2:M$138))/_xlfn.STDEV.P(ajuste_SA!M$2:M$138)</f>
        <v>-2.0365677893158945E-2</v>
      </c>
      <c r="N45" s="4">
        <f>(ajuste_SA!N45-AVERAGE(ajuste_SA!N$2:N$138))/_xlfn.STDEV.P(ajuste_SA!N$2:N$138)</f>
        <v>-0.75257728834917292</v>
      </c>
      <c r="O45" s="4">
        <f>(ajuste_SA!O45-AVERAGE(ajuste_SA!O$2:O$138))/_xlfn.STDEV.P(ajuste_SA!O$2:O$138)</f>
        <v>-0.44508365981768966</v>
      </c>
      <c r="P45" s="4">
        <f>(ajuste_SA!P45-AVERAGE(ajuste_SA!P$2:P$138))/_xlfn.STDEV.P(ajuste_SA!P$2:P$138)</f>
        <v>-0.53328187989926801</v>
      </c>
      <c r="Q45" s="4">
        <f>(ajuste_SA!Q45-AVERAGE(ajuste_SA!Q$2:Q$138))/_xlfn.STDEV.P(ajuste_SA!Q$2:Q$138)</f>
        <v>-0.44645222419368003</v>
      </c>
      <c r="R45" s="4">
        <f>(ajuste_SA!R45-AVERAGE(ajuste_SA!R$2:R$138))/_xlfn.STDEV.P(ajuste_SA!R$2:R$138)</f>
        <v>0.86496861328588437</v>
      </c>
      <c r="S45" s="4">
        <f>(ajuste_SA!S45-AVERAGE(ajuste_SA!S$2:S$138))/_xlfn.STDEV.P(ajuste_SA!S$2:S$138)</f>
        <v>-0.19415307356611153</v>
      </c>
      <c r="T45" s="4">
        <f>(ajuste_SA!T45-AVERAGE(ajuste_SA!T$2:T$138))/_xlfn.STDEV.P(ajuste_SA!T$2:T$138)</f>
        <v>-0.51959197624421549</v>
      </c>
      <c r="U45" s="4">
        <f>(ajuste_SA!U45-AVERAGE(ajuste_SA!U$2:U$138))/_xlfn.STDEV.P(ajuste_SA!U$2:U$138)</f>
        <v>-0.55610737167639057</v>
      </c>
      <c r="V45" s="4">
        <f>(ajuste_SA!V45-AVERAGE(ajuste_SA!V$2:V$138))/_xlfn.STDEV.P(ajuste_SA!V$2:V$138)</f>
        <v>-0.59246948185807757</v>
      </c>
      <c r="W45" s="4">
        <f>(ajuste_SA!W45-AVERAGE(ajuste_SA!W$2:W$138))/_xlfn.STDEV.P(ajuste_SA!W$2:W$138)</f>
        <v>-0.66280935208633818</v>
      </c>
      <c r="X45" s="4">
        <f>(ajuste_SA!X45-AVERAGE(ajuste_SA!X$2:X$138))/_xlfn.STDEV.P(ajuste_SA!X$2:X$138)</f>
        <v>0.46058538616938205</v>
      </c>
      <c r="Y45" s="4">
        <f>(ajuste_SA!Y45-AVERAGE(ajuste_SA!Y$2:Y$138))/_xlfn.STDEV.P(ajuste_SA!Y$2:Y$138)</f>
        <v>1.3651077272130034</v>
      </c>
      <c r="Z45" s="4">
        <f>(ajuste_SA!Z45-AVERAGE(ajuste_SA!Z$2:Z$138))/_xlfn.STDEV.P(ajuste_SA!Z$2:Z$138)</f>
        <v>1.4838199710320177</v>
      </c>
      <c r="AA45" s="4">
        <f>(ajuste_SA!AA45-AVERAGE(ajuste_SA!AA$2:AA$138))/_xlfn.STDEV.P(ajuste_SA!AA$2:AA$138)</f>
        <v>-1.1562858830545548</v>
      </c>
      <c r="AB45" s="4">
        <f>ajuste_SA!AB45/ajuste_SA!AB$2*100</f>
        <v>122.65216636555934</v>
      </c>
      <c r="AC45" s="4">
        <f>ajuste_SA!AC45/ajuste_SA!AC$2*100</f>
        <v>106.8159942798999</v>
      </c>
      <c r="AD45" s="4">
        <v>-3.8467907672711932</v>
      </c>
    </row>
    <row r="46" spans="1:36" x14ac:dyDescent="0.3">
      <c r="A46" s="2">
        <v>41640</v>
      </c>
      <c r="B46" s="2" t="str">
        <f t="shared" si="0"/>
        <v>2014M1</v>
      </c>
      <c r="C46" s="4">
        <f>ajuste_SA!C46/ajuste_SA!C$2*100</f>
        <v>104.54145912686785</v>
      </c>
      <c r="D46" s="4">
        <f>(ajuste_SA!D46-AVERAGE(ajuste_SA!D$2:D$138))/_xlfn.STDEV.P(ajuste_SA!D$2:D$138)</f>
        <v>1.608850437195343E-2</v>
      </c>
      <c r="E46" s="4">
        <f>(ajuste_SA!E46-AVERAGE(ajuste_SA!E$2:E$138))/_xlfn.STDEV.P(ajuste_SA!E$2:E$138)</f>
        <v>-0.34571618248172392</v>
      </c>
      <c r="F46" s="4">
        <f>(ajuste_SA!F46-AVERAGE(ajuste_SA!F$2:F$138))/_xlfn.STDEV.P(ajuste_SA!F$2:F$138)</f>
        <v>-0.56305575610159242</v>
      </c>
      <c r="G46" s="4">
        <f>(ajuste_SA!G46-AVERAGE(ajuste_SA!G$2:G$138))/_xlfn.STDEV.P(ajuste_SA!G$2:G$138)</f>
        <v>-0.63592306407334098</v>
      </c>
      <c r="H46" s="4">
        <f>(ajuste_SA!H46-AVERAGE(ajuste_SA!H$2:H$138))/_xlfn.STDEV.P(ajuste_SA!H$2:H$138)</f>
        <v>-0.63777334158420917</v>
      </c>
      <c r="I46" s="4">
        <f>(ajuste_SA!I46-AVERAGE(ajuste_SA!I$2:I$138))/_xlfn.STDEV.P(ajuste_SA!I$2:I$138)</f>
        <v>-0.80702410698977334</v>
      </c>
      <c r="J46" s="4">
        <f>(ajuste_SA!J46-AVERAGE(ajuste_SA!J$2:J$138))/_xlfn.STDEV.P(ajuste_SA!J$2:J$138)</f>
        <v>-0.82636789343388328</v>
      </c>
      <c r="K46" s="4">
        <f>(ajuste_SA!K46-AVERAGE(ajuste_SA!K$2:K$138))/_xlfn.STDEV.P(ajuste_SA!K$2:K$138)</f>
        <v>0.59843787927139269</v>
      </c>
      <c r="L46" s="4">
        <f>(ajuste_SA!L46-AVERAGE(ajuste_SA!L$2:L$138))/_xlfn.STDEV.P(ajuste_SA!L$2:L$138)</f>
        <v>0.74948817261420952</v>
      </c>
      <c r="M46" s="4">
        <f>(ajuste_SA!M46-AVERAGE(ajuste_SA!M$2:M$138))/_xlfn.STDEV.P(ajuste_SA!M$2:M$138)</f>
        <v>0.12016898495119545</v>
      </c>
      <c r="N46" s="4">
        <f>(ajuste_SA!N46-AVERAGE(ajuste_SA!N$2:N$138))/_xlfn.STDEV.P(ajuste_SA!N$2:N$138)</f>
        <v>-1.1195035204780075</v>
      </c>
      <c r="O46" s="4">
        <f>(ajuste_SA!O46-AVERAGE(ajuste_SA!O$2:O$138))/_xlfn.STDEV.P(ajuste_SA!O$2:O$138)</f>
        <v>-0.58048337274425088</v>
      </c>
      <c r="P46" s="4">
        <f>(ajuste_SA!P46-AVERAGE(ajuste_SA!P$2:P$138))/_xlfn.STDEV.P(ajuste_SA!P$2:P$138)</f>
        <v>-0.55346496985029736</v>
      </c>
      <c r="Q46" s="4">
        <f>(ajuste_SA!Q46-AVERAGE(ajuste_SA!Q$2:Q$138))/_xlfn.STDEV.P(ajuste_SA!Q$2:Q$138)</f>
        <v>-0.52257819197844313</v>
      </c>
      <c r="R46" s="4">
        <f>(ajuste_SA!R46-AVERAGE(ajuste_SA!R$2:R$138))/_xlfn.STDEV.P(ajuste_SA!R$2:R$138)</f>
        <v>0.32125322990639743</v>
      </c>
      <c r="S46" s="4">
        <f>(ajuste_SA!S46-AVERAGE(ajuste_SA!S$2:S$138))/_xlfn.STDEV.P(ajuste_SA!S$2:S$138)</f>
        <v>-0.39374806908992382</v>
      </c>
      <c r="T46" s="4">
        <f>(ajuste_SA!T46-AVERAGE(ajuste_SA!T$2:T$138))/_xlfn.STDEV.P(ajuste_SA!T$2:T$138)</f>
        <v>-0.32929320764014036</v>
      </c>
      <c r="U46" s="4">
        <f>(ajuste_SA!U46-AVERAGE(ajuste_SA!U$2:U$138))/_xlfn.STDEV.P(ajuste_SA!U$2:U$138)</f>
        <v>-0.43206149763057433</v>
      </c>
      <c r="V46" s="4">
        <f>(ajuste_SA!V46-AVERAGE(ajuste_SA!V$2:V$138))/_xlfn.STDEV.P(ajuste_SA!V$2:V$138)</f>
        <v>-0.54994061097238267</v>
      </c>
      <c r="W46" s="4">
        <f>(ajuste_SA!W46-AVERAGE(ajuste_SA!W$2:W$138))/_xlfn.STDEV.P(ajuste_SA!W$2:W$138)</f>
        <v>3.0571431074386366E-3</v>
      </c>
      <c r="X46" s="4">
        <f>(ajuste_SA!X46-AVERAGE(ajuste_SA!X$2:X$138))/_xlfn.STDEV.P(ajuste_SA!X$2:X$138)</f>
        <v>9.6807387927034041E-2</v>
      </c>
      <c r="Y46" s="4">
        <f>(ajuste_SA!Y46-AVERAGE(ajuste_SA!Y$2:Y$138))/_xlfn.STDEV.P(ajuste_SA!Y$2:Y$138)</f>
        <v>0.81826186133405676</v>
      </c>
      <c r="Z46" s="4">
        <f>(ajuste_SA!Z46-AVERAGE(ajuste_SA!Z$2:Z$138))/_xlfn.STDEV.P(ajuste_SA!Z$2:Z$138)</f>
        <v>1.0065700779643865</v>
      </c>
      <c r="AA46" s="4">
        <f>(ajuste_SA!AA46-AVERAGE(ajuste_SA!AA$2:AA$138))/_xlfn.STDEV.P(ajuste_SA!AA$2:AA$138)</f>
        <v>-1.0046377276226992</v>
      </c>
      <c r="AB46" s="4">
        <f>ajuste_SA!AB46/ajuste_SA!AB$2*100</f>
        <v>123.32660395918657</v>
      </c>
      <c r="AC46" s="4">
        <f>ajuste_SA!AC46/ajuste_SA!AC$2*100</f>
        <v>107.21337623408409</v>
      </c>
      <c r="AD46" s="4">
        <v>-3.8144439378525314</v>
      </c>
    </row>
    <row r="47" spans="1:36" x14ac:dyDescent="0.3">
      <c r="A47" s="2">
        <v>41671</v>
      </c>
      <c r="B47" s="2" t="str">
        <f t="shared" si="0"/>
        <v>2014M2</v>
      </c>
      <c r="C47" s="4">
        <f>ajuste_SA!C47/ajuste_SA!C$2*100</f>
        <v>105.13477878699091</v>
      </c>
      <c r="D47" s="4">
        <f>(ajuste_SA!D47-AVERAGE(ajuste_SA!D$2:D$138))/_xlfn.STDEV.P(ajuste_SA!D$2:D$138)</f>
        <v>1.3524957351259697E-2</v>
      </c>
      <c r="E47" s="4">
        <f>(ajuste_SA!E47-AVERAGE(ajuste_SA!E$2:E$138))/_xlfn.STDEV.P(ajuste_SA!E$2:E$138)</f>
        <v>1.1843285513352899E-2</v>
      </c>
      <c r="F47" s="4">
        <f>(ajuste_SA!F47-AVERAGE(ajuste_SA!F$2:F$138))/_xlfn.STDEV.P(ajuste_SA!F$2:F$138)</f>
        <v>-0.53639641627195056</v>
      </c>
      <c r="G47" s="4">
        <f>(ajuste_SA!G47-AVERAGE(ajuste_SA!G$2:G$138))/_xlfn.STDEV.P(ajuste_SA!G$2:G$138)</f>
        <v>-0.60489125773537222</v>
      </c>
      <c r="H47" s="4">
        <f>(ajuste_SA!H47-AVERAGE(ajuste_SA!H$2:H$138))/_xlfn.STDEV.P(ajuste_SA!H$2:H$138)</f>
        <v>-0.61850793617541955</v>
      </c>
      <c r="I47" s="4">
        <f>(ajuste_SA!I47-AVERAGE(ajuste_SA!I$2:I$138))/_xlfn.STDEV.P(ajuste_SA!I$2:I$138)</f>
        <v>-0.67206322379665262</v>
      </c>
      <c r="J47" s="4">
        <f>(ajuste_SA!J47-AVERAGE(ajuste_SA!J$2:J$138))/_xlfn.STDEV.P(ajuste_SA!J$2:J$138)</f>
        <v>-2.4025367079383484</v>
      </c>
      <c r="K47" s="4">
        <f>(ajuste_SA!K47-AVERAGE(ajuste_SA!K$2:K$138))/_xlfn.STDEV.P(ajuste_SA!K$2:K$138)</f>
        <v>0.55699384986730605</v>
      </c>
      <c r="L47" s="4">
        <f>(ajuste_SA!L47-AVERAGE(ajuste_SA!L$2:L$138))/_xlfn.STDEV.P(ajuste_SA!L$2:L$138)</f>
        <v>0.58854012495592778</v>
      </c>
      <c r="M47" s="4">
        <f>(ajuste_SA!M47-AVERAGE(ajuste_SA!M$2:M$138))/_xlfn.STDEV.P(ajuste_SA!M$2:M$138)</f>
        <v>-0.2973846595872271</v>
      </c>
      <c r="N47" s="4">
        <f>(ajuste_SA!N47-AVERAGE(ajuste_SA!N$2:N$138))/_xlfn.STDEV.P(ajuste_SA!N$2:N$138)</f>
        <v>-1.1204474049285982</v>
      </c>
      <c r="O47" s="4">
        <f>(ajuste_SA!O47-AVERAGE(ajuste_SA!O$2:O$138))/_xlfn.STDEV.P(ajuste_SA!O$2:O$138)</f>
        <v>-0.55353100813815903</v>
      </c>
      <c r="P47" s="4">
        <f>(ajuste_SA!P47-AVERAGE(ajuste_SA!P$2:P$138))/_xlfn.STDEV.P(ajuste_SA!P$2:P$138)</f>
        <v>-0.5257138793974494</v>
      </c>
      <c r="Q47" s="4">
        <f>(ajuste_SA!Q47-AVERAGE(ajuste_SA!Q$2:Q$138))/_xlfn.STDEV.P(ajuste_SA!Q$2:Q$138)</f>
        <v>-0.48294044732311331</v>
      </c>
      <c r="R47" s="4">
        <f>(ajuste_SA!R47-AVERAGE(ajuste_SA!R$2:R$138))/_xlfn.STDEV.P(ajuste_SA!R$2:R$138)</f>
        <v>0.60060722445434056</v>
      </c>
      <c r="S47" s="4">
        <f>(ajuste_SA!S47-AVERAGE(ajuste_SA!S$2:S$138))/_xlfn.STDEV.P(ajuste_SA!S$2:S$138)</f>
        <v>-0.46798554219329941</v>
      </c>
      <c r="T47" s="4">
        <f>(ajuste_SA!T47-AVERAGE(ajuste_SA!T$2:T$138))/_xlfn.STDEV.P(ajuste_SA!T$2:T$138)</f>
        <v>-0.82764827345457237</v>
      </c>
      <c r="U47" s="4">
        <f>(ajuste_SA!U47-AVERAGE(ajuste_SA!U$2:U$138))/_xlfn.STDEV.P(ajuste_SA!U$2:U$138)</f>
        <v>-0.6228012624556607</v>
      </c>
      <c r="V47" s="4">
        <f>(ajuste_SA!V47-AVERAGE(ajuste_SA!V$2:V$138))/_xlfn.STDEV.P(ajuste_SA!V$2:V$138)</f>
        <v>-0.55624118443692994</v>
      </c>
      <c r="W47" s="4">
        <f>(ajuste_SA!W47-AVERAGE(ajuste_SA!W$2:W$138))/_xlfn.STDEV.P(ajuste_SA!W$2:W$138)</f>
        <v>-0.62305612849267988</v>
      </c>
      <c r="X47" s="4">
        <f>(ajuste_SA!X47-AVERAGE(ajuste_SA!X$2:X$138))/_xlfn.STDEV.P(ajuste_SA!X$2:X$138)</f>
        <v>9.833586691124542E-2</v>
      </c>
      <c r="Y47" s="4">
        <f>(ajuste_SA!Y47-AVERAGE(ajuste_SA!Y$2:Y$138))/_xlfn.STDEV.P(ajuste_SA!Y$2:Y$138)</f>
        <v>0.80298683714749364</v>
      </c>
      <c r="Z47" s="4">
        <f>(ajuste_SA!Z47-AVERAGE(ajuste_SA!Z$2:Z$138))/_xlfn.STDEV.P(ajuste_SA!Z$2:Z$138)</f>
        <v>0.96470605225669981</v>
      </c>
      <c r="AA47" s="4">
        <f>(ajuste_SA!AA47-AVERAGE(ajuste_SA!AA$2:AA$138))/_xlfn.STDEV.P(ajuste_SA!AA$2:AA$138)</f>
        <v>-1.1883419415365282</v>
      </c>
      <c r="AB47" s="4">
        <f>ajuste_SA!AB47/ajuste_SA!AB$2*100</f>
        <v>124.1775268907077</v>
      </c>
      <c r="AC47" s="4">
        <f>ajuste_SA!AC47/ajuste_SA!AC$2*100</f>
        <v>107.60984150555967</v>
      </c>
      <c r="AD47" s="4">
        <v>-4.2122648435497965</v>
      </c>
    </row>
    <row r="48" spans="1:36" x14ac:dyDescent="0.3">
      <c r="A48" s="2">
        <v>41699</v>
      </c>
      <c r="B48" s="2" t="str">
        <f t="shared" si="0"/>
        <v>2014M3</v>
      </c>
      <c r="C48" s="4">
        <f>ajuste_SA!C48/ajuste_SA!C$2*100</f>
        <v>109.16349252856723</v>
      </c>
      <c r="D48" s="4">
        <f>(ajuste_SA!D48-AVERAGE(ajuste_SA!D$2:D$138))/_xlfn.STDEV.P(ajuste_SA!D$2:D$138)</f>
        <v>4.2628550639707719E-2</v>
      </c>
      <c r="E48" s="4">
        <f>(ajuste_SA!E48-AVERAGE(ajuste_SA!E$2:E$138))/_xlfn.STDEV.P(ajuste_SA!E$2:E$138)</f>
        <v>-0.16356575289324682</v>
      </c>
      <c r="F48" s="4">
        <f>(ajuste_SA!F48-AVERAGE(ajuste_SA!F$2:F$138))/_xlfn.STDEV.P(ajuste_SA!F$2:F$138)</f>
        <v>-0.50219875646667145</v>
      </c>
      <c r="G48" s="4">
        <f>(ajuste_SA!G48-AVERAGE(ajuste_SA!G$2:G$138))/_xlfn.STDEV.P(ajuste_SA!G$2:G$138)</f>
        <v>-0.59940103326095273</v>
      </c>
      <c r="H48" s="4">
        <f>(ajuste_SA!H48-AVERAGE(ajuste_SA!H$2:H$138))/_xlfn.STDEV.P(ajuste_SA!H$2:H$138)</f>
        <v>-0.5974655466605735</v>
      </c>
      <c r="I48" s="4">
        <f>(ajuste_SA!I48-AVERAGE(ajuste_SA!I$2:I$138))/_xlfn.STDEV.P(ajuste_SA!I$2:I$138)</f>
        <v>-0.62512030790339335</v>
      </c>
      <c r="J48" s="4">
        <f>(ajuste_SA!J48-AVERAGE(ajuste_SA!J$2:J$138))/_xlfn.STDEV.P(ajuste_SA!J$2:J$138)</f>
        <v>-2.0900204774762581</v>
      </c>
      <c r="K48" s="4">
        <f>(ajuste_SA!K48-AVERAGE(ajuste_SA!K$2:K$138))/_xlfn.STDEV.P(ajuste_SA!K$2:K$138)</f>
        <v>0.56116999113944266</v>
      </c>
      <c r="L48" s="4">
        <f>(ajuste_SA!L48-AVERAGE(ajuste_SA!L$2:L$138))/_xlfn.STDEV.P(ajuste_SA!L$2:L$138)</f>
        <v>0.68218262541165531</v>
      </c>
      <c r="M48" s="4">
        <f>(ajuste_SA!M48-AVERAGE(ajuste_SA!M$2:M$138))/_xlfn.STDEV.P(ajuste_SA!M$2:M$138)</f>
        <v>-0.46872648433021319</v>
      </c>
      <c r="N48" s="4">
        <f>(ajuste_SA!N48-AVERAGE(ajuste_SA!N$2:N$138))/_xlfn.STDEV.P(ajuste_SA!N$2:N$138)</f>
        <v>-1.0018836119325691</v>
      </c>
      <c r="O48" s="4">
        <f>(ajuste_SA!O48-AVERAGE(ajuste_SA!O$2:O$138))/_xlfn.STDEV.P(ajuste_SA!O$2:O$138)</f>
        <v>-0.53833791697808642</v>
      </c>
      <c r="P48" s="4">
        <f>(ajuste_SA!P48-AVERAGE(ajuste_SA!P$2:P$138))/_xlfn.STDEV.P(ajuste_SA!P$2:P$138)</f>
        <v>-0.54780516938676771</v>
      </c>
      <c r="Q48" s="4">
        <f>(ajuste_SA!Q48-AVERAGE(ajuste_SA!Q$2:Q$138))/_xlfn.STDEV.P(ajuste_SA!Q$2:Q$138)</f>
        <v>-0.45786851191877903</v>
      </c>
      <c r="R48" s="4">
        <f>(ajuste_SA!R48-AVERAGE(ajuste_SA!R$2:R$138))/_xlfn.STDEV.P(ajuste_SA!R$2:R$138)</f>
        <v>0.35604499973512266</v>
      </c>
      <c r="S48" s="4">
        <f>(ajuste_SA!S48-AVERAGE(ajuste_SA!S$2:S$138))/_xlfn.STDEV.P(ajuste_SA!S$2:S$138)</f>
        <v>-0.43942880860456335</v>
      </c>
      <c r="T48" s="4">
        <f>(ajuste_SA!T48-AVERAGE(ajuste_SA!T$2:T$138))/_xlfn.STDEV.P(ajuste_SA!T$2:T$138)</f>
        <v>-0.79023911381445555</v>
      </c>
      <c r="U48" s="4">
        <f>(ajuste_SA!U48-AVERAGE(ajuste_SA!U$2:U$138))/_xlfn.STDEV.P(ajuste_SA!U$2:U$138)</f>
        <v>-0.78116291666488524</v>
      </c>
      <c r="V48" s="4">
        <f>(ajuste_SA!V48-AVERAGE(ajuste_SA!V$2:V$138))/_xlfn.STDEV.P(ajuste_SA!V$2:V$138)</f>
        <v>-0.64405542709905972</v>
      </c>
      <c r="W48" s="4">
        <f>(ajuste_SA!W48-AVERAGE(ajuste_SA!W$2:W$138))/_xlfn.STDEV.P(ajuste_SA!W$2:W$138)</f>
        <v>-0.64009322431853333</v>
      </c>
      <c r="X48" s="4">
        <f>(ajuste_SA!X48-AVERAGE(ajuste_SA!X$2:X$138))/_xlfn.STDEV.P(ajuste_SA!X$2:X$138)</f>
        <v>0.43612972242199727</v>
      </c>
      <c r="Y48" s="4">
        <f>(ajuste_SA!Y48-AVERAGE(ajuste_SA!Y$2:Y$138))/_xlfn.STDEV.P(ajuste_SA!Y$2:Y$138)</f>
        <v>0.90227449436015161</v>
      </c>
      <c r="Z48" s="4">
        <f>(ajuste_SA!Z48-AVERAGE(ajuste_SA!Z$2:Z$138))/_xlfn.STDEV.P(ajuste_SA!Z$2:Z$138)</f>
        <v>0.92144655902542305</v>
      </c>
      <c r="AA48" s="4">
        <f>(ajuste_SA!AA48-AVERAGE(ajuste_SA!AA$2:AA$138))/_xlfn.STDEV.P(ajuste_SA!AA$2:AA$138)</f>
        <v>-1.1488887578757376</v>
      </c>
      <c r="AB48" s="4">
        <f>ajuste_SA!AB48/ajuste_SA!AB$2*100</f>
        <v>125.32002031670922</v>
      </c>
      <c r="AC48" s="4">
        <f>ajuste_SA!AC48/ajuste_SA!AC$2*100</f>
        <v>108.30285363327192</v>
      </c>
      <c r="AD48" s="4">
        <v>-4.2991186899835343</v>
      </c>
    </row>
    <row r="49" spans="1:30" x14ac:dyDescent="0.3">
      <c r="A49" s="2">
        <v>41730</v>
      </c>
      <c r="B49" s="2" t="str">
        <f t="shared" si="0"/>
        <v>2014M4</v>
      </c>
      <c r="C49" s="4">
        <f>ajuste_SA!C49/ajuste_SA!C$2*100</f>
        <v>108.18195136243773</v>
      </c>
      <c r="D49" s="4">
        <f>(ajuste_SA!D49-AVERAGE(ajuste_SA!D$2:D$138))/_xlfn.STDEV.P(ajuste_SA!D$2:D$138)</f>
        <v>5.2984605571888242E-2</v>
      </c>
      <c r="E49" s="4">
        <f>(ajuste_SA!E49-AVERAGE(ajuste_SA!E$2:E$138))/_xlfn.STDEV.P(ajuste_SA!E$2:E$138)</f>
        <v>-0.28984007934171535</v>
      </c>
      <c r="F49" s="4">
        <f>(ajuste_SA!F49-AVERAGE(ajuste_SA!F$2:F$138))/_xlfn.STDEV.P(ajuste_SA!F$2:F$138)</f>
        <v>-0.47058906114522081</v>
      </c>
      <c r="G49" s="4">
        <f>(ajuste_SA!G49-AVERAGE(ajuste_SA!G$2:G$138))/_xlfn.STDEV.P(ajuste_SA!G$2:G$138)</f>
        <v>-0.58927409439686707</v>
      </c>
      <c r="H49" s="4">
        <f>(ajuste_SA!H49-AVERAGE(ajuste_SA!H$2:H$138))/_xlfn.STDEV.P(ajuste_SA!H$2:H$138)</f>
        <v>-0.5940740430543372</v>
      </c>
      <c r="I49" s="4">
        <f>(ajuste_SA!I49-AVERAGE(ajuste_SA!I$2:I$138))/_xlfn.STDEV.P(ajuste_SA!I$2:I$138)</f>
        <v>-1.1121530602959586</v>
      </c>
      <c r="J49" s="4">
        <f>(ajuste_SA!J49-AVERAGE(ajuste_SA!J$2:J$138))/_xlfn.STDEV.P(ajuste_SA!J$2:J$138)</f>
        <v>-1.7775042470141651</v>
      </c>
      <c r="K49" s="4">
        <f>(ajuste_SA!K49-AVERAGE(ajuste_SA!K$2:K$138))/_xlfn.STDEV.P(ajuste_SA!K$2:K$138)</f>
        <v>0.59836561301983693</v>
      </c>
      <c r="L49" s="4">
        <f>(ajuste_SA!L49-AVERAGE(ajuste_SA!L$2:L$138))/_xlfn.STDEV.P(ajuste_SA!L$2:L$138)</f>
        <v>0.63536137518379154</v>
      </c>
      <c r="M49" s="4">
        <f>(ajuste_SA!M49-AVERAGE(ajuste_SA!M$2:M$138))/_xlfn.STDEV.P(ajuste_SA!M$2:M$138)</f>
        <v>-0.61576624510535427</v>
      </c>
      <c r="N49" s="4">
        <f>(ajuste_SA!N49-AVERAGE(ajuste_SA!N$2:N$138))/_xlfn.STDEV.P(ajuste_SA!N$2:N$138)</f>
        <v>-1.0121382767870857</v>
      </c>
      <c r="O49" s="4">
        <f>(ajuste_SA!O49-AVERAGE(ajuste_SA!O$2:O$138))/_xlfn.STDEV.P(ajuste_SA!O$2:O$138)</f>
        <v>-0.52286879886427706</v>
      </c>
      <c r="P49" s="4">
        <f>(ajuste_SA!P49-AVERAGE(ajuste_SA!P$2:P$138))/_xlfn.STDEV.P(ajuste_SA!P$2:P$138)</f>
        <v>-0.5746016398247612</v>
      </c>
      <c r="Q49" s="4">
        <f>(ajuste_SA!Q49-AVERAGE(ajuste_SA!Q$2:Q$138))/_xlfn.STDEV.P(ajuste_SA!Q$2:Q$138)</f>
        <v>-0.45477086105539533</v>
      </c>
      <c r="R49" s="4">
        <f>(ajuste_SA!R49-AVERAGE(ajuste_SA!R$2:R$138))/_xlfn.STDEV.P(ajuste_SA!R$2:R$138)</f>
        <v>0.56535696360466581</v>
      </c>
      <c r="S49" s="4">
        <f>(ajuste_SA!S49-AVERAGE(ajuste_SA!S$2:S$138))/_xlfn.STDEV.P(ajuste_SA!S$2:S$138)</f>
        <v>-0.5450068211084903</v>
      </c>
      <c r="T49" s="4">
        <f>(ajuste_SA!T49-AVERAGE(ajuste_SA!T$2:T$138))/_xlfn.STDEV.P(ajuste_SA!T$2:T$138)</f>
        <v>-0.81788936224410713</v>
      </c>
      <c r="U49" s="4">
        <f>(ajuste_SA!U49-AVERAGE(ajuste_SA!U$2:U$138))/_xlfn.STDEV.P(ajuste_SA!U$2:U$138)</f>
        <v>-0.85335861038090421</v>
      </c>
      <c r="V49" s="4">
        <f>(ajuste_SA!V49-AVERAGE(ajuste_SA!V$2:V$138))/_xlfn.STDEV.P(ajuste_SA!V$2:V$138)</f>
        <v>-0.78227425747756829</v>
      </c>
      <c r="W49" s="4">
        <f>(ajuste_SA!W49-AVERAGE(ajuste_SA!W$2:W$138))/_xlfn.STDEV.P(ajuste_SA!W$2:W$138)</f>
        <v>-0.70682184963645989</v>
      </c>
      <c r="X49" s="4">
        <f>(ajuste_SA!X49-AVERAGE(ajuste_SA!X$2:X$138))/_xlfn.STDEV.P(ajuste_SA!X$2:X$138)</f>
        <v>0.35817729422720851</v>
      </c>
      <c r="Y49" s="4">
        <f>(ajuste_SA!Y49-AVERAGE(ajuste_SA!Y$2:Y$138))/_xlfn.STDEV.P(ajuste_SA!Y$2:Y$138)</f>
        <v>0.78771181296093118</v>
      </c>
      <c r="Z49" s="4">
        <f>(ajuste_SA!Z49-AVERAGE(ajuste_SA!Z$2:Z$138))/_xlfn.STDEV.P(ajuste_SA!Z$2:Z$138)</f>
        <v>0.77771340409569822</v>
      </c>
      <c r="AA49" s="4">
        <f>(ajuste_SA!AA49-AVERAGE(ajuste_SA!AA$2:AA$138))/_xlfn.STDEV.P(ajuste_SA!AA$2:AA$138)</f>
        <v>-1.224096624253703</v>
      </c>
      <c r="AB49" s="4">
        <f>ajuste_SA!AB49/ajuste_SA!AB$2*100</f>
        <v>126.15969190610595</v>
      </c>
      <c r="AC49" s="4">
        <f>ajuste_SA!AC49/ajuste_SA!AC$2*100</f>
        <v>108.65990154827709</v>
      </c>
      <c r="AD49" s="4">
        <v>-4.469519068210003</v>
      </c>
    </row>
    <row r="50" spans="1:30" x14ac:dyDescent="0.3">
      <c r="A50" s="2">
        <v>41760</v>
      </c>
      <c r="B50" s="2" t="str">
        <f t="shared" si="0"/>
        <v>2014M5</v>
      </c>
      <c r="C50" s="4">
        <f>ajuste_SA!C50/ajuste_SA!C$2*100</f>
        <v>107.77907998828009</v>
      </c>
      <c r="D50" s="4">
        <f>(ajuste_SA!D50-AVERAGE(ajuste_SA!D$2:D$138))/_xlfn.STDEV.P(ajuste_SA!D$2:D$138)</f>
        <v>1.8374575789976141E-2</v>
      </c>
      <c r="E50" s="4">
        <f>(ajuste_SA!E50-AVERAGE(ajuste_SA!E$2:E$138))/_xlfn.STDEV.P(ajuste_SA!E$2:E$138)</f>
        <v>-0.29576770188070867</v>
      </c>
      <c r="F50" s="4">
        <f>(ajuste_SA!F50-AVERAGE(ajuste_SA!F$2:F$138))/_xlfn.STDEV.P(ajuste_SA!F$2:F$138)</f>
        <v>-0.45179212733952551</v>
      </c>
      <c r="G50" s="4">
        <f>(ajuste_SA!G50-AVERAGE(ajuste_SA!G$2:G$138))/_xlfn.STDEV.P(ajuste_SA!G$2:G$138)</f>
        <v>-0.58067222907770555</v>
      </c>
      <c r="H50" s="4">
        <f>(ajuste_SA!H50-AVERAGE(ajuste_SA!H$2:H$138))/_xlfn.STDEV.P(ajuste_SA!H$2:H$138)</f>
        <v>-0.5854197109289867</v>
      </c>
      <c r="I50" s="4">
        <f>(ajuste_SA!I50-AVERAGE(ajuste_SA!I$2:I$138))/_xlfn.STDEV.P(ajuste_SA!I$2:I$138)</f>
        <v>-1.0123993640227826</v>
      </c>
      <c r="J50" s="4">
        <f>(ajuste_SA!J50-AVERAGE(ajuste_SA!J$2:J$138))/_xlfn.STDEV.P(ajuste_SA!J$2:J$138)</f>
        <v>-1.7367412604321539</v>
      </c>
      <c r="K50" s="4">
        <f>(ajuste_SA!K50-AVERAGE(ajuste_SA!K$2:K$138))/_xlfn.STDEV.P(ajuste_SA!K$2:K$138)</f>
        <v>0.42765059243169617</v>
      </c>
      <c r="L50" s="4">
        <f>(ajuste_SA!L50-AVERAGE(ajuste_SA!L$2:L$138))/_xlfn.STDEV.P(ajuste_SA!L$2:L$138)</f>
        <v>0.55927684356351315</v>
      </c>
      <c r="M50" s="4">
        <f>(ajuste_SA!M50-AVERAGE(ajuste_SA!M$2:M$138))/_xlfn.STDEV.P(ajuste_SA!M$2:M$138)</f>
        <v>-0.5618843962069513</v>
      </c>
      <c r="N50" s="4">
        <f>(ajuste_SA!N50-AVERAGE(ajuste_SA!N$2:N$138))/_xlfn.STDEV.P(ajuste_SA!N$2:N$138)</f>
        <v>-0.87186205274079132</v>
      </c>
      <c r="O50" s="4">
        <f>(ajuste_SA!O50-AVERAGE(ajuste_SA!O$2:O$138))/_xlfn.STDEV.P(ajuste_SA!O$2:O$138)</f>
        <v>-0.49081801133704939</v>
      </c>
      <c r="P50" s="4">
        <f>(ajuste_SA!P50-AVERAGE(ajuste_SA!P$2:P$138))/_xlfn.STDEV.P(ajuste_SA!P$2:P$138)</f>
        <v>-0.54542538194439494</v>
      </c>
      <c r="Q50" s="4">
        <f>(ajuste_SA!Q50-AVERAGE(ajuste_SA!Q$2:Q$138))/_xlfn.STDEV.P(ajuste_SA!Q$2:Q$138)</f>
        <v>-0.40561101662746618</v>
      </c>
      <c r="R50" s="4">
        <f>(ajuste_SA!R50-AVERAGE(ajuste_SA!R$2:R$138))/_xlfn.STDEV.P(ajuste_SA!R$2:R$138)</f>
        <v>0.53279594466300506</v>
      </c>
      <c r="S50" s="4">
        <f>(ajuste_SA!S50-AVERAGE(ajuste_SA!S$2:S$138))/_xlfn.STDEV.P(ajuste_SA!S$2:S$138)</f>
        <v>-0.52726056687668288</v>
      </c>
      <c r="T50" s="4">
        <f>(ajuste_SA!T50-AVERAGE(ajuste_SA!T$2:T$138))/_xlfn.STDEV.P(ajuste_SA!T$2:T$138)</f>
        <v>-1.0514526372145785</v>
      </c>
      <c r="U50" s="4">
        <f>(ajuste_SA!U50-AVERAGE(ajuste_SA!U$2:U$138))/_xlfn.STDEV.P(ajuste_SA!U$2:U$138)</f>
        <v>-0.86577688076037917</v>
      </c>
      <c r="V50" s="4">
        <f>(ajuste_SA!V50-AVERAGE(ajuste_SA!V$2:V$138))/_xlfn.STDEV.P(ajuste_SA!V$2:V$138)</f>
        <v>-0.80314490707888175</v>
      </c>
      <c r="W50" s="4">
        <f>(ajuste_SA!W50-AVERAGE(ajuste_SA!W$2:W$138))/_xlfn.STDEV.P(ajuste_SA!W$2:W$138)</f>
        <v>-0.99219320471950712</v>
      </c>
      <c r="X50" s="4">
        <f>(ajuste_SA!X50-AVERAGE(ajuste_SA!X$2:X$138))/_xlfn.STDEV.P(ajuste_SA!X$2:X$138)</f>
        <v>0.1243200096428419</v>
      </c>
      <c r="Y50" s="4">
        <f>(ajuste_SA!Y50-AVERAGE(ajuste_SA!Y$2:Y$138))/_xlfn.STDEV.P(ajuste_SA!Y$2:Y$138)</f>
        <v>0.49595885099758175</v>
      </c>
      <c r="Z50" s="4">
        <f>(ajuste_SA!Z50-AVERAGE(ajuste_SA!Z$2:Z$138))/_xlfn.STDEV.P(ajuste_SA!Z$2:Z$138)</f>
        <v>0.57676608069880075</v>
      </c>
      <c r="AA50" s="4">
        <f>(ajuste_SA!AA50-AVERAGE(ajuste_SA!AA$2:AA$138))/_xlfn.STDEV.P(ajuste_SA!AA$2:AA$138)</f>
        <v>-1.1155994136767502</v>
      </c>
      <c r="AB50" s="4">
        <f>ajuste_SA!AB50/ajuste_SA!AB$2*100</f>
        <v>126.73993969280623</v>
      </c>
      <c r="AC50" s="4">
        <f>ajuste_SA!AC50/ajuste_SA!AC$2*100</f>
        <v>109.03940818964332</v>
      </c>
      <c r="AD50" s="4">
        <v>-4.3246434039495334</v>
      </c>
    </row>
    <row r="51" spans="1:30" x14ac:dyDescent="0.3">
      <c r="A51" s="2">
        <v>41791</v>
      </c>
      <c r="B51" s="2" t="str">
        <f t="shared" si="0"/>
        <v>2014M6</v>
      </c>
      <c r="C51" s="4">
        <f>ajuste_SA!C51/ajuste_SA!C$2*100</f>
        <v>103.19367125695868</v>
      </c>
      <c r="D51" s="4">
        <f>(ajuste_SA!D51-AVERAGE(ajuste_SA!D$2:D$138))/_xlfn.STDEV.P(ajuste_SA!D$2:D$138)</f>
        <v>0.11197493226213528</v>
      </c>
      <c r="E51" s="4">
        <f>(ajuste_SA!E51-AVERAGE(ajuste_SA!E$2:E$138))/_xlfn.STDEV.P(ajuste_SA!E$2:E$138)</f>
        <v>-0.27385728233408335</v>
      </c>
      <c r="F51" s="4">
        <f>(ajuste_SA!F51-AVERAGE(ajuste_SA!F$2:F$138))/_xlfn.STDEV.P(ajuste_SA!F$2:F$138)</f>
        <v>-0.41977380426134753</v>
      </c>
      <c r="G51" s="4">
        <f>(ajuste_SA!G51-AVERAGE(ajuste_SA!G$2:G$138))/_xlfn.STDEV.P(ajuste_SA!G$2:G$138)</f>
        <v>-0.55783113816905217</v>
      </c>
      <c r="H51" s="4">
        <f>(ajuste_SA!H51-AVERAGE(ajuste_SA!H$2:H$138))/_xlfn.STDEV.P(ajuste_SA!H$2:H$138)</f>
        <v>-0.56737570227719758</v>
      </c>
      <c r="I51" s="4">
        <f>(ajuste_SA!I51-AVERAGE(ajuste_SA!I$2:I$138))/_xlfn.STDEV.P(ajuste_SA!I$2:I$138)</f>
        <v>-1.0241350929960971</v>
      </c>
      <c r="J51" s="4">
        <f>(ajuste_SA!J51-AVERAGE(ajuste_SA!J$2:J$138))/_xlfn.STDEV.P(ajuste_SA!J$2:J$138)</f>
        <v>-1.8590302201781899</v>
      </c>
      <c r="K51" s="4">
        <f>(ajuste_SA!K51-AVERAGE(ajuste_SA!K$2:K$138))/_xlfn.STDEV.P(ajuste_SA!K$2:K$138)</f>
        <v>0.35400275522743635</v>
      </c>
      <c r="L51" s="4">
        <f>(ajuste_SA!L51-AVERAGE(ajuste_SA!L$2:L$138))/_xlfn.STDEV.P(ajuste_SA!L$2:L$138)</f>
        <v>0.54171887472806413</v>
      </c>
      <c r="M51" s="4">
        <f>(ajuste_SA!M51-AVERAGE(ajuste_SA!M$2:M$138))/_xlfn.STDEV.P(ajuste_SA!M$2:M$138)</f>
        <v>-0.66964809400375769</v>
      </c>
      <c r="N51" s="4">
        <f>(ajuste_SA!N51-AVERAGE(ajuste_SA!N$2:N$138))/_xlfn.STDEV.P(ajuste_SA!N$2:N$138)</f>
        <v>-0.5896458375100444</v>
      </c>
      <c r="O51" s="4">
        <f>(ajuste_SA!O51-AVERAGE(ajuste_SA!O$2:O$138))/_xlfn.STDEV.P(ajuste_SA!O$2:O$138)</f>
        <v>-0.4232356691811997</v>
      </c>
      <c r="P51" s="4">
        <f>(ajuste_SA!P51-AVERAGE(ajuste_SA!P$2:P$138))/_xlfn.STDEV.P(ajuste_SA!P$2:P$138)</f>
        <v>-0.45426503851570837</v>
      </c>
      <c r="Q51" s="4">
        <f>(ajuste_SA!Q51-AVERAGE(ajuste_SA!Q$2:Q$138))/_xlfn.STDEV.P(ajuste_SA!Q$2:Q$138)</f>
        <v>-0.30452115692514031</v>
      </c>
      <c r="R51" s="4">
        <f>(ajuste_SA!R51-AVERAGE(ajuste_SA!R$2:R$138))/_xlfn.STDEV.P(ajuste_SA!R$2:R$138)</f>
        <v>0.77545562390873057</v>
      </c>
      <c r="S51" s="4">
        <f>(ajuste_SA!S51-AVERAGE(ajuste_SA!S$2:S$138))/_xlfn.STDEV.P(ajuste_SA!S$2:S$138)</f>
        <v>-0.37243330920132139</v>
      </c>
      <c r="T51" s="4">
        <f>(ajuste_SA!T51-AVERAGE(ajuste_SA!T$2:T$138))/_xlfn.STDEV.P(ajuste_SA!T$2:T$138)</f>
        <v>-1.1701860569419074</v>
      </c>
      <c r="U51" s="4">
        <f>(ajuste_SA!U51-AVERAGE(ajuste_SA!U$2:U$138))/_xlfn.STDEV.P(ajuste_SA!U$2:U$138)</f>
        <v>-0.94294774828292283</v>
      </c>
      <c r="V51" s="4">
        <f>(ajuste_SA!V51-AVERAGE(ajuste_SA!V$2:V$138))/_xlfn.STDEV.P(ajuste_SA!V$2:V$138)</f>
        <v>-0.78936240262518442</v>
      </c>
      <c r="W51" s="4">
        <f>(ajuste_SA!W51-AVERAGE(ajuste_SA!W$2:W$138))/_xlfn.STDEV.P(ajuste_SA!W$2:W$138)</f>
        <v>-0.96805731896621461</v>
      </c>
      <c r="X51" s="4">
        <f>(ajuste_SA!X51-AVERAGE(ajuste_SA!X$2:X$138))/_xlfn.STDEV.P(ajuste_SA!X$2:X$138)</f>
        <v>0.27258247111136186</v>
      </c>
      <c r="Y51" s="4">
        <f>(ajuste_SA!Y51-AVERAGE(ajuste_SA!Y$2:Y$138))/_xlfn.STDEV.P(ajuste_SA!Y$2:Y$138)</f>
        <v>0.58608149369830231</v>
      </c>
      <c r="Z51" s="4">
        <f>(ajuste_SA!Z51-AVERAGE(ajuste_SA!Z$2:Z$138))/_xlfn.STDEV.P(ajuste_SA!Z$2:Z$138)</f>
        <v>0.61025730126495037</v>
      </c>
      <c r="AA51" s="4">
        <f>(ajuste_SA!AA51-AVERAGE(ajuste_SA!AA$2:AA$138))/_xlfn.STDEV.P(ajuste_SA!AA$2:AA$138)</f>
        <v>-1.1883419415365282</v>
      </c>
      <c r="AB51" s="4">
        <f>ajuste_SA!AB51/ajuste_SA!AB$2*100</f>
        <v>127.24689302223911</v>
      </c>
      <c r="AC51" s="4">
        <f>ajuste_SA!AC51/ajuste_SA!AC$2*100</f>
        <v>109.24245340960132</v>
      </c>
      <c r="AD51" s="4">
        <v>-4.1313164764030361</v>
      </c>
    </row>
    <row r="52" spans="1:30" x14ac:dyDescent="0.3">
      <c r="A52" s="2">
        <v>41821</v>
      </c>
      <c r="B52" s="2" t="str">
        <f t="shared" si="0"/>
        <v>2014M7</v>
      </c>
      <c r="C52" s="4">
        <f>ajuste_SA!C52/ajuste_SA!C$2*100</f>
        <v>109.76413712276589</v>
      </c>
      <c r="D52" s="4">
        <f>(ajuste_SA!D52-AVERAGE(ajuste_SA!D$2:D$138))/_xlfn.STDEV.P(ajuste_SA!D$2:D$138)</f>
        <v>7.9827878977517044E-2</v>
      </c>
      <c r="E52" s="4">
        <f>(ajuste_SA!E52-AVERAGE(ajuste_SA!E$2:E$138))/_xlfn.STDEV.P(ajuste_SA!E$2:E$138)</f>
        <v>-0.34262168369893092</v>
      </c>
      <c r="F52" s="4">
        <f>(ajuste_SA!F52-AVERAGE(ajuste_SA!F$2:F$138))/_xlfn.STDEV.P(ajuste_SA!F$2:F$138)</f>
        <v>-0.40228574975050807</v>
      </c>
      <c r="G52" s="4">
        <f>(ajuste_SA!G52-AVERAGE(ajuste_SA!G$2:G$138))/_xlfn.STDEV.P(ajuste_SA!G$2:G$138)</f>
        <v>-0.52872167653566216</v>
      </c>
      <c r="H52" s="4">
        <f>(ajuste_SA!H52-AVERAGE(ajuste_SA!H$2:H$138))/_xlfn.STDEV.P(ajuste_SA!H$2:H$138)</f>
        <v>-0.54518671461061663</v>
      </c>
      <c r="I52" s="4">
        <f>(ajuste_SA!I52-AVERAGE(ajuste_SA!I$2:I$138))/_xlfn.STDEV.P(ajuste_SA!I$2:I$138)</f>
        <v>-0.91851353223626386</v>
      </c>
      <c r="J52" s="4">
        <f>(ajuste_SA!J52-AVERAGE(ajuste_SA!J$2:J$138))/_xlfn.STDEV.P(ajuste_SA!J$2:J$138)</f>
        <v>-1.6959782738501405</v>
      </c>
      <c r="K52" s="4">
        <f>(ajuste_SA!K52-AVERAGE(ajuste_SA!K$2:K$138))/_xlfn.STDEV.P(ajuste_SA!K$2:K$138)</f>
        <v>0.28067226703960335</v>
      </c>
      <c r="L52" s="4">
        <f>(ajuste_SA!L52-AVERAGE(ajuste_SA!L$2:L$138))/_xlfn.STDEV.P(ajuste_SA!L$2:L$138)</f>
        <v>0.5504978591457883</v>
      </c>
      <c r="M52" s="4">
        <f>(ajuste_SA!M52-AVERAGE(ajuste_SA!M$2:M$138))/_xlfn.STDEV.P(ajuste_SA!M$2:M$138)</f>
        <v>-0.61466160583408891</v>
      </c>
      <c r="N52" s="4">
        <f>(ajuste_SA!N52-AVERAGE(ajuste_SA!N$2:N$138))/_xlfn.STDEV.P(ajuste_SA!N$2:N$138)</f>
        <v>-0.57216391273385381</v>
      </c>
      <c r="O52" s="4">
        <f>(ajuste_SA!O52-AVERAGE(ajuste_SA!O$2:O$138))/_xlfn.STDEV.P(ajuste_SA!O$2:O$138)</f>
        <v>-0.48722347887125228</v>
      </c>
      <c r="P52" s="4">
        <f>(ajuste_SA!P52-AVERAGE(ajuste_SA!P$2:P$138))/_xlfn.STDEV.P(ajuste_SA!P$2:P$138)</f>
        <v>-0.49486603055721873</v>
      </c>
      <c r="Q52" s="4">
        <f>(ajuste_SA!Q52-AVERAGE(ajuste_SA!Q$2:Q$138))/_xlfn.STDEV.P(ajuste_SA!Q$2:Q$138)</f>
        <v>-0.37660040796107375</v>
      </c>
      <c r="R52" s="4">
        <f>(ajuste_SA!R52-AVERAGE(ajuste_SA!R$2:R$138))/_xlfn.STDEV.P(ajuste_SA!R$2:R$138)</f>
        <v>0.48587984318988581</v>
      </c>
      <c r="S52" s="4">
        <f>(ajuste_SA!S52-AVERAGE(ajuste_SA!S$2:S$138))/_xlfn.STDEV.P(ajuste_SA!S$2:S$138)</f>
        <v>-0.25462742000858862</v>
      </c>
      <c r="T52" s="4">
        <f>(ajuste_SA!T52-AVERAGE(ajuste_SA!T$2:T$138))/_xlfn.STDEV.P(ajuste_SA!T$2:T$138)</f>
        <v>-0.64645782198026558</v>
      </c>
      <c r="U52" s="4">
        <f>(ajuste_SA!U52-AVERAGE(ajuste_SA!U$2:U$138))/_xlfn.STDEV.P(ajuste_SA!U$2:U$138)</f>
        <v>-0.83315160669440969</v>
      </c>
      <c r="V52" s="4">
        <f>(ajuste_SA!V52-AVERAGE(ajuste_SA!V$2:V$138))/_xlfn.STDEV.P(ajuste_SA!V$2:V$138)</f>
        <v>-0.8070827654942242</v>
      </c>
      <c r="W52" s="4">
        <f>(ajuste_SA!W52-AVERAGE(ajuste_SA!W$2:W$138))/_xlfn.STDEV.P(ajuste_SA!W$2:W$138)</f>
        <v>-0.20422752277377987</v>
      </c>
      <c r="X52" s="4">
        <f>(ajuste_SA!X52-AVERAGE(ajuste_SA!X$2:X$138))/_xlfn.STDEV.P(ajuste_SA!X$2:X$138)</f>
        <v>0.48351257093255506</v>
      </c>
      <c r="Y52" s="4">
        <f>(ajuste_SA!Y52-AVERAGE(ajuste_SA!Y$2:Y$138))/_xlfn.STDEV.P(ajuste_SA!Y$2:Y$138)</f>
        <v>0.64718159044455348</v>
      </c>
      <c r="Z52" s="4">
        <f>(ajuste_SA!Z52-AVERAGE(ajuste_SA!Z$2:Z$138))/_xlfn.STDEV.P(ajuste_SA!Z$2:Z$138)</f>
        <v>0.5725796781280319</v>
      </c>
      <c r="AA52" s="4">
        <f>(ajuste_SA!AA52-AVERAGE(ajuste_SA!AA$2:AA$138))/_xlfn.STDEV.P(ajuste_SA!AA$2:AA$138)</f>
        <v>-0.98121208003655891</v>
      </c>
      <c r="AB52" s="4">
        <f>ajuste_SA!AB52/ajuste_SA!AB$2*100</f>
        <v>127.25975169895267</v>
      </c>
      <c r="AC52" s="4">
        <f>ajuste_SA!AC52/ajuste_SA!AC$2*100</f>
        <v>109.19982766365078</v>
      </c>
      <c r="AD52" s="4">
        <v>-3.7960087441162722</v>
      </c>
    </row>
    <row r="53" spans="1:30" x14ac:dyDescent="0.3">
      <c r="A53" s="2">
        <v>41852</v>
      </c>
      <c r="B53" s="2" t="str">
        <f t="shared" si="0"/>
        <v>2014M8</v>
      </c>
      <c r="C53" s="4">
        <f>ajuste_SA!C53/ajuste_SA!C$2*100</f>
        <v>108.60679753882214</v>
      </c>
      <c r="D53" s="4">
        <f>(ajuste_SA!D53-AVERAGE(ajuste_SA!D$2:D$138))/_xlfn.STDEV.P(ajuste_SA!D$2:D$138)</f>
        <v>0.11518581235842205</v>
      </c>
      <c r="E53" s="4">
        <f>(ajuste_SA!E53-AVERAGE(ajuste_SA!E$2:E$138))/_xlfn.STDEV.P(ajuste_SA!E$2:E$138)</f>
        <v>-0.32591261383355308</v>
      </c>
      <c r="F53" s="4">
        <f>(ajuste_SA!F53-AVERAGE(ajuste_SA!F$2:F$138))/_xlfn.STDEV.P(ajuste_SA!F$2:F$138)</f>
        <v>-0.37898588907857272</v>
      </c>
      <c r="G53" s="4">
        <f>(ajuste_SA!G53-AVERAGE(ajuste_SA!G$2:G$138))/_xlfn.STDEV.P(ajuste_SA!G$2:G$138)</f>
        <v>-0.51013066915504346</v>
      </c>
      <c r="H53" s="4">
        <f>(ajuste_SA!H53-AVERAGE(ajuste_SA!H$2:H$138))/_xlfn.STDEV.P(ajuste_SA!H$2:H$138)</f>
        <v>-0.52346620201478422</v>
      </c>
      <c r="I53" s="4">
        <f>(ajuste_SA!I53-AVERAGE(ajuste_SA!I$2:I$138))/_xlfn.STDEV.P(ajuste_SA!I$2:I$138)</f>
        <v>-1.000663635049468</v>
      </c>
      <c r="J53" s="4">
        <f>(ajuste_SA!J53-AVERAGE(ajuste_SA!J$2:J$138))/_xlfn.STDEV.P(ajuste_SA!J$2:J$138)</f>
        <v>-1.2475854214480082</v>
      </c>
      <c r="K53" s="4">
        <f>(ajuste_SA!K53-AVERAGE(ajuste_SA!K$2:K$138))/_xlfn.STDEV.P(ajuste_SA!K$2:K$138)</f>
        <v>0.2513649834280372</v>
      </c>
      <c r="L53" s="4">
        <f>(ajuste_SA!L53-AVERAGE(ajuste_SA!L$2:L$138))/_xlfn.STDEV.P(ajuste_SA!L$2:L$138)</f>
        <v>0.57829797646858261</v>
      </c>
      <c r="M53" s="4">
        <f>(ajuste_SA!M53-AVERAGE(ajuste_SA!M$2:M$138))/_xlfn.STDEV.P(ajuste_SA!M$2:M$138)</f>
        <v>-0.76747003835917293</v>
      </c>
      <c r="N53" s="4">
        <f>(ajuste_SA!N53-AVERAGE(ajuste_SA!N$2:N$138))/_xlfn.STDEV.P(ajuste_SA!N$2:N$138)</f>
        <v>-0.13486750655755503</v>
      </c>
      <c r="O53" s="4">
        <f>(ajuste_SA!O53-AVERAGE(ajuste_SA!O$2:O$138))/_xlfn.STDEV.P(ajuste_SA!O$2:O$138)</f>
        <v>-0.3204187350371781</v>
      </c>
      <c r="P53" s="4">
        <f>(ajuste_SA!P53-AVERAGE(ajuste_SA!P$2:P$138))/_xlfn.STDEV.P(ajuste_SA!P$2:P$138)</f>
        <v>-0.40267485727856311</v>
      </c>
      <c r="Q53" s="4">
        <f>(ajuste_SA!Q53-AVERAGE(ajuste_SA!Q$2:Q$138))/_xlfn.STDEV.P(ajuste_SA!Q$2:Q$138)</f>
        <v>-0.21893379197711921</v>
      </c>
      <c r="R53" s="4">
        <f>(ajuste_SA!R53-AVERAGE(ajuste_SA!R$2:R$138))/_xlfn.STDEV.P(ajuste_SA!R$2:R$138)</f>
        <v>0.9573258096195989</v>
      </c>
      <c r="S53" s="4">
        <f>(ajuste_SA!S53-AVERAGE(ajuste_SA!S$2:S$138))/_xlfn.STDEV.P(ajuste_SA!S$2:S$138)</f>
        <v>-0.15940997972757914</v>
      </c>
      <c r="T53" s="4">
        <f>(ajuste_SA!T53-AVERAGE(ajuste_SA!T$2:T$138))/_xlfn.STDEV.P(ajuste_SA!T$2:T$138)</f>
        <v>-1.1880773941610938</v>
      </c>
      <c r="U53" s="4">
        <f>(ajuste_SA!U53-AVERAGE(ajuste_SA!U$2:U$138))/_xlfn.STDEV.P(ajuste_SA!U$2:U$138)</f>
        <v>-0.88982388316065519</v>
      </c>
      <c r="V53" s="4">
        <f>(ajuste_SA!V53-AVERAGE(ajuste_SA!V$2:V$138))/_xlfn.STDEV.P(ajuste_SA!V$2:V$138)</f>
        <v>-0.76022225035165281</v>
      </c>
      <c r="W53" s="4">
        <f>(ajuste_SA!W53-AVERAGE(ajuste_SA!W$2:W$138))/_xlfn.STDEV.P(ajuste_SA!W$2:W$138)</f>
        <v>-0.90984724156121488</v>
      </c>
      <c r="X53" s="4">
        <f>(ajuste_SA!X53-AVERAGE(ajuste_SA!X$2:X$138))/_xlfn.STDEV.P(ajuste_SA!X$2:X$138)</f>
        <v>0.27716790806399633</v>
      </c>
      <c r="Y53" s="4">
        <f>(ajuste_SA!Y53-AVERAGE(ajuste_SA!Y$2:Y$138))/_xlfn.STDEV.P(ajuste_SA!Y$2:Y$138)</f>
        <v>0.32182357527076627</v>
      </c>
      <c r="Z53" s="4">
        <f>(ajuste_SA!Z53-AVERAGE(ajuste_SA!Z$2:Z$138))/_xlfn.STDEV.P(ajuste_SA!Z$2:Z$138)</f>
        <v>0.25022668017884264</v>
      </c>
      <c r="AA53" s="4">
        <f>(ajuste_SA!AA53-AVERAGE(ajuste_SA!AA$2:AA$138))/_xlfn.STDEV.P(ajuste_SA!AA$2:AA$138)</f>
        <v>-0.82216581309321135</v>
      </c>
      <c r="AB53" s="4">
        <f>ajuste_SA!AB53/ajuste_SA!AB$2*100</f>
        <v>127.57800394761377</v>
      </c>
      <c r="AC53" s="4">
        <f>ajuste_SA!AC53/ajuste_SA!AC$2*100</f>
        <v>109.01740780463658</v>
      </c>
      <c r="AD53" s="4">
        <v>-3.4121904649911259</v>
      </c>
    </row>
    <row r="54" spans="1:30" x14ac:dyDescent="0.3">
      <c r="A54" s="2">
        <v>41883</v>
      </c>
      <c r="B54" s="2" t="str">
        <f t="shared" si="0"/>
        <v>2014M9</v>
      </c>
      <c r="C54" s="4">
        <f>ajuste_SA!C54/ajuste_SA!C$2*100</f>
        <v>108.49692352768825</v>
      </c>
      <c r="D54" s="4">
        <f>(ajuste_SA!D54-AVERAGE(ajuste_SA!D$2:D$138))/_xlfn.STDEV.P(ajuste_SA!D$2:D$138)</f>
        <v>8.176353422328525E-2</v>
      </c>
      <c r="E54" s="4">
        <f>(ajuste_SA!E54-AVERAGE(ajuste_SA!E$2:E$138))/_xlfn.STDEV.P(ajuste_SA!E$2:E$138)</f>
        <v>-0.30849291045366661</v>
      </c>
      <c r="F54" s="4">
        <f>(ajuste_SA!F54-AVERAGE(ajuste_SA!F$2:F$138))/_xlfn.STDEV.P(ajuste_SA!F$2:F$138)</f>
        <v>-0.36308147645052791</v>
      </c>
      <c r="G54" s="4">
        <f>(ajuste_SA!G54-AVERAGE(ajuste_SA!G$2:G$138))/_xlfn.STDEV.P(ajuste_SA!G$2:G$138)</f>
        <v>-0.46788157702331029</v>
      </c>
      <c r="H54" s="4">
        <f>(ajuste_SA!H54-AVERAGE(ajuste_SA!H$2:H$138))/_xlfn.STDEV.P(ajuste_SA!H$2:H$138)</f>
        <v>-0.48742798780710594</v>
      </c>
      <c r="I54" s="4">
        <f>(ajuste_SA!I54-AVERAGE(ajuste_SA!I$2:I$138))/_xlfn.STDEV.P(ajuste_SA!I$2:I$138)</f>
        <v>-0.93611712569623573</v>
      </c>
      <c r="J54" s="4">
        <f>(ajuste_SA!J54-AVERAGE(ajuste_SA!J$2:J$138))/_xlfn.STDEV.P(ajuste_SA!J$2:J$138)</f>
        <v>-0.18774777031569648</v>
      </c>
      <c r="K54" s="4">
        <f>(ajuste_SA!K54-AVERAGE(ajuste_SA!K$2:K$138))/_xlfn.STDEV.P(ajuste_SA!K$2:K$138)</f>
        <v>0.3189483779515439</v>
      </c>
      <c r="L54" s="4">
        <f>(ajuste_SA!L54-AVERAGE(ajuste_SA!L$2:L$138))/_xlfn.STDEV.P(ajuste_SA!L$2:L$138)</f>
        <v>0.7948462587724523</v>
      </c>
      <c r="M54" s="4">
        <f>(ajuste_SA!M54-AVERAGE(ajuste_SA!M$2:M$138))/_xlfn.STDEV.P(ajuste_SA!M$2:M$138)</f>
        <v>-0.59588273822257254</v>
      </c>
      <c r="N54" s="4">
        <f>(ajuste_SA!N54-AVERAGE(ajuste_SA!N$2:N$138))/_xlfn.STDEV.P(ajuste_SA!N$2:N$138)</f>
        <v>-0.76304243639400826</v>
      </c>
      <c r="O54" s="4">
        <f>(ajuste_SA!O54-AVERAGE(ajuste_SA!O$2:O$138))/_xlfn.STDEV.P(ajuste_SA!O$2:O$138)</f>
        <v>-0.32357646018653158</v>
      </c>
      <c r="P54" s="4">
        <f>(ajuste_SA!P54-AVERAGE(ajuste_SA!P$2:P$138))/_xlfn.STDEV.P(ajuste_SA!P$2:P$138)</f>
        <v>-0.43556546100310606</v>
      </c>
      <c r="Q54" s="4">
        <f>(ajuste_SA!Q54-AVERAGE(ajuste_SA!Q$2:Q$138))/_xlfn.STDEV.P(ajuste_SA!Q$2:Q$138)</f>
        <v>-0.25963725536746923</v>
      </c>
      <c r="R54" s="4">
        <f>(ajuste_SA!R54-AVERAGE(ajuste_SA!R$2:R$138))/_xlfn.STDEV.P(ajuste_SA!R$2:R$138)</f>
        <v>0.5887701959608882</v>
      </c>
      <c r="S54" s="4">
        <f>(ajuste_SA!S54-AVERAGE(ajuste_SA!S$2:S$138))/_xlfn.STDEV.P(ajuste_SA!S$2:S$138)</f>
        <v>-5.4959654607995574E-2</v>
      </c>
      <c r="T54" s="4">
        <f>(ajuste_SA!T54-AVERAGE(ajuste_SA!T$2:T$138))/_xlfn.STDEV.P(ajuste_SA!T$2:T$138)</f>
        <v>0.13523096597801137</v>
      </c>
      <c r="U54" s="4">
        <f>(ajuste_SA!U54-AVERAGE(ajuste_SA!U$2:U$138))/_xlfn.STDEV.P(ajuste_SA!U$2:U$138)</f>
        <v>-0.55538240311489462</v>
      </c>
      <c r="V54" s="4">
        <f>(ajuste_SA!V54-AVERAGE(ajuste_SA!V$2:V$138))/_xlfn.STDEV.P(ajuste_SA!V$2:V$138)</f>
        <v>-0.68737186966782293</v>
      </c>
      <c r="W54" s="4">
        <f>(ajuste_SA!W54-AVERAGE(ajuste_SA!W$2:W$138))/_xlfn.STDEV.P(ajuste_SA!W$2:W$138)</f>
        <v>-0.29509203384499894</v>
      </c>
      <c r="X54" s="4">
        <f>(ajuste_SA!X54-AVERAGE(ajuste_SA!X$2:X$138))/_xlfn.STDEV.P(ajuste_SA!X$2:X$138)</f>
        <v>0.50949671366415161</v>
      </c>
      <c r="Y54" s="4">
        <f>(ajuste_SA!Y54-AVERAGE(ajuste_SA!Y$2:Y$138))/_xlfn.STDEV.P(ajuste_SA!Y$2:Y$138)</f>
        <v>0.5738614743490521</v>
      </c>
      <c r="Z54" s="4">
        <f>(ajuste_SA!Z54-AVERAGE(ajuste_SA!Z$2:Z$138))/_xlfn.STDEV.P(ajuste_SA!Z$2:Z$138)</f>
        <v>0.43442839329266536</v>
      </c>
      <c r="AA54" s="4">
        <f>(ajuste_SA!AA54-AVERAGE(ajuste_SA!AA$2:AA$138))/_xlfn.STDEV.P(ajuste_SA!AA$2:AA$138)</f>
        <v>-0.42886541282855106</v>
      </c>
      <c r="AB54" s="4">
        <f>ajuste_SA!AB54/ajuste_SA!AB$2*100</f>
        <v>128.30516211576665</v>
      </c>
      <c r="AC54" s="4">
        <f>ajuste_SA!AC54/ajuste_SA!AC$2*100</f>
        <v>109.09945090705754</v>
      </c>
      <c r="AD54" s="4">
        <v>-2.5640354228841566</v>
      </c>
    </row>
    <row r="55" spans="1:30" x14ac:dyDescent="0.3">
      <c r="A55" s="2">
        <v>41913</v>
      </c>
      <c r="B55" s="2" t="str">
        <f t="shared" si="0"/>
        <v>2014M10</v>
      </c>
      <c r="C55" s="4">
        <f>ajuste_SA!C55/ajuste_SA!C$2*100</f>
        <v>109.65426311163198</v>
      </c>
      <c r="D55" s="4">
        <f>(ajuste_SA!D55-AVERAGE(ajuste_SA!D$2:D$138))/_xlfn.STDEV.P(ajuste_SA!D$2:D$138)</f>
        <v>0.13401561380617649</v>
      </c>
      <c r="E55" s="4">
        <f>(ajuste_SA!E55-AVERAGE(ajuste_SA!E$2:E$138))/_xlfn.STDEV.P(ajuste_SA!E$2:E$138)</f>
        <v>-0.33522267259420124</v>
      </c>
      <c r="F55" s="4">
        <f>(ajuste_SA!F55-AVERAGE(ajuste_SA!F$2:F$138))/_xlfn.STDEV.P(ajuste_SA!F$2:F$138)</f>
        <v>-0.34649913154631456</v>
      </c>
      <c r="G55" s="4">
        <f>(ajuste_SA!G55-AVERAGE(ajuste_SA!G$2:G$138))/_xlfn.STDEV.P(ajuste_SA!G$2:G$138)</f>
        <v>-0.40499061938572001</v>
      </c>
      <c r="H55" s="4">
        <f>(ajuste_SA!H55-AVERAGE(ajuste_SA!H$2:H$138))/_xlfn.STDEV.P(ajuste_SA!H$2:H$138)</f>
        <v>-0.43948348711644242</v>
      </c>
      <c r="I55" s="4">
        <f>(ajuste_SA!I55-AVERAGE(ajuste_SA!I$2:I$138))/_xlfn.STDEV.P(ajuste_SA!I$2:I$138)</f>
        <v>-0.86570275185634726</v>
      </c>
      <c r="J55" s="4">
        <f>(ajuste_SA!J55-AVERAGE(ajuste_SA!J$2:J$138))/_xlfn.STDEV.P(ajuste_SA!J$2:J$138)</f>
        <v>-0.31003673006173238</v>
      </c>
      <c r="K55" s="4">
        <f>(ajuste_SA!K55-AVERAGE(ajuste_SA!K$2:K$138))/_xlfn.STDEV.P(ajuste_SA!K$2:K$138)</f>
        <v>0.28660705782380452</v>
      </c>
      <c r="L55" s="4">
        <f>(ajuste_SA!L55-AVERAGE(ajuste_SA!L$2:L$138))/_xlfn.STDEV.P(ajuste_SA!L$2:L$138)</f>
        <v>0.89726774364590411</v>
      </c>
      <c r="M55" s="4">
        <f>(ajuste_SA!M55-AVERAGE(ajuste_SA!M$2:M$138))/_xlfn.STDEV.P(ajuste_SA!M$2:M$138)</f>
        <v>-0.48446145706090871</v>
      </c>
      <c r="N55" s="4">
        <f>(ajuste_SA!N55-AVERAGE(ajuste_SA!N$2:N$138))/_xlfn.STDEV.P(ajuste_SA!N$2:N$138)</f>
        <v>-0.83574329491381227</v>
      </c>
      <c r="O55" s="4">
        <f>(ajuste_SA!O55-AVERAGE(ajuste_SA!O$2:O$138))/_xlfn.STDEV.P(ajuste_SA!O$2:O$138)</f>
        <v>-0.26841454282785598</v>
      </c>
      <c r="P55" s="4">
        <f>(ajuste_SA!P55-AVERAGE(ajuste_SA!P$2:P$138))/_xlfn.STDEV.P(ajuste_SA!P$2:P$138)</f>
        <v>-0.38337628744503782</v>
      </c>
      <c r="Q55" s="4">
        <f>(ajuste_SA!Q55-AVERAGE(ajuste_SA!Q$2:Q$138))/_xlfn.STDEV.P(ajuste_SA!Q$2:Q$138)</f>
        <v>-0.19306340163599794</v>
      </c>
      <c r="R55" s="4">
        <f>(ajuste_SA!R55-AVERAGE(ajuste_SA!R$2:R$138))/_xlfn.STDEV.P(ajuste_SA!R$2:R$138)</f>
        <v>0.28770076628680114</v>
      </c>
      <c r="S55" s="4">
        <f>(ajuste_SA!S55-AVERAGE(ajuste_SA!S$2:S$138))/_xlfn.STDEV.P(ajuste_SA!S$2:S$138)</f>
        <v>-3.5536451781397985E-2</v>
      </c>
      <c r="T55" s="4">
        <f>(ajuste_SA!T55-AVERAGE(ajuste_SA!T$2:T$138))/_xlfn.STDEV.P(ajuste_SA!T$2:T$138)</f>
        <v>-0.22357166952676563</v>
      </c>
      <c r="U55" s="4">
        <f>(ajuste_SA!U55-AVERAGE(ajuste_SA!U$2:U$138))/_xlfn.STDEV.P(ajuste_SA!U$2:U$138)</f>
        <v>-0.58404361172246655</v>
      </c>
      <c r="V55" s="4">
        <f>(ajuste_SA!V55-AVERAGE(ajuste_SA!V$2:V$138))/_xlfn.STDEV.P(ajuste_SA!V$2:V$138)</f>
        <v>-0.55269711186312187</v>
      </c>
      <c r="W55" s="4">
        <f>(ajuste_SA!W55-AVERAGE(ajuste_SA!W$2:W$138))/_xlfn.STDEV.P(ajuste_SA!W$2:W$138)</f>
        <v>-0.61879685453621658</v>
      </c>
      <c r="X55" s="4">
        <f>(ajuste_SA!X55-AVERAGE(ajuste_SA!X$2:X$138))/_xlfn.STDEV.P(ajuste_SA!X$2:X$138)</f>
        <v>0.25424072330082326</v>
      </c>
      <c r="Y55" s="4">
        <f>(ajuste_SA!Y55-AVERAGE(ajuste_SA!Y$2:Y$138))/_xlfn.STDEV.P(ajuste_SA!Y$2:Y$138)</f>
        <v>0.30960355592151606</v>
      </c>
      <c r="Z55" s="4">
        <f>(ajuste_SA!Z55-AVERAGE(ajuste_SA!Z$2:Z$138))/_xlfn.STDEV.P(ajuste_SA!Z$2:Z$138)</f>
        <v>0.22231732970705131</v>
      </c>
      <c r="AA55" s="4">
        <f>(ajuste_SA!AA55-AVERAGE(ajuste_SA!AA$2:AA$138))/_xlfn.STDEV.P(ajuste_SA!AA$2:AA$138)</f>
        <v>-0.31297194011387031</v>
      </c>
      <c r="AB55" s="4">
        <f>ajuste_SA!AB55/ajuste_SA!AB$2*100</f>
        <v>128.84394067006565</v>
      </c>
      <c r="AC55" s="4">
        <f>ajuste_SA!AC55/ajuste_SA!AC$2*100</f>
        <v>108.82536277718194</v>
      </c>
      <c r="AD55" s="4">
        <v>-2.3848461727038508</v>
      </c>
    </row>
    <row r="56" spans="1:30" x14ac:dyDescent="0.3">
      <c r="A56" s="2">
        <v>41944</v>
      </c>
      <c r="B56" s="2" t="str">
        <f t="shared" si="0"/>
        <v>2014M11</v>
      </c>
      <c r="C56" s="4">
        <f>ajuste_SA!C56/ajuste_SA!C$2*100</f>
        <v>106.15294462349839</v>
      </c>
      <c r="D56" s="4">
        <f>(ajuste_SA!D56-AVERAGE(ajuste_SA!D$2:D$138))/_xlfn.STDEV.P(ajuste_SA!D$2:D$138)</f>
        <v>0.17785818025142208</v>
      </c>
      <c r="E56" s="4">
        <f>(ajuste_SA!E56-AVERAGE(ajuste_SA!E$2:E$138))/_xlfn.STDEV.P(ajuste_SA!E$2:E$138)</f>
        <v>-0.22396292765354647</v>
      </c>
      <c r="F56" s="4">
        <f>(ajuste_SA!F56-AVERAGE(ajuste_SA!F$2:F$138))/_xlfn.STDEV.P(ajuste_SA!F$2:F$138)</f>
        <v>-0.31617858396428616</v>
      </c>
      <c r="G56" s="4">
        <f>(ajuste_SA!G56-AVERAGE(ajuste_SA!G$2:G$138))/_xlfn.STDEV.P(ajuste_SA!G$2:G$138)</f>
        <v>-0.38363432769069838</v>
      </c>
      <c r="H56" s="4">
        <f>(ajuste_SA!H56-AVERAGE(ajuste_SA!H$2:H$138))/_xlfn.STDEV.P(ajuste_SA!H$2:H$138)</f>
        <v>-0.39755116373354882</v>
      </c>
      <c r="I56" s="4">
        <f>(ajuste_SA!I56-AVERAGE(ajuste_SA!I$2:I$138))/_xlfn.STDEV.P(ajuste_SA!I$2:I$138)</f>
        <v>-1.0710780088893566</v>
      </c>
      <c r="J56" s="4">
        <f>(ajuste_SA!J56-AVERAGE(ajuste_SA!J$2:J$138))/_xlfn.STDEV.P(ajuste_SA!J$2:J$138)</f>
        <v>-3.8283486181653191E-2</v>
      </c>
      <c r="K56" s="4">
        <f>(ajuste_SA!K56-AVERAGE(ajuste_SA!K$2:K$138))/_xlfn.STDEV.P(ajuste_SA!K$2:K$138)</f>
        <v>0.24328373631470784</v>
      </c>
      <c r="L56" s="4">
        <f>(ajuste_SA!L56-AVERAGE(ajuste_SA!L$2:L$138))/_xlfn.STDEV.P(ajuste_SA!L$2:L$138)</f>
        <v>0.98944708003201065</v>
      </c>
      <c r="M56" s="4">
        <f>(ajuste_SA!M56-AVERAGE(ajuste_SA!M$2:M$138))/_xlfn.STDEV.P(ajuste_SA!M$2:M$138)</f>
        <v>-0.51487585832975657</v>
      </c>
      <c r="N56" s="4">
        <f>(ajuste_SA!N56-AVERAGE(ajuste_SA!N$2:N$138))/_xlfn.STDEV.P(ajuste_SA!N$2:N$138)</f>
        <v>-0.78403294902882825</v>
      </c>
      <c r="O56" s="4">
        <f>(ajuste_SA!O56-AVERAGE(ajuste_SA!O$2:O$138))/_xlfn.STDEV.P(ajuste_SA!O$2:O$138)</f>
        <v>-0.25826218641051563</v>
      </c>
      <c r="P56" s="4">
        <f>(ajuste_SA!P56-AVERAGE(ajuste_SA!P$2:P$138))/_xlfn.STDEV.P(ajuste_SA!P$2:P$138)</f>
        <v>-0.3324301849413927</v>
      </c>
      <c r="Q56" s="4">
        <f>(ajuste_SA!Q56-AVERAGE(ajuste_SA!Q$2:Q$138))/_xlfn.STDEV.P(ajuste_SA!Q$2:Q$138)</f>
        <v>-0.16265770844379934</v>
      </c>
      <c r="R56" s="4">
        <f>(ajuste_SA!R56-AVERAGE(ajuste_SA!R$2:R$138))/_xlfn.STDEV.P(ajuste_SA!R$2:R$138)</f>
        <v>0.72692734103257928</v>
      </c>
      <c r="S56" s="4">
        <f>(ajuste_SA!S56-AVERAGE(ajuste_SA!S$2:S$138))/_xlfn.STDEV.P(ajuste_SA!S$2:S$138)</f>
        <v>4.4615294715762845E-2</v>
      </c>
      <c r="T56" s="4">
        <f>(ajuste_SA!T56-AVERAGE(ajuste_SA!T$2:T$138))/_xlfn.STDEV.P(ajuste_SA!T$2:T$138)</f>
        <v>-0.56025410628782124</v>
      </c>
      <c r="U56" s="4">
        <f>(ajuste_SA!U56-AVERAGE(ajuste_SA!U$2:U$138))/_xlfn.STDEV.P(ajuste_SA!U$2:U$138)</f>
        <v>-0.41149868142776203</v>
      </c>
      <c r="V56" s="4">
        <f>(ajuste_SA!V56-AVERAGE(ajuste_SA!V$2:V$138))/_xlfn.STDEV.P(ajuste_SA!V$2:V$138)</f>
        <v>-0.45346307979650013</v>
      </c>
      <c r="W56" s="4">
        <f>(ajuste_SA!W56-AVERAGE(ajuste_SA!W$2:W$138))/_xlfn.STDEV.P(ajuste_SA!W$2:W$138)</f>
        <v>-0.71817991352036237</v>
      </c>
      <c r="X56" s="4">
        <f>(ajuste_SA!X56-AVERAGE(ajuste_SA!X$2:X$138))/_xlfn.STDEV.P(ajuste_SA!X$2:X$138)</f>
        <v>9.833586691124542E-2</v>
      </c>
      <c r="Y56" s="4">
        <f>(ajuste_SA!Y56-AVERAGE(ajuste_SA!Y$2:Y$138))/_xlfn.STDEV.P(ajuste_SA!Y$2:Y$138)</f>
        <v>9.4225714890980902E-2</v>
      </c>
      <c r="Z56" s="4">
        <f>(ajuste_SA!Z56-AVERAGE(ajuste_SA!Z$2:Z$138))/_xlfn.STDEV.P(ajuste_SA!Z$2:Z$138)</f>
        <v>1.2997201168616721E-2</v>
      </c>
      <c r="AA56" s="4">
        <f>(ajuste_SA!AA56-AVERAGE(ajuste_SA!AA$2:AA$138))/_xlfn.STDEV.P(ajuste_SA!AA$2:AA$138)</f>
        <v>-0.13049990229279854</v>
      </c>
      <c r="AB56" s="4">
        <f>ajuste_SA!AB56/ajuste_SA!AB$2*100</f>
        <v>129.50101905012957</v>
      </c>
      <c r="AC56" s="4">
        <f>ajuste_SA!AC56/ajuste_SA!AC$2*100</f>
        <v>108.23776916096033</v>
      </c>
      <c r="AD56" s="4">
        <v>-1.9553517152455773</v>
      </c>
    </row>
    <row r="57" spans="1:30" x14ac:dyDescent="0.3">
      <c r="A57" s="2">
        <v>41974</v>
      </c>
      <c r="B57" s="2" t="str">
        <f t="shared" si="0"/>
        <v>2014M12</v>
      </c>
      <c r="C57" s="4">
        <f>ajuste_SA!C57/ajuste_SA!C$2*100</f>
        <v>106.56314093173161</v>
      </c>
      <c r="D57" s="4">
        <f>(ajuste_SA!D57-AVERAGE(ajuste_SA!D$2:D$138))/_xlfn.STDEV.P(ajuste_SA!D$2:D$138)</f>
        <v>0.18620834279876131</v>
      </c>
      <c r="E57" s="4">
        <f>(ajuste_SA!E57-AVERAGE(ajuste_SA!E$2:E$138))/_xlfn.STDEV.P(ajuste_SA!E$2:E$138)</f>
        <v>-0.21162903636016672</v>
      </c>
      <c r="F57" s="4">
        <f>(ajuste_SA!F57-AVERAGE(ajuste_SA!F$2:F$138))/_xlfn.STDEV.P(ajuste_SA!F$2:F$138)</f>
        <v>-0.29683959691835426</v>
      </c>
      <c r="G57" s="4">
        <f>(ajuste_SA!G57-AVERAGE(ajuste_SA!G$2:G$138))/_xlfn.STDEV.P(ajuste_SA!G$2:G$138)</f>
        <v>-0.35651630287594405</v>
      </c>
      <c r="H57" s="4">
        <f>(ajuste_SA!H57-AVERAGE(ajuste_SA!H$2:H$138))/_xlfn.STDEV.P(ajuste_SA!H$2:H$138)</f>
        <v>-0.37605557999248623</v>
      </c>
      <c r="I57" s="4">
        <f>(ajuste_SA!I57-AVERAGE(ajuste_SA!I$2:I$138))/_xlfn.STDEV.P(ajuste_SA!I$2:I$138)</f>
        <v>-0.78355264904314315</v>
      </c>
      <c r="J57" s="4">
        <f>(ajuste_SA!J57-AVERAGE(ajuste_SA!J$2:J$138))/_xlfn.STDEV.P(ajuste_SA!J$2:J$138)</f>
        <v>-0.20133543250970262</v>
      </c>
      <c r="K57" s="4">
        <f>(ajuste_SA!K57-AVERAGE(ajuste_SA!K$2:K$138))/_xlfn.STDEV.P(ajuste_SA!K$2:K$138)</f>
        <v>0.1652775563582633</v>
      </c>
      <c r="L57" s="4">
        <f>(ajuste_SA!L57-AVERAGE(ajuste_SA!L$2:L$138))/_xlfn.STDEV.P(ajuste_SA!L$2:L$138)</f>
        <v>1.1357634869940847</v>
      </c>
      <c r="M57" s="4">
        <f>(ajuste_SA!M57-AVERAGE(ajuste_SA!M$2:M$138))/_xlfn.STDEV.P(ajuste_SA!M$2:M$138)</f>
        <v>3.8057465787114095E-2</v>
      </c>
      <c r="N57" s="4">
        <f>(ajuste_SA!N57-AVERAGE(ajuste_SA!N$2:N$138))/_xlfn.STDEV.P(ajuste_SA!N$2:N$138)</f>
        <v>-1.0632792623000809</v>
      </c>
      <c r="O57" s="4">
        <f>(ajuste_SA!O57-AVERAGE(ajuste_SA!O$2:O$138))/_xlfn.STDEV.P(ajuste_SA!O$2:O$138)</f>
        <v>-0.25182785364659005</v>
      </c>
      <c r="P57" s="4">
        <f>(ajuste_SA!P57-AVERAGE(ajuste_SA!P$2:P$138))/_xlfn.STDEV.P(ajuste_SA!P$2:P$138)</f>
        <v>-0.33775938285883483</v>
      </c>
      <c r="Q57" s="4">
        <f>(ajuste_SA!Q57-AVERAGE(ajuste_SA!Q$2:Q$138))/_xlfn.STDEV.P(ajuste_SA!Q$2:Q$138)</f>
        <v>-0.16287832950111925</v>
      </c>
      <c r="R57" s="4">
        <f>(ajuste_SA!R57-AVERAGE(ajuste_SA!R$2:R$138))/_xlfn.STDEV.P(ajuste_SA!R$2:R$138)</f>
        <v>0.36668230937023671</v>
      </c>
      <c r="S57" s="4">
        <f>(ajuste_SA!S57-AVERAGE(ajuste_SA!S$2:S$138))/_xlfn.STDEV.P(ajuste_SA!S$2:S$138)</f>
        <v>4.157236835552332E-4</v>
      </c>
      <c r="T57" s="4">
        <f>(ajuste_SA!T57-AVERAGE(ajuste_SA!T$2:T$138))/_xlfn.STDEV.P(ajuste_SA!T$2:T$138)</f>
        <v>-0.1803071631603694</v>
      </c>
      <c r="U57" s="4">
        <f>(ajuste_SA!U57-AVERAGE(ajuste_SA!U$2:U$138))/_xlfn.STDEV.P(ajuste_SA!U$2:U$138)</f>
        <v>-0.28548291669254106</v>
      </c>
      <c r="V57" s="4">
        <f>(ajuste_SA!V57-AVERAGE(ajuste_SA!V$2:V$138))/_xlfn.STDEV.P(ajuste_SA!V$2:V$138)</f>
        <v>-0.37628105485579455</v>
      </c>
      <c r="W57" s="4">
        <f>(ajuste_SA!W57-AVERAGE(ajuste_SA!W$2:W$138))/_xlfn.STDEV.P(ajuste_SA!W$2:W$138)</f>
        <v>0.11521802396097448</v>
      </c>
      <c r="X57" s="4">
        <f>(ajuste_SA!X57-AVERAGE(ajuste_SA!X$2:X$138))/_xlfn.STDEV.P(ajuste_SA!X$2:X$138)</f>
        <v>0.31537988266928518</v>
      </c>
      <c r="Y57" s="4">
        <f>(ajuste_SA!Y57-AVERAGE(ajuste_SA!Y$2:Y$138))/_xlfn.STDEV.P(ajuste_SA!Y$2:Y$138)</f>
        <v>5.7565656843230208E-2</v>
      </c>
      <c r="Z57" s="4">
        <f>(ajuste_SA!Z57-AVERAGE(ajuste_SA!Z$2:Z$138))/_xlfn.STDEV.P(ajuste_SA!Z$2:Z$138)</f>
        <v>-0.21167307012930325</v>
      </c>
      <c r="AA57" s="4">
        <f>(ajuste_SA!AA57-AVERAGE(ajuste_SA!AA$2:AA$138))/_xlfn.STDEV.P(ajuste_SA!AA$2:AA$138)</f>
        <v>0.10498653041285527</v>
      </c>
      <c r="AB57" s="4">
        <f>ajuste_SA!AB57/ajuste_SA!AB$2*100</f>
        <v>130.51106810598122</v>
      </c>
      <c r="AC57" s="4">
        <f>ajuste_SA!AC57/ajuste_SA!AC$2*100</f>
        <v>107.62405008754321</v>
      </c>
      <c r="AD57" s="4">
        <v>-1.4355662751411162</v>
      </c>
    </row>
    <row r="58" spans="1:30" x14ac:dyDescent="0.3">
      <c r="A58" s="2">
        <v>42005</v>
      </c>
      <c r="B58" s="2" t="str">
        <f t="shared" si="0"/>
        <v>2015M1</v>
      </c>
      <c r="C58" s="4">
        <f>ajuste_SA!C58/ajuste_SA!C$2*100</f>
        <v>101.77995898036916</v>
      </c>
      <c r="D58" s="4">
        <f>(ajuste_SA!D58-AVERAGE(ajuste_SA!D$2:D$138))/_xlfn.STDEV.P(ajuste_SA!D$2:D$138)</f>
        <v>0.14723259536422001</v>
      </c>
      <c r="E58" s="4">
        <f>(ajuste_SA!E58-AVERAGE(ajuste_SA!E$2:E$138))/_xlfn.STDEV.P(ajuste_SA!E$2:E$138)</f>
        <v>-0.18688570439981728</v>
      </c>
      <c r="F58" s="4">
        <f>(ajuste_SA!F58-AVERAGE(ajuste_SA!F$2:F$138))/_xlfn.STDEV.P(ajuste_SA!F$2:F$138)</f>
        <v>-0.28245369439848</v>
      </c>
      <c r="G58" s="4">
        <f>(ajuste_SA!G58-AVERAGE(ajuste_SA!G$2:G$138))/_xlfn.STDEV.P(ajuste_SA!G$2:G$138)</f>
        <v>-0.33171174516783725</v>
      </c>
      <c r="H58" s="4">
        <f>(ajuste_SA!H58-AVERAGE(ajuste_SA!H$2:H$138))/_xlfn.STDEV.P(ajuste_SA!H$2:H$138)</f>
        <v>-0.3521750906517172</v>
      </c>
      <c r="I58" s="4">
        <f>(ajuste_SA!I58-AVERAGE(ajuste_SA!I$2:I$138))/_xlfn.STDEV.P(ajuste_SA!I$2:I$138)</f>
        <v>-0.68966681725662449</v>
      </c>
      <c r="J58" s="4">
        <f>(ajuste_SA!J58-AVERAGE(ajuste_SA!J$2:J$138))/_xlfn.STDEV.P(ajuste_SA!J$2:J$138)</f>
        <v>-7.9046472763661932E-2</v>
      </c>
      <c r="K58" s="4">
        <f>(ajuste_SA!K58-AVERAGE(ajuste_SA!K$2:K$138))/_xlfn.STDEV.P(ajuste_SA!K$2:K$138)</f>
        <v>6.1796449369606009E-2</v>
      </c>
      <c r="L58" s="4">
        <f>(ajuste_SA!L58-AVERAGE(ajuste_SA!L$2:L$138))/_xlfn.STDEV.P(ajuste_SA!L$2:L$138)</f>
        <v>1.0713842679307726</v>
      </c>
      <c r="M58" s="4">
        <f>(ajuste_SA!M58-AVERAGE(ajuste_SA!M$2:M$138))/_xlfn.STDEV.P(ajuste_SA!M$2:M$138)</f>
        <v>6.1868578967729591E-2</v>
      </c>
      <c r="N58" s="4">
        <f>(ajuste_SA!N58-AVERAGE(ajuste_SA!N$2:N$138))/_xlfn.STDEV.P(ajuste_SA!N$2:N$138)</f>
        <v>-1.4075994693307838</v>
      </c>
      <c r="O58" s="4">
        <f>(ajuste_SA!O58-AVERAGE(ajuste_SA!O$2:O$138))/_xlfn.STDEV.P(ajuste_SA!O$2:O$138)</f>
        <v>-0.27534220799498893</v>
      </c>
      <c r="P58" s="4">
        <f>(ajuste_SA!P58-AVERAGE(ajuste_SA!P$2:P$138))/_xlfn.STDEV.P(ajuste_SA!P$2:P$138)</f>
        <v>-0.34595254219046345</v>
      </c>
      <c r="Q58" s="4">
        <f>(ajuste_SA!Q58-AVERAGE(ajuste_SA!Q$2:Q$138))/_xlfn.STDEV.P(ajuste_SA!Q$2:Q$138)</f>
        <v>-0.17761779783442588</v>
      </c>
      <c r="R58" s="4">
        <f>(ajuste_SA!R58-AVERAGE(ajuste_SA!R$2:R$138))/_xlfn.STDEV.P(ajuste_SA!R$2:R$138)</f>
        <v>0.86254190351315707</v>
      </c>
      <c r="S58" s="4">
        <f>(ajuste_SA!S58-AVERAGE(ajuste_SA!S$2:S$138))/_xlfn.STDEV.P(ajuste_SA!S$2:S$138)</f>
        <v>0.18852347836507036</v>
      </c>
      <c r="T58" s="4">
        <f>(ajuste_SA!T58-AVERAGE(ajuste_SA!T$2:T$138))/_xlfn.STDEV.P(ajuste_SA!T$2:T$138)</f>
        <v>-0.24374008602839389</v>
      </c>
      <c r="U58" s="4">
        <f>(ajuste_SA!U58-AVERAGE(ajuste_SA!U$2:U$138))/_xlfn.STDEV.P(ajuste_SA!U$2:U$138)</f>
        <v>-0.32936042872488941</v>
      </c>
      <c r="V58" s="4">
        <f>(ajuste_SA!V58-AVERAGE(ajuste_SA!V$2:V$138))/_xlfn.STDEV.P(ajuste_SA!V$2:V$138)</f>
        <v>-0.44322464791661043</v>
      </c>
      <c r="W58" s="4">
        <f>(ajuste_SA!W58-AVERAGE(ajuste_SA!W$2:W$138))/_xlfn.STDEV.P(ajuste_SA!W$2:W$138)</f>
        <v>0.36651518739231453</v>
      </c>
      <c r="X58" s="4">
        <f>(ajuste_SA!X58-AVERAGE(ajuste_SA!X$2:X$138))/_xlfn.STDEV.P(ajuste_SA!X$2:X$138)</f>
        <v>-0.39689132397329535</v>
      </c>
      <c r="Y58" s="4">
        <f>(ajuste_SA!Y58-AVERAGE(ajuste_SA!Y$2:Y$138))/_xlfn.STDEV.P(ajuste_SA!Y$2:Y$138)</f>
        <v>-0.69854804039162699</v>
      </c>
      <c r="Z58" s="4">
        <f>(ajuste_SA!Z58-AVERAGE(ajuste_SA!Z$2:Z$138))/_xlfn.STDEV.P(ajuste_SA!Z$2:Z$138)</f>
        <v>-0.9066158968769068</v>
      </c>
      <c r="AA58" s="4">
        <f>(ajuste_SA!AA58-AVERAGE(ajuste_SA!AA$2:AA$138))/_xlfn.STDEV.P(ajuste_SA!AA$2:AA$138)</f>
        <v>0.66349814670692309</v>
      </c>
      <c r="AB58" s="4">
        <f>ajuste_SA!AB58/ajuste_SA!AB$2*100</f>
        <v>132.1293325703852</v>
      </c>
      <c r="AC58" s="4">
        <f>ajuste_SA!AC58/ajuste_SA!AC$2*100</f>
        <v>107.11758289103392</v>
      </c>
      <c r="AD58" s="4">
        <v>-0.87817371895731955</v>
      </c>
    </row>
    <row r="59" spans="1:30" x14ac:dyDescent="0.3">
      <c r="A59" s="2">
        <v>42036</v>
      </c>
      <c r="B59" s="2" t="str">
        <f t="shared" si="0"/>
        <v>2015M2</v>
      </c>
      <c r="C59" s="4">
        <f>ajuste_SA!C59/ajuste_SA!C$2*100</f>
        <v>100.10254907705828</v>
      </c>
      <c r="D59" s="4">
        <f>(ajuste_SA!D59-AVERAGE(ajuste_SA!D$2:D$138))/_xlfn.STDEV.P(ajuste_SA!D$2:D$138)</f>
        <v>0.10931865865707148</v>
      </c>
      <c r="E59" s="4">
        <f>(ajuste_SA!E59-AVERAGE(ajuste_SA!E$2:E$138))/_xlfn.STDEV.P(ajuste_SA!E$2:E$138)</f>
        <v>0.1567593976485703</v>
      </c>
      <c r="F59" s="4">
        <f>(ajuste_SA!F59-AVERAGE(ajuste_SA!F$2:F$138))/_xlfn.STDEV.P(ajuste_SA!F$2:F$138)</f>
        <v>-0.26512624307821092</v>
      </c>
      <c r="G59" s="4">
        <f>(ajuste_SA!G59-AVERAGE(ajuste_SA!G$2:G$138))/_xlfn.STDEV.P(ajuste_SA!G$2:G$138)</f>
        <v>-0.30191935250385082</v>
      </c>
      <c r="H59" s="4">
        <f>(ajuste_SA!H59-AVERAGE(ajuste_SA!H$2:H$138))/_xlfn.STDEV.P(ajuste_SA!H$2:H$138)</f>
        <v>-0.31855543204952108</v>
      </c>
      <c r="I59" s="4">
        <f>(ajuste_SA!I59-AVERAGE(ajuste_SA!I$2:I$138))/_xlfn.STDEV.P(ajuste_SA!I$2:I$138)</f>
        <v>-0.36106640600381018</v>
      </c>
      <c r="J59" s="4">
        <f>(ajuste_SA!J59-AVERAGE(ajuste_SA!J$2:J$138))/_xlfn.STDEV.P(ajuste_SA!J$2:J$138)</f>
        <v>-1.0165951641499402</v>
      </c>
      <c r="K59" s="4">
        <f>(ajuste_SA!K59-AVERAGE(ajuste_SA!K$2:K$138))/_xlfn.STDEV.P(ajuste_SA!K$2:K$138)</f>
        <v>5.0061810192492354E-2</v>
      </c>
      <c r="L59" s="4">
        <f>(ajuste_SA!L59-AVERAGE(ajuste_SA!L$2:L$138))/_xlfn.STDEV.P(ajuste_SA!L$2:L$138)</f>
        <v>1.1533214558295337</v>
      </c>
      <c r="M59" s="4">
        <f>(ajuste_SA!M59-AVERAGE(ajuste_SA!M$2:M$138))/_xlfn.STDEV.P(ajuste_SA!M$2:M$138)</f>
        <v>0.4548133152962896</v>
      </c>
      <c r="N59" s="4">
        <f>(ajuste_SA!N59-AVERAGE(ajuste_SA!N$2:N$138))/_xlfn.STDEV.P(ajuste_SA!N$2:N$138)</f>
        <v>-1.0715186976667401</v>
      </c>
      <c r="O59" s="4">
        <f>(ajuste_SA!O59-AVERAGE(ajuste_SA!O$2:O$138))/_xlfn.STDEV.P(ajuste_SA!O$2:O$138)</f>
        <v>-0.21146758459424173</v>
      </c>
      <c r="P59" s="4">
        <f>(ajuste_SA!P59-AVERAGE(ajuste_SA!P$2:P$138))/_xlfn.STDEV.P(ajuste_SA!P$2:P$138)</f>
        <v>-0.2794066995085277</v>
      </c>
      <c r="Q59" s="4">
        <f>(ajuste_SA!Q59-AVERAGE(ajuste_SA!Q$2:Q$138))/_xlfn.STDEV.P(ajuste_SA!Q$2:Q$138)</f>
        <v>-0.11050875758001515</v>
      </c>
      <c r="R59" s="4">
        <f>(ajuste_SA!R59-AVERAGE(ajuste_SA!R$2:R$138))/_xlfn.STDEV.P(ajuste_SA!R$2:R$138)</f>
        <v>0.99356793914622343</v>
      </c>
      <c r="S59" s="4">
        <f>(ajuste_SA!S59-AVERAGE(ajuste_SA!S$2:S$138))/_xlfn.STDEV.P(ajuste_SA!S$2:S$138)</f>
        <v>0.38885272326481174</v>
      </c>
      <c r="T59" s="4">
        <f>(ajuste_SA!T59-AVERAGE(ajuste_SA!T$2:T$138))/_xlfn.STDEV.P(ajuste_SA!T$2:T$138)</f>
        <v>0.32552973458208595</v>
      </c>
      <c r="U59" s="4">
        <f>(ajuste_SA!U59-AVERAGE(ajuste_SA!U$2:U$138))/_xlfn.STDEV.P(ajuste_SA!U$2:U$138)</f>
        <v>-3.3088727076869766E-2</v>
      </c>
      <c r="V59" s="4">
        <f>(ajuste_SA!V59-AVERAGE(ajuste_SA!V$2:V$138))/_xlfn.STDEV.P(ajuste_SA!V$2:V$138)</f>
        <v>-0.23333679437887458</v>
      </c>
      <c r="W59" s="4">
        <f>(ajuste_SA!W59-AVERAGE(ajuste_SA!W$2:W$138))/_xlfn.STDEV.P(ajuste_SA!W$2:W$138)</f>
        <v>-0.7167601555348746</v>
      </c>
      <c r="X59" s="4">
        <f>(ajuste_SA!X59-AVERAGE(ajuste_SA!X$2:X$138))/_xlfn.STDEV.P(ajuste_SA!X$2:X$138)</f>
        <v>8.9164993005976134E-2</v>
      </c>
      <c r="Y59" s="4">
        <f>(ajuste_SA!Y59-AVERAGE(ajuste_SA!Y$2:Y$138))/_xlfn.STDEV.P(ajuste_SA!Y$2:Y$138)</f>
        <v>-0.19905474949102464</v>
      </c>
      <c r="Z59" s="4">
        <f>(ajuste_SA!Z59-AVERAGE(ajuste_SA!Z$2:Z$138))/_xlfn.STDEV.P(ajuste_SA!Z$2:Z$138)</f>
        <v>-0.41959773114414844</v>
      </c>
      <c r="AA59" s="4">
        <f>(ajuste_SA!AA59-AVERAGE(ajuste_SA!AA$2:AA$138))/_xlfn.STDEV.P(ajuste_SA!AA$2:AA$138)</f>
        <v>0.71897898973394769</v>
      </c>
      <c r="AB59" s="4">
        <f>ajuste_SA!AB59/ajuste_SA!AB$2*100</f>
        <v>133.74116769643237</v>
      </c>
      <c r="AC59" s="4">
        <f>ajuste_SA!AC59/ajuste_SA!AC$2*100</f>
        <v>107.58279936565557</v>
      </c>
      <c r="AD59" s="4">
        <v>-0.26765488504175039</v>
      </c>
    </row>
    <row r="60" spans="1:30" x14ac:dyDescent="0.3">
      <c r="A60" s="2">
        <v>42064</v>
      </c>
      <c r="B60" s="2" t="str">
        <f t="shared" si="0"/>
        <v>2015M3</v>
      </c>
      <c r="C60" s="4">
        <f>ajuste_SA!C60/ajuste_SA!C$2*100</f>
        <v>109.58833870495167</v>
      </c>
      <c r="D60" s="4">
        <f>(ajuste_SA!D60-AVERAGE(ajuste_SA!D$2:D$138))/_xlfn.STDEV.P(ajuste_SA!D$2:D$138)</f>
        <v>6.2401150211961132E-2</v>
      </c>
      <c r="E60" s="4">
        <f>(ajuste_SA!E60-AVERAGE(ajuste_SA!E$2:E$138))/_xlfn.STDEV.P(ajuste_SA!E$2:E$138)</f>
        <v>-4.7416766615508435E-2</v>
      </c>
      <c r="F60" s="4">
        <f>(ajuste_SA!F60-AVERAGE(ajuste_SA!F$2:F$138))/_xlfn.STDEV.P(ajuste_SA!F$2:F$138)</f>
        <v>-0.24477321964350149</v>
      </c>
      <c r="G60" s="4">
        <f>(ajuste_SA!G60-AVERAGE(ajuste_SA!G$2:G$138))/_xlfn.STDEV.P(ajuste_SA!G$2:G$138)</f>
        <v>-0.29654919903476629</v>
      </c>
      <c r="H60" s="4">
        <f>(ajuste_SA!H60-AVERAGE(ajuste_SA!H$2:H$138))/_xlfn.STDEV.P(ajuste_SA!H$2:H$138)</f>
        <v>-0.31696508013453661</v>
      </c>
      <c r="I60" s="4">
        <f>(ajuste_SA!I60-AVERAGE(ajuste_SA!I$2:I$138))/_xlfn.STDEV.P(ajuste_SA!I$2:I$138)</f>
        <v>-0.3023877611372352</v>
      </c>
      <c r="J60" s="4">
        <f>(ajuste_SA!J60-AVERAGE(ajuste_SA!J$2:J$138))/_xlfn.STDEV.P(ajuste_SA!J$2:J$138)</f>
        <v>-1.4921633409400799</v>
      </c>
      <c r="K60" s="4">
        <f>(ajuste_SA!K60-AVERAGE(ajuste_SA!K$2:K$138))/_xlfn.STDEV.P(ajuste_SA!K$2:K$138)</f>
        <v>-0.19481983917338738</v>
      </c>
      <c r="L60" s="4">
        <f>(ajuste_SA!L60-AVERAGE(ajuste_SA!L$2:L$138))/_xlfn.STDEV.P(ajuste_SA!L$2:L$138)</f>
        <v>1.2674482532599518</v>
      </c>
      <c r="M60" s="4">
        <f>(ajuste_SA!M60-AVERAGE(ajuste_SA!M$2:M$138))/_xlfn.STDEV.P(ajuste_SA!M$2:M$138)</f>
        <v>1.0638991357024983</v>
      </c>
      <c r="N60" s="4">
        <f>(ajuste_SA!N60-AVERAGE(ajuste_SA!N$2:N$138))/_xlfn.STDEV.P(ajuste_SA!N$2:N$138)</f>
        <v>-1.222570212827121</v>
      </c>
      <c r="O60" s="4">
        <f>(ajuste_SA!O60-AVERAGE(ajuste_SA!O$2:O$138))/_xlfn.STDEV.P(ajuste_SA!O$2:O$138)</f>
        <v>-0.27076129655008019</v>
      </c>
      <c r="P60" s="4">
        <f>(ajuste_SA!P60-AVERAGE(ajuste_SA!P$2:P$138))/_xlfn.STDEV.P(ajuste_SA!P$2:P$138)</f>
        <v>-0.27985657090240806</v>
      </c>
      <c r="Q60" s="4">
        <f>(ajuste_SA!Q60-AVERAGE(ajuste_SA!Q$2:Q$138))/_xlfn.STDEV.P(ajuste_SA!Q$2:Q$138)</f>
        <v>-0.15263122000925494</v>
      </c>
      <c r="R60" s="4">
        <f>(ajuste_SA!R60-AVERAGE(ajuste_SA!R$2:R$138))/_xlfn.STDEV.P(ajuste_SA!R$2:R$138)</f>
        <v>0.75379250297695721</v>
      </c>
      <c r="S60" s="4">
        <f>(ajuste_SA!S60-AVERAGE(ajuste_SA!S$2:S$138))/_xlfn.STDEV.P(ajuste_SA!S$2:S$138)</f>
        <v>0.50429760659266576</v>
      </c>
      <c r="T60" s="4">
        <f>(ajuste_SA!T60-AVERAGE(ajuste_SA!T$2:T$138))/_xlfn.STDEV.P(ajuste_SA!T$2:T$138)</f>
        <v>1.3833957097965337</v>
      </c>
      <c r="U60" s="4">
        <f>(ajuste_SA!U60-AVERAGE(ajuste_SA!U$2:U$138))/_xlfn.STDEV.P(ajuste_SA!U$2:U$138)</f>
        <v>0.43211724072232705</v>
      </c>
      <c r="V60" s="4">
        <f>(ajuste_SA!V60-AVERAGE(ajuste_SA!V$2:V$138))/_xlfn.STDEV.P(ajuste_SA!V$2:V$138)</f>
        <v>0.15060440111698373</v>
      </c>
      <c r="W60" s="4">
        <f>(ajuste_SA!W60-AVERAGE(ajuste_SA!W$2:W$138))/_xlfn.STDEV.P(ajuste_SA!W$2:W$138)</f>
        <v>-0.4399073483647542</v>
      </c>
      <c r="X60" s="4">
        <f>(ajuste_SA!X60-AVERAGE(ajuste_SA!X$2:X$138))/_xlfn.STDEV.P(ajuste_SA!X$2:X$138)</f>
        <v>-0.10953727494152472</v>
      </c>
      <c r="Y60" s="4">
        <f>(ajuste_SA!Y60-AVERAGE(ajuste_SA!Y$2:Y$138))/_xlfn.STDEV.P(ajuste_SA!Y$2:Y$138)</f>
        <v>-0.30292491395965127</v>
      </c>
      <c r="Z60" s="4">
        <f>(ajuste_SA!Z60-AVERAGE(ajuste_SA!Z$2:Z$138))/_xlfn.STDEV.P(ajuste_SA!Z$2:Z$138)</f>
        <v>-0.49774391246516414</v>
      </c>
      <c r="AA60" s="4">
        <f>(ajuste_SA!AA60-AVERAGE(ajuste_SA!AA$2:AA$138))/_xlfn.STDEV.P(ajuste_SA!AA$2:AA$138)</f>
        <v>1.1024159399689286</v>
      </c>
      <c r="AB60" s="4">
        <f>ajuste_SA!AB60/ajuste_SA!AB$2*100</f>
        <v>135.50666400920684</v>
      </c>
      <c r="AC60" s="4">
        <f>ajuste_SA!AC60/ajuste_SA!AC$2*100</f>
        <v>108.2231022376225</v>
      </c>
      <c r="AD60" s="4">
        <v>0.60681060727749503</v>
      </c>
    </row>
    <row r="61" spans="1:30" x14ac:dyDescent="0.3">
      <c r="A61" s="2">
        <v>42095</v>
      </c>
      <c r="B61" s="2" t="str">
        <f t="shared" si="0"/>
        <v>2015M4</v>
      </c>
      <c r="C61" s="4">
        <f>ajuste_SA!C61/ajuste_SA!C$2*100</f>
        <v>104.39496044535599</v>
      </c>
      <c r="D61" s="4">
        <f>(ajuste_SA!D61-AVERAGE(ajuste_SA!D$2:D$138))/_xlfn.STDEV.P(ajuste_SA!D$2:D$138)</f>
        <v>2.4971594899943998E-2</v>
      </c>
      <c r="E61" s="4">
        <f>(ajuste_SA!E61-AVERAGE(ajuste_SA!E$2:E$138))/_xlfn.STDEV.P(ajuste_SA!E$2:E$138)</f>
        <v>-0.15538258333887459</v>
      </c>
      <c r="F61" s="4">
        <f>(ajuste_SA!F61-AVERAGE(ajuste_SA!F$2:F$138))/_xlfn.STDEV.P(ajuste_SA!F$2:F$138)</f>
        <v>-0.23263830083839473</v>
      </c>
      <c r="G61" s="4">
        <f>(ajuste_SA!G61-AVERAGE(ajuste_SA!G$2:G$138))/_xlfn.STDEV.P(ajuste_SA!G$2:G$138)</f>
        <v>-0.29671710009521646</v>
      </c>
      <c r="H61" s="4">
        <f>(ajuste_SA!H61-AVERAGE(ajuste_SA!H$2:H$138))/_xlfn.STDEV.P(ajuste_SA!H$2:H$138)</f>
        <v>-0.30746301452713098</v>
      </c>
      <c r="I61" s="4">
        <f>(ajuste_SA!I61-AVERAGE(ajuste_SA!I$2:I$138))/_xlfn.STDEV.P(ajuste_SA!I$2:I$138)</f>
        <v>-0.42561291535704138</v>
      </c>
      <c r="J61" s="4">
        <f>(ajuste_SA!J61-AVERAGE(ajuste_SA!J$2:J$138))/_xlfn.STDEV.P(ajuste_SA!J$2:J$138)</f>
        <v>-1.6280399628801219</v>
      </c>
      <c r="K61" s="4">
        <f>(ajuste_SA!K61-AVERAGE(ajuste_SA!K$2:K$138))/_xlfn.STDEV.P(ajuste_SA!K$2:K$138)</f>
        <v>-0.3596845707188403</v>
      </c>
      <c r="L61" s="4">
        <f>(ajuste_SA!L61-AVERAGE(ajuste_SA!L$2:L$138))/_xlfn.STDEV.P(ajuste_SA!L$2:L$138)</f>
        <v>1.3420696208106093</v>
      </c>
      <c r="M61" s="4">
        <f>(ajuste_SA!M61-AVERAGE(ajuste_SA!M$2:M$138))/_xlfn.STDEV.P(ajuste_SA!M$2:M$138)</f>
        <v>0.41216196565575414</v>
      </c>
      <c r="N61" s="4">
        <f>(ajuste_SA!N61-AVERAGE(ajuste_SA!N$2:N$138))/_xlfn.STDEV.P(ajuste_SA!N$2:N$138)</f>
        <v>-1.0036845435078692</v>
      </c>
      <c r="O61" s="4">
        <f>(ajuste_SA!O61-AVERAGE(ajuste_SA!O$2:O$138))/_xlfn.STDEV.P(ajuste_SA!O$2:O$138)</f>
        <v>-0.25348967661905286</v>
      </c>
      <c r="P61" s="4">
        <f>(ajuste_SA!P61-AVERAGE(ajuste_SA!P$2:P$138))/_xlfn.STDEV.P(ajuste_SA!P$2:P$138)</f>
        <v>-0.24680516218094689</v>
      </c>
      <c r="Q61" s="4">
        <f>(ajuste_SA!Q61-AVERAGE(ajuste_SA!Q$2:Q$138))/_xlfn.STDEV.P(ajuste_SA!Q$2:Q$138)</f>
        <v>-0.12603788205864144</v>
      </c>
      <c r="R61" s="4">
        <f>(ajuste_SA!R61-AVERAGE(ajuste_SA!R$2:R$138))/_xlfn.STDEV.P(ajuste_SA!R$2:R$138)</f>
        <v>1.0136622995445779</v>
      </c>
      <c r="S61" s="4">
        <f>(ajuste_SA!S61-AVERAGE(ajuste_SA!S$2:S$138))/_xlfn.STDEV.P(ajuste_SA!S$2:S$138)</f>
        <v>0.580863214715446</v>
      </c>
      <c r="T61" s="4">
        <f>(ajuste_SA!T61-AVERAGE(ajuste_SA!T$2:T$138))/_xlfn.STDEV.P(ajuste_SA!T$2:T$138)</f>
        <v>0.76695781833547083</v>
      </c>
      <c r="U61" s="4">
        <f>(ajuste_SA!U61-AVERAGE(ajuste_SA!U$2:U$138))/_xlfn.STDEV.P(ajuste_SA!U$2:U$138)</f>
        <v>5.6670747780262577E-2</v>
      </c>
      <c r="V61" s="4">
        <f>(ajuste_SA!V61-AVERAGE(ajuste_SA!V$2:V$138))/_xlfn.STDEV.P(ajuste_SA!V$2:V$138)</f>
        <v>1.4354499946145488E-2</v>
      </c>
      <c r="W61" s="4">
        <f>(ajuste_SA!W61-AVERAGE(ajuste_SA!W$2:W$138))/_xlfn.STDEV.P(ajuste_SA!W$2:W$138)</f>
        <v>-0.54496943929085095</v>
      </c>
      <c r="X61" s="4">
        <f>(ajuste_SA!X61-AVERAGE(ajuste_SA!X$2:X$138))/_xlfn.STDEV.P(ajuste_SA!X$2:X$138)</f>
        <v>-7.1291829993511968E-3</v>
      </c>
      <c r="Y61" s="4">
        <f>(ajuste_SA!Y61-AVERAGE(ajuste_SA!Y$2:Y$138))/_xlfn.STDEV.P(ajuste_SA!Y$2:Y$138)</f>
        <v>-0.13184464307014837</v>
      </c>
      <c r="Z61" s="4">
        <f>(ajuste_SA!Z61-AVERAGE(ajuste_SA!Z$2:Z$138))/_xlfn.STDEV.P(ajuste_SA!Z$2:Z$138)</f>
        <v>-0.20609120003494499</v>
      </c>
      <c r="AA61" s="4">
        <f>(ajuste_SA!AA61-AVERAGE(ajuste_SA!AA$2:AA$138))/_xlfn.STDEV.P(ajuste_SA!AA$2:AA$138)</f>
        <v>0.63883921340376693</v>
      </c>
      <c r="AB61" s="4">
        <f>ajuste_SA!AB61/ajuste_SA!AB$2*100</f>
        <v>136.4688144943004</v>
      </c>
      <c r="AC61" s="4">
        <f>ajuste_SA!AC61/ajuste_SA!AC$2*100</f>
        <v>108.44310608768986</v>
      </c>
      <c r="AD61" s="4">
        <v>-0.23010864124852121</v>
      </c>
    </row>
    <row r="62" spans="1:30" x14ac:dyDescent="0.3">
      <c r="A62" s="2">
        <v>42125</v>
      </c>
      <c r="B62" s="2" t="str">
        <f t="shared" si="0"/>
        <v>2015M5</v>
      </c>
      <c r="C62" s="4">
        <f>ajuste_SA!C62/ajuste_SA!C$2*100</f>
        <v>102.50512745385289</v>
      </c>
      <c r="D62" s="4">
        <f>(ajuste_SA!D62-AVERAGE(ajuste_SA!D$2:D$138))/_xlfn.STDEV.P(ajuste_SA!D$2:D$138)</f>
        <v>-3.7517483601909082E-2</v>
      </c>
      <c r="E62" s="4">
        <f>(ajuste_SA!E62-AVERAGE(ajuste_SA!E$2:E$138))/_xlfn.STDEV.P(ajuste_SA!E$2:E$138)</f>
        <v>-0.21420753692572395</v>
      </c>
      <c r="F62" s="4">
        <f>(ajuste_SA!F62-AVERAGE(ajuste_SA!F$2:F$138))/_xlfn.STDEV.P(ajuste_SA!F$2:F$138)</f>
        <v>-0.2116899489637781</v>
      </c>
      <c r="G62" s="4">
        <f>(ajuste_SA!G62-AVERAGE(ajuste_SA!G$2:G$138))/_xlfn.STDEV.P(ajuste_SA!G$2:G$138)</f>
        <v>-0.27871781871909562</v>
      </c>
      <c r="H62" s="4">
        <f>(ajuste_SA!H62-AVERAGE(ajuste_SA!H$2:H$138))/_xlfn.STDEV.P(ajuste_SA!H$2:H$138)</f>
        <v>-0.2820532056428518</v>
      </c>
      <c r="I62" s="4">
        <f>(ajuste_SA!I62-AVERAGE(ajuste_SA!I$2:I$138))/_xlfn.STDEV.P(ajuste_SA!I$2:I$138)</f>
        <v>-0.33759494805717999</v>
      </c>
      <c r="J62" s="4">
        <f>(ajuste_SA!J62-AVERAGE(ajuste_SA!J$2:J$138))/_xlfn.STDEV.P(ajuste_SA!J$2:J$138)</f>
        <v>-1.2475854214480082</v>
      </c>
      <c r="K62" s="4">
        <f>(ajuste_SA!K62-AVERAGE(ajuste_SA!K$2:K$138))/_xlfn.STDEV.P(ajuste_SA!K$2:K$138)</f>
        <v>-0.48327629602048194</v>
      </c>
      <c r="L62" s="4">
        <f>(ajuste_SA!L62-AVERAGE(ajuste_SA!L$2:L$138))/_xlfn.STDEV.P(ajuste_SA!L$2:L$138)</f>
        <v>1.3801118866207487</v>
      </c>
      <c r="M62" s="4">
        <f>(ajuste_SA!M62-AVERAGE(ajuste_SA!M$2:M$138))/_xlfn.STDEV.P(ajuste_SA!M$2:M$138)</f>
        <v>0.41805337510250423</v>
      </c>
      <c r="N62" s="4">
        <f>(ajuste_SA!N62-AVERAGE(ajuste_SA!N$2:N$138))/_xlfn.STDEV.P(ajuste_SA!N$2:N$138)</f>
        <v>-1.0281965618506672</v>
      </c>
      <c r="O62" s="4">
        <f>(ajuste_SA!O62-AVERAGE(ajuste_SA!O$2:O$138))/_xlfn.STDEV.P(ajuste_SA!O$2:O$138)</f>
        <v>-0.22324291271036423</v>
      </c>
      <c r="P62" s="4">
        <f>(ajuste_SA!P62-AVERAGE(ajuste_SA!P$2:P$138))/_xlfn.STDEV.P(ajuste_SA!P$2:P$138)</f>
        <v>-0.23664425288341642</v>
      </c>
      <c r="Q62" s="4">
        <f>(ajuste_SA!Q62-AVERAGE(ajuste_SA!Q$2:Q$138))/_xlfn.STDEV.P(ajuste_SA!Q$2:Q$138)</f>
        <v>-0.11900369748454909</v>
      </c>
      <c r="R62" s="4">
        <f>(ajuste_SA!R62-AVERAGE(ajuste_SA!R$2:R$138))/_xlfn.STDEV.P(ajuste_SA!R$2:R$138)</f>
        <v>0.80725870653722998</v>
      </c>
      <c r="S62" s="4">
        <f>(ajuste_SA!S62-AVERAGE(ajuste_SA!S$2:S$138))/_xlfn.STDEV.P(ajuste_SA!S$2:S$138)</f>
        <v>0.70684470239209396</v>
      </c>
      <c r="T62" s="4">
        <f>(ajuste_SA!T62-AVERAGE(ajuste_SA!T$2:T$138))/_xlfn.STDEV.P(ajuste_SA!T$2:T$138)</f>
        <v>0.73117514389709681</v>
      </c>
      <c r="U62" s="4">
        <f>(ajuste_SA!U62-AVERAGE(ajuste_SA!U$2:U$138))/_xlfn.STDEV.P(ajuste_SA!U$2:U$138)</f>
        <v>0.31287578965566426</v>
      </c>
      <c r="V62" s="4">
        <f>(ajuste_SA!V62-AVERAGE(ajuste_SA!V$2:V$138))/_xlfn.STDEV.P(ajuste_SA!V$2:V$138)</f>
        <v>1.8292358361487959E-2</v>
      </c>
      <c r="W62" s="4">
        <f>(ajuste_SA!W62-AVERAGE(ajuste_SA!W$2:W$138))/_xlfn.STDEV.P(ajuste_SA!W$2:W$138)</f>
        <v>-0.64577225626048473</v>
      </c>
      <c r="X62" s="4">
        <f>(ajuste_SA!X62-AVERAGE(ajuste_SA!X$2:X$138))/_xlfn.STDEV.P(ajuste_SA!X$2:X$138)</f>
        <v>3.1082791605937663E-2</v>
      </c>
      <c r="Y62" s="4">
        <f>(ajuste_SA!Y62-AVERAGE(ajuste_SA!Y$2:Y$138))/_xlfn.STDEV.P(ajuste_SA!Y$2:Y$138)</f>
        <v>-5.6997024555990192E-2</v>
      </c>
      <c r="Z62" s="4">
        <f>(ajuste_SA!Z62-AVERAGE(ajuste_SA!Z$2:Z$138))/_xlfn.STDEV.P(ajuste_SA!Z$2:Z$138)</f>
        <v>-7.4917252817526092E-2</v>
      </c>
      <c r="AA62" s="4">
        <f>(ajuste_SA!AA62-AVERAGE(ajuste_SA!AA$2:AA$138))/_xlfn.STDEV.P(ajuste_SA!AA$2:AA$138)</f>
        <v>0.92364351271573142</v>
      </c>
      <c r="AB62" s="4">
        <f>ajuste_SA!AB62/ajuste_SA!AB$2*100</f>
        <v>137.47854208323423</v>
      </c>
      <c r="AC62" s="4">
        <f>ajuste_SA!AC62/ajuste_SA!AC$2*100</f>
        <v>108.99586576098415</v>
      </c>
      <c r="AD62" s="4">
        <v>8.6113868549924533E-2</v>
      </c>
    </row>
    <row r="63" spans="1:30" x14ac:dyDescent="0.3">
      <c r="A63" s="2">
        <v>42156</v>
      </c>
      <c r="B63" s="2" t="str">
        <f t="shared" si="0"/>
        <v>2015M6</v>
      </c>
      <c r="C63" s="4">
        <f>ajuste_SA!C63/ajuste_SA!C$2*100</f>
        <v>101.55288602402577</v>
      </c>
      <c r="D63" s="4">
        <f>(ajuste_SA!D63-AVERAGE(ajuste_SA!D$2:D$138))/_xlfn.STDEV.P(ajuste_SA!D$2:D$138)</f>
        <v>-9.8678085330822868E-2</v>
      </c>
      <c r="E63" s="4">
        <f>(ajuste_SA!E63-AVERAGE(ajuste_SA!E$2:E$138))/_xlfn.STDEV.P(ajuste_SA!E$2:E$138)</f>
        <v>-0.26860038295146543</v>
      </c>
      <c r="F63" s="4">
        <f>(ajuste_SA!F63-AVERAGE(ajuste_SA!F$2:F$138))/_xlfn.STDEV.P(ajuste_SA!F$2:F$138)</f>
        <v>-0.21031759621346882</v>
      </c>
      <c r="G63" s="4">
        <f>(ajuste_SA!G63-AVERAGE(ajuste_SA!G$2:G$138))/_xlfn.STDEV.P(ajuste_SA!G$2:G$138)</f>
        <v>-0.26804337843878834</v>
      </c>
      <c r="H63" s="4">
        <f>(ajuste_SA!H63-AVERAGE(ajuste_SA!H$2:H$138))/_xlfn.STDEV.P(ajuste_SA!H$2:H$138)</f>
        <v>-0.27387540740474325</v>
      </c>
      <c r="I63" s="4">
        <f>(ajuste_SA!I63-AVERAGE(ajuste_SA!I$2:I$138))/_xlfn.STDEV.P(ajuste_SA!I$2:I$138)</f>
        <v>0.20224858471530185</v>
      </c>
      <c r="J63" s="4">
        <f>(ajuste_SA!J63-AVERAGE(ajuste_SA!J$2:J$138))/_xlfn.STDEV.P(ajuste_SA!J$2:J$138)</f>
        <v>-1.0301828263439439</v>
      </c>
      <c r="K63" s="4">
        <f>(ajuste_SA!K63-AVERAGE(ajuste_SA!K$2:K$138))/_xlfn.STDEV.P(ajuste_SA!K$2:K$138)</f>
        <v>-0.61421155938634797</v>
      </c>
      <c r="L63" s="4">
        <f>(ajuste_SA!L63-AVERAGE(ajuste_SA!L$2:L$138))/_xlfn.STDEV.P(ajuste_SA!L$2:L$138)</f>
        <v>1.5176493091650987</v>
      </c>
      <c r="M63" s="4">
        <f>(ajuste_SA!M63-AVERAGE(ajuste_SA!M$2:M$138))/_xlfn.STDEV.P(ajuste_SA!M$2:M$138)</f>
        <v>0.88899791775210069</v>
      </c>
      <c r="N63" s="4">
        <f>(ajuste_SA!N63-AVERAGE(ajuste_SA!N$2:N$138))/_xlfn.STDEV.P(ajuste_SA!N$2:N$138)</f>
        <v>-0.94084670890499456</v>
      </c>
      <c r="O63" s="4">
        <f>(ajuste_SA!O63-AVERAGE(ajuste_SA!O$2:O$138))/_xlfn.STDEV.P(ajuste_SA!O$2:O$138)</f>
        <v>-0.26469117278267085</v>
      </c>
      <c r="P63" s="4">
        <f>(ajuste_SA!P63-AVERAGE(ajuste_SA!P$2:P$138))/_xlfn.STDEV.P(ajuste_SA!P$2:P$138)</f>
        <v>-0.24062200514600501</v>
      </c>
      <c r="Q63" s="4">
        <f>(ajuste_SA!Q63-AVERAGE(ajuste_SA!Q$2:Q$138))/_xlfn.STDEV.P(ajuste_SA!Q$2:Q$138)</f>
        <v>-0.15435575584190467</v>
      </c>
      <c r="R63" s="4">
        <f>(ajuste_SA!R63-AVERAGE(ajuste_SA!R$2:R$138))/_xlfn.STDEV.P(ajuste_SA!R$2:R$138)</f>
        <v>0.27621705618109144</v>
      </c>
      <c r="S63" s="4">
        <f>(ajuste_SA!S63-AVERAGE(ajuste_SA!S$2:S$138))/_xlfn.STDEV.P(ajuste_SA!S$2:S$138)</f>
        <v>0.68961434346392159</v>
      </c>
      <c r="T63" s="4">
        <f>(ajuste_SA!T63-AVERAGE(ajuste_SA!T$2:T$138))/_xlfn.STDEV.P(ajuste_SA!T$2:T$138)</f>
        <v>0.26925334660173617</v>
      </c>
      <c r="U63" s="4">
        <f>(ajuste_SA!U63-AVERAGE(ajuste_SA!U$2:U$138))/_xlfn.STDEV.P(ajuste_SA!U$2:U$138)</f>
        <v>0.15492580999590697</v>
      </c>
      <c r="V63" s="4">
        <f>(ajuste_SA!V63-AVERAGE(ajuste_SA!V$2:V$138))/_xlfn.STDEV.P(ajuste_SA!V$2:V$138)</f>
        <v>6.909073191940121E-2</v>
      </c>
      <c r="W63" s="4">
        <f>(ajuste_SA!W63-AVERAGE(ajuste_SA!W$2:W$138))/_xlfn.STDEV.P(ajuste_SA!W$2:W$138)</f>
        <v>-2.2498500631341671E-2</v>
      </c>
      <c r="X63" s="4">
        <f>(ajuste_SA!X63-AVERAGE(ajuste_SA!X$2:X$138))/_xlfn.STDEV.P(ajuste_SA!X$2:X$138)</f>
        <v>0.27716790806399633</v>
      </c>
      <c r="Y63" s="4">
        <f>(ajuste_SA!Y63-AVERAGE(ajuste_SA!Y$2:Y$138))/_xlfn.STDEV.P(ajuste_SA!Y$2:Y$138)</f>
        <v>0.30960355592151606</v>
      </c>
      <c r="Z63" s="4">
        <f>(ajuste_SA!Z63-AVERAGE(ajuste_SA!Z$2:Z$138))/_xlfn.STDEV.P(ajuste_SA!Z$2:Z$138)</f>
        <v>0.2837179007449922</v>
      </c>
      <c r="AA63" s="4">
        <f>(ajuste_SA!AA63-AVERAGE(ajuste_SA!AA$2:AA$138))/_xlfn.STDEV.P(ajuste_SA!AA$2:AA$138)</f>
        <v>0.74856872336506064</v>
      </c>
      <c r="AB63" s="4">
        <f>ajuste_SA!AB63/ajuste_SA!AB$2*100</f>
        <v>138.56477879861387</v>
      </c>
      <c r="AC63" s="4">
        <f>ajuste_SA!AC63/ajuste_SA!AC$2*100</f>
        <v>109.37766410912191</v>
      </c>
      <c r="AD63" s="4">
        <v>-0.22524050080236285</v>
      </c>
    </row>
    <row r="64" spans="1:30" x14ac:dyDescent="0.3">
      <c r="A64" s="2">
        <v>42186</v>
      </c>
      <c r="B64" s="2" t="str">
        <f t="shared" si="0"/>
        <v>2015M7</v>
      </c>
      <c r="C64" s="4">
        <f>ajuste_SA!C64/ajuste_SA!C$2*100</f>
        <v>105.03955464400821</v>
      </c>
      <c r="D64" s="4">
        <f>(ajuste_SA!D64-AVERAGE(ajuste_SA!D$2:D$138))/_xlfn.STDEV.P(ajuste_SA!D$2:D$138)</f>
        <v>-0.16465998483026992</v>
      </c>
      <c r="E64" s="4">
        <f>(ajuste_SA!E64-AVERAGE(ajuste_SA!E$2:E$138))/_xlfn.STDEV.P(ajuste_SA!E$2:E$138)</f>
        <v>-0.3241932204336645</v>
      </c>
      <c r="F64" s="4">
        <f>(ajuste_SA!F64-AVERAGE(ajuste_SA!F$2:F$138))/_xlfn.STDEV.P(ajuste_SA!F$2:F$138)</f>
        <v>-0.19760367703413412</v>
      </c>
      <c r="G64" s="4">
        <f>(ajuste_SA!G64-AVERAGE(ajuste_SA!G$2:G$138))/_xlfn.STDEV.P(ajuste_SA!G$2:G$138)</f>
        <v>-0.23020487520872007</v>
      </c>
      <c r="H64" s="4">
        <f>(ajuste_SA!H64-AVERAGE(ajuste_SA!H$2:H$138))/_xlfn.STDEV.P(ajuste_SA!H$2:H$138)</f>
        <v>-0.2394274635606323</v>
      </c>
      <c r="I64" s="4">
        <f>(ajuste_SA!I64-AVERAGE(ajuste_SA!I$2:I$138))/_xlfn.STDEV.P(ajuste_SA!I$2:I$138)</f>
        <v>0.29026655201516327</v>
      </c>
      <c r="J64" s="4">
        <f>(ajuste_SA!J64-AVERAGE(ajuste_SA!J$2:J$138))/_xlfn.STDEV.P(ajuste_SA!J$2:J$138)</f>
        <v>-0.54102698735980281</v>
      </c>
      <c r="K64" s="4">
        <f>(ajuste_SA!K64-AVERAGE(ajuste_SA!K$2:K$138))/_xlfn.STDEV.P(ajuste_SA!K$2:K$138)</f>
        <v>-0.7013515914878039</v>
      </c>
      <c r="L64" s="4">
        <f>(ajuste_SA!L64-AVERAGE(ajuste_SA!L$2:L$138))/_xlfn.STDEV.P(ajuste_SA!L$2:L$138)</f>
        <v>1.4708280589372349</v>
      </c>
      <c r="M64" s="4">
        <f>(ajuste_SA!M64-AVERAGE(ajuste_SA!M$2:M$138))/_xlfn.STDEV.P(ajuste_SA!M$2:M$138)</f>
        <v>1.0890603635479943</v>
      </c>
      <c r="N64" s="4">
        <f>(ajuste_SA!N64-AVERAGE(ajuste_SA!N$2:N$138))/_xlfn.STDEV.P(ajuste_SA!N$2:N$138)</f>
        <v>-1.2969493405574775</v>
      </c>
      <c r="O64" s="4">
        <f>(ajuste_SA!O64-AVERAGE(ajuste_SA!O$2:O$138))/_xlfn.STDEV.P(ajuste_SA!O$2:O$138)</f>
        <v>-0.28038199341192077</v>
      </c>
      <c r="P64" s="4">
        <f>(ajuste_SA!P64-AVERAGE(ajuste_SA!P$2:P$138))/_xlfn.STDEV.P(ajuste_SA!P$2:P$138)</f>
        <v>-0.22615024165471573</v>
      </c>
      <c r="Q64" s="4">
        <f>(ajuste_SA!Q64-AVERAGE(ajuste_SA!Q$2:Q$138))/_xlfn.STDEV.P(ajuste_SA!Q$2:Q$138)</f>
        <v>-0.13320897194730982</v>
      </c>
      <c r="R64" s="4">
        <f>(ajuste_SA!R64-AVERAGE(ajuste_SA!R$2:R$138))/_xlfn.STDEV.P(ajuste_SA!R$2:R$138)</f>
        <v>0.36174049955972654</v>
      </c>
      <c r="S64" s="4">
        <f>(ajuste_SA!S64-AVERAGE(ajuste_SA!S$2:S$138))/_xlfn.STDEV.P(ajuste_SA!S$2:S$138)</f>
        <v>0.7772049495900315</v>
      </c>
      <c r="T64" s="4">
        <f>(ajuste_SA!T64-AVERAGE(ajuste_SA!T$2:T$138))/_xlfn.STDEV.P(ajuste_SA!T$2:T$138)</f>
        <v>0.64334494300290856</v>
      </c>
      <c r="U64" s="4">
        <f>(ajuste_SA!U64-AVERAGE(ajuste_SA!U$2:U$138))/_xlfn.STDEV.P(ajuste_SA!U$2:U$138)</f>
        <v>0.5766248661971265</v>
      </c>
      <c r="V64" s="4">
        <f>(ajuste_SA!V64-AVERAGE(ajuste_SA!V$2:V$138))/_xlfn.STDEV.P(ajuste_SA!V$2:V$138)</f>
        <v>0.18446998348892607</v>
      </c>
      <c r="W64" s="4">
        <f>(ajuste_SA!W64-AVERAGE(ajuste_SA!W$2:W$138))/_xlfn.STDEV.P(ajuste_SA!W$2:W$138)</f>
        <v>-0.8899706297643859</v>
      </c>
      <c r="X64" s="4">
        <f>(ajuste_SA!X64-AVERAGE(ajuste_SA!X$2:X$138))/_xlfn.STDEV.P(ajuste_SA!X$2:X$138)</f>
        <v>0.15488958932707286</v>
      </c>
      <c r="Y64" s="4">
        <f>(ajuste_SA!Y64-AVERAGE(ajuste_SA!Y$2:Y$138))/_xlfn.STDEV.P(ajuste_SA!Y$2:Y$138)</f>
        <v>0.11102824149620014</v>
      </c>
      <c r="Z64" s="4">
        <f>(ajuste_SA!Z64-AVERAGE(ajuste_SA!Z$2:Z$138))/_xlfn.STDEV.P(ajuste_SA!Z$2:Z$138)</f>
        <v>3.6720149069639184E-2</v>
      </c>
      <c r="AA64" s="4">
        <f>(ajuste_SA!AA64-AVERAGE(ajuste_SA!AA$2:AA$138))/_xlfn.STDEV.P(ajuste_SA!AA$2:AA$138)</f>
        <v>0.98035751816818617</v>
      </c>
      <c r="AB64" s="4">
        <f>ajuste_SA!AB64/ajuste_SA!AB$2*100</f>
        <v>139.42373840308093</v>
      </c>
      <c r="AC64" s="4">
        <f>ajuste_SA!AC64/ajuste_SA!AC$2*100</f>
        <v>109.38499757079083</v>
      </c>
      <c r="AD64" s="4">
        <v>0.46413559370840957</v>
      </c>
    </row>
    <row r="65" spans="1:30" x14ac:dyDescent="0.3">
      <c r="A65" s="2">
        <v>42217</v>
      </c>
      <c r="B65" s="2" t="str">
        <f t="shared" si="0"/>
        <v>2015M8</v>
      </c>
      <c r="C65" s="4">
        <f>ajuste_SA!C65/ajuste_SA!C$2*100</f>
        <v>103.24494579548782</v>
      </c>
      <c r="D65" s="4">
        <f>(ajuste_SA!D65-AVERAGE(ajuste_SA!D$2:D$138))/_xlfn.STDEV.P(ajuste_SA!D$2:D$138)</f>
        <v>-0.20806557811088297</v>
      </c>
      <c r="E65" s="4">
        <f>(ajuste_SA!E65-AVERAGE(ajuste_SA!E$2:E$138))/_xlfn.STDEV.P(ajuste_SA!E$2:E$138)</f>
        <v>-0.34641005320088503</v>
      </c>
      <c r="F65" s="4">
        <f>(ajuste_SA!F65-AVERAGE(ajuste_SA!F$2:F$138))/_xlfn.STDEV.P(ajuste_SA!F$2:F$138)</f>
        <v>-0.18953003615983557</v>
      </c>
      <c r="G65" s="4">
        <f>(ajuste_SA!G65-AVERAGE(ajuste_SA!G$2:G$138))/_xlfn.STDEV.P(ajuste_SA!G$2:G$138)</f>
        <v>-0.22449810460403763</v>
      </c>
      <c r="H65" s="4">
        <f>(ajuste_SA!H65-AVERAGE(ajuste_SA!H$2:H$138))/_xlfn.STDEV.P(ajuste_SA!H$2:H$138)</f>
        <v>-0.21446258620753336</v>
      </c>
      <c r="I65" s="4">
        <f>(ajuste_SA!I65-AVERAGE(ajuste_SA!I$2:I$138))/_xlfn.STDEV.P(ajuste_SA!I$2:I$138)</f>
        <v>0.29613441650182054</v>
      </c>
      <c r="J65" s="4">
        <f>(ajuste_SA!J65-AVERAGE(ajuste_SA!J$2:J$138))/_xlfn.STDEV.P(ajuste_SA!J$2:J$138)</f>
        <v>-0.81278023123988197</v>
      </c>
      <c r="K65" s="4">
        <f>(ajuste_SA!K65-AVERAGE(ajuste_SA!K$2:K$138))/_xlfn.STDEV.P(ajuste_SA!K$2:K$138)</f>
        <v>-0.79113428867596702</v>
      </c>
      <c r="L65" s="4">
        <f>(ajuste_SA!L65-AVERAGE(ajuste_SA!L$2:L$138))/_xlfn.STDEV.P(ajuste_SA!L$2:L$138)</f>
        <v>1.5337441139309267</v>
      </c>
      <c r="M65" s="4">
        <f>(ajuste_SA!M65-AVERAGE(ajuste_SA!M$2:M$138))/_xlfn.STDEV.P(ajuste_SA!M$2:M$138)</f>
        <v>1.640152622212756</v>
      </c>
      <c r="N65" s="4">
        <f>(ajuste_SA!N65-AVERAGE(ajuste_SA!N$2:N$138))/_xlfn.STDEV.P(ajuste_SA!N$2:N$138)</f>
        <v>-1.5460718894768173</v>
      </c>
      <c r="O65" s="4">
        <f>(ajuste_SA!O65-AVERAGE(ajuste_SA!O$2:O$138))/_xlfn.STDEV.P(ajuste_SA!O$2:O$138)</f>
        <v>-0.46162439824344909</v>
      </c>
      <c r="P65" s="4">
        <f>(ajuste_SA!P65-AVERAGE(ajuste_SA!P$2:P$138))/_xlfn.STDEV.P(ajuste_SA!P$2:P$138)</f>
        <v>-0.35259781453944922</v>
      </c>
      <c r="Q65" s="4">
        <f>(ajuste_SA!Q65-AVERAGE(ajuste_SA!Q$2:Q$138))/_xlfn.STDEV.P(ajuste_SA!Q$2:Q$138)</f>
        <v>-0.30080962167414765</v>
      </c>
      <c r="R65" s="4">
        <f>(ajuste_SA!R65-AVERAGE(ajuste_SA!R$2:R$138))/_xlfn.STDEV.P(ajuste_SA!R$2:R$138)</f>
        <v>-0.28412902615377339</v>
      </c>
      <c r="S65" s="4">
        <f>(ajuste_SA!S65-AVERAGE(ajuste_SA!S$2:S$138))/_xlfn.STDEV.P(ajuste_SA!S$2:S$138)</f>
        <v>0.56188646268709419</v>
      </c>
      <c r="T65" s="4">
        <f>(ajuste_SA!T65-AVERAGE(ajuste_SA!T$2:T$138))/_xlfn.STDEV.P(ajuste_SA!T$2:T$138)</f>
        <v>1.3606249169721145</v>
      </c>
      <c r="U65" s="4">
        <f>(ajuste_SA!U65-AVERAGE(ajuste_SA!U$2:U$138))/_xlfn.STDEV.P(ajuste_SA!U$2:U$138)</f>
        <v>0.95576259752840198</v>
      </c>
      <c r="V65" s="4">
        <f>(ajuste_SA!V65-AVERAGE(ajuste_SA!V$2:V$138))/_xlfn.STDEV.P(ajuste_SA!V$2:V$138)</f>
        <v>0.53415181077130758</v>
      </c>
      <c r="W65" s="4">
        <f>(ajuste_SA!W65-AVERAGE(ajuste_SA!W$2:W$138))/_xlfn.STDEV.P(ajuste_SA!W$2:W$138)</f>
        <v>1.4256546445662113</v>
      </c>
      <c r="X65" s="4">
        <f>(ajuste_SA!X65-AVERAGE(ajuste_SA!X$2:X$138))/_xlfn.STDEV.P(ajuste_SA!X$2:X$138)</f>
        <v>0.14419023643759185</v>
      </c>
      <c r="Y65" s="4">
        <f>(ajuste_SA!Y65-AVERAGE(ajuste_SA!Y$2:Y$138))/_xlfn.STDEV.P(ajuste_SA!Y$2:Y$138)</f>
        <v>0.10339072940291892</v>
      </c>
      <c r="Z65" s="4">
        <f>(ajuste_SA!Z65-AVERAGE(ajuste_SA!Z$2:Z$138))/_xlfn.STDEV.P(ajuste_SA!Z$2:Z$138)</f>
        <v>4.2302019163997451E-2</v>
      </c>
      <c r="AA65" s="4">
        <f>(ajuste_SA!AA65-AVERAGE(ajuste_SA!AA$2:AA$138))/_xlfn.STDEV.P(ajuste_SA!AA$2:AA$138)</f>
        <v>0.80528272881751539</v>
      </c>
      <c r="AB65" s="4">
        <f>ajuste_SA!AB65/ajuste_SA!AB$2*100</f>
        <v>139.73041784269981</v>
      </c>
      <c r="AC65" s="4">
        <f>ajuste_SA!AC65/ajuste_SA!AC$2*100</f>
        <v>109.23007819303506</v>
      </c>
      <c r="AD65" s="4">
        <v>0.71195850177503694</v>
      </c>
    </row>
    <row r="66" spans="1:30" x14ac:dyDescent="0.3">
      <c r="A66" s="2">
        <v>42248</v>
      </c>
      <c r="B66" s="2" t="str">
        <f t="shared" si="0"/>
        <v>2015M9</v>
      </c>
      <c r="C66" s="4">
        <f>ajuste_SA!C66/ajuste_SA!C$2*100</f>
        <v>101.20861412247288</v>
      </c>
      <c r="D66" s="4">
        <f>(ajuste_SA!D66-AVERAGE(ajuste_SA!D$2:D$138))/_xlfn.STDEV.P(ajuste_SA!D$2:D$138)</f>
        <v>-0.41727463319590735</v>
      </c>
      <c r="E66" s="4">
        <f>(ajuste_SA!E66-AVERAGE(ajuste_SA!E$2:E$138))/_xlfn.STDEV.P(ajuste_SA!E$2:E$138)</f>
        <v>-0.33138234621297175</v>
      </c>
      <c r="F66" s="4">
        <f>(ajuste_SA!F66-AVERAGE(ajuste_SA!F$2:F$138))/_xlfn.STDEV.P(ajuste_SA!F$2:F$138)</f>
        <v>-0.17800377205834694</v>
      </c>
      <c r="G66" s="4">
        <f>(ajuste_SA!G66-AVERAGE(ajuste_SA!G$2:G$138))/_xlfn.STDEV.P(ajuste_SA!G$2:G$138)</f>
        <v>-0.20363375367961331</v>
      </c>
      <c r="H66" s="4">
        <f>(ajuste_SA!H66-AVERAGE(ajuste_SA!H$2:H$138))/_xlfn.STDEV.P(ajuste_SA!H$2:H$138)</f>
        <v>-0.19204229981135804</v>
      </c>
      <c r="I66" s="4">
        <f>(ajuste_SA!I66-AVERAGE(ajuste_SA!I$2:I$138))/_xlfn.STDEV.P(ajuste_SA!I$2:I$138)</f>
        <v>0.77143143992107122</v>
      </c>
      <c r="J66" s="4">
        <f>(ajuste_SA!J66-AVERAGE(ajuste_SA!J$2:J$138))/_xlfn.STDEV.P(ajuste_SA!J$2:J$138)</f>
        <v>-1.1524717860899798</v>
      </c>
      <c r="K66" s="4">
        <f>(ajuste_SA!K66-AVERAGE(ajuste_SA!K$2:K$138))/_xlfn.STDEV.P(ajuste_SA!K$2:K$138)</f>
        <v>-0.9227864170704303</v>
      </c>
      <c r="L66" s="4">
        <f>(ajuste_SA!L66-AVERAGE(ajuste_SA!L$2:L$138))/_xlfn.STDEV.P(ajuste_SA!L$2:L$138)</f>
        <v>1.8790508343614216</v>
      </c>
      <c r="M66" s="4">
        <f>(ajuste_SA!M66-AVERAGE(ajuste_SA!M$2:M$138))/_xlfn.STDEV.P(ajuste_SA!M$2:M$138)</f>
        <v>4.0229822680296099</v>
      </c>
      <c r="N66" s="4">
        <f>(ajuste_SA!N66-AVERAGE(ajuste_SA!N$2:N$138))/_xlfn.STDEV.P(ajuste_SA!N$2:N$138)</f>
        <v>-1.6910939027910532</v>
      </c>
      <c r="O66" s="4">
        <f>(ajuste_SA!O66-AVERAGE(ajuste_SA!O$2:O$138))/_xlfn.STDEV.P(ajuste_SA!O$2:O$138)</f>
        <v>-0.4779220112508315</v>
      </c>
      <c r="P66" s="4">
        <f>(ajuste_SA!P66-AVERAGE(ajuste_SA!P$2:P$138))/_xlfn.STDEV.P(ajuste_SA!P$2:P$138)</f>
        <v>-0.39047793875272852</v>
      </c>
      <c r="Q66" s="4">
        <f>(ajuste_SA!Q66-AVERAGE(ajuste_SA!Q$2:Q$138))/_xlfn.STDEV.P(ajuste_SA!Q$2:Q$138)</f>
        <v>-0.34540902093110432</v>
      </c>
      <c r="R66" s="4">
        <f>(ajuste_SA!R66-AVERAGE(ajuste_SA!R$2:R$138))/_xlfn.STDEV.P(ajuste_SA!R$2:R$138)</f>
        <v>-0.59274630987821197</v>
      </c>
      <c r="S66" s="4">
        <f>(ajuste_SA!S66-AVERAGE(ajuste_SA!S$2:S$138))/_xlfn.STDEV.P(ajuste_SA!S$2:S$138)</f>
        <v>0.19724494464895306</v>
      </c>
      <c r="T66" s="4">
        <f>(ajuste_SA!T66-AVERAGE(ajuste_SA!T$2:T$138))/_xlfn.STDEV.P(ajuste_SA!T$2:T$138)</f>
        <v>2.9887366039180883</v>
      </c>
      <c r="U66" s="4">
        <f>(ajuste_SA!U66-AVERAGE(ajuste_SA!U$2:U$138))/_xlfn.STDEV.P(ajuste_SA!U$2:U$138)</f>
        <v>1.4270875355940209</v>
      </c>
      <c r="V66" s="4">
        <f>(ajuste_SA!V66-AVERAGE(ajuste_SA!V$2:V$138))/_xlfn.STDEV.P(ajuste_SA!V$2:V$138)</f>
        <v>0.984642813486448</v>
      </c>
      <c r="W66" s="4">
        <f>(ajuste_SA!W66-AVERAGE(ajuste_SA!W$2:W$138))/_xlfn.STDEV.P(ajuste_SA!W$2:W$138)</f>
        <v>0.86768975626950706</v>
      </c>
      <c r="X66" s="4">
        <f>(ajuste_SA!X66-AVERAGE(ajuste_SA!X$2:X$138))/_xlfn.STDEV.P(ajuste_SA!X$2:X$138)</f>
        <v>-0.10953727494152472</v>
      </c>
      <c r="Y66" s="4">
        <f>(ajuste_SA!Y66-AVERAGE(ajuste_SA!Y$2:Y$138))/_xlfn.STDEV.P(ajuste_SA!Y$2:Y$138)</f>
        <v>-0.11045960920896013</v>
      </c>
      <c r="Z66" s="4">
        <f>(ajuste_SA!Z66-AVERAGE(ajuste_SA!Z$2:Z$138))/_xlfn.STDEV.P(ajuste_SA!Z$2:Z$138)</f>
        <v>-2.8866824539070569E-2</v>
      </c>
      <c r="AA66" s="4">
        <f>(ajuste_SA!AA66-AVERAGE(ajuste_SA!AA$2:AA$138))/_xlfn.STDEV.P(ajuste_SA!AA$2:AA$138)</f>
        <v>0.85459948579956913</v>
      </c>
      <c r="AB66" s="4">
        <f>ajuste_SA!AB66/ajuste_SA!AB$2*100</f>
        <v>140.48490069886907</v>
      </c>
      <c r="AC66" s="4">
        <f>ajuste_SA!AC66/ajuste_SA!AC$2*100</f>
        <v>109.06003355058714</v>
      </c>
      <c r="AD66" s="4">
        <v>1.8255237185813029</v>
      </c>
    </row>
    <row r="67" spans="1:30" x14ac:dyDescent="0.3">
      <c r="A67" s="2">
        <v>42278</v>
      </c>
      <c r="B67" s="2" t="str">
        <f t="shared" ref="B67:B130" si="1">CONCATENATE(YEAR(A67),"M",MONTH(A67))</f>
        <v>2015M10</v>
      </c>
      <c r="C67" s="4">
        <f>ajuste_SA!C67/ajuste_SA!C$2*100</f>
        <v>102.76882508057427</v>
      </c>
      <c r="D67" s="4">
        <f>(ajuste_SA!D67-AVERAGE(ajuste_SA!D$2:D$138))/_xlfn.STDEV.P(ajuste_SA!D$2:D$138)</f>
        <v>-0.21055034904182271</v>
      </c>
      <c r="E67" s="4">
        <f>(ajuste_SA!E67-AVERAGE(ajuste_SA!E$2:E$138))/_xlfn.STDEV.P(ajuste_SA!E$2:E$138)</f>
        <v>-0.39676100773956308</v>
      </c>
      <c r="F67" s="4">
        <f>(ajuste_SA!F67-AVERAGE(ajuste_SA!F$2:F$138))/_xlfn.STDEV.P(ajuste_SA!F$2:F$138)</f>
        <v>-0.15569966826681983</v>
      </c>
      <c r="G67" s="4">
        <f>(ajuste_SA!G67-AVERAGE(ajuste_SA!G$2:G$138))/_xlfn.STDEV.P(ajuste_SA!G$2:G$138)</f>
        <v>-0.20727655610080187</v>
      </c>
      <c r="H67" s="4">
        <f>(ajuste_SA!H67-AVERAGE(ajuste_SA!H$2:H$138))/_xlfn.STDEV.P(ajuste_SA!H$2:H$138)</f>
        <v>-0.17198824964987811</v>
      </c>
      <c r="I67" s="4">
        <f>(ajuste_SA!I67-AVERAGE(ajuste_SA!I$2:I$138))/_xlfn.STDEV.P(ajuste_SA!I$2:I$138)</f>
        <v>0.85944940722093155</v>
      </c>
      <c r="J67" s="4">
        <f>(ajuste_SA!J67-AVERAGE(ajuste_SA!J$2:J$138))/_xlfn.STDEV.P(ajuste_SA!J$2:J$138)</f>
        <v>-1.7095659360441442</v>
      </c>
      <c r="K67" s="4">
        <f>(ajuste_SA!K67-AVERAGE(ajuste_SA!K$2:K$138))/_xlfn.STDEV.P(ajuste_SA!K$2:K$138)</f>
        <v>-1.010029328602241</v>
      </c>
      <c r="L67" s="4">
        <f>(ajuste_SA!L67-AVERAGE(ajuste_SA!L$2:L$138))/_xlfn.STDEV.P(ajuste_SA!L$2:L$138)</f>
        <v>1.808818959019626</v>
      </c>
      <c r="M67" s="4">
        <f>(ajuste_SA!M67-AVERAGE(ajuste_SA!M$2:M$138))/_xlfn.STDEV.P(ajuste_SA!M$2:M$138)</f>
        <v>2.9744341242048762</v>
      </c>
      <c r="N67" s="4">
        <f>(ajuste_SA!N67-AVERAGE(ajuste_SA!N$2:N$138))/_xlfn.STDEV.P(ajuste_SA!N$2:N$138)</f>
        <v>-1.7630556707100451</v>
      </c>
      <c r="O67" s="4">
        <f>(ajuste_SA!O67-AVERAGE(ajuste_SA!O$2:O$138))/_xlfn.STDEV.P(ajuste_SA!O$2:O$138)</f>
        <v>-0.22494200349212989</v>
      </c>
      <c r="P67" s="4">
        <f>(ajuste_SA!P67-AVERAGE(ajuste_SA!P$2:P$138))/_xlfn.STDEV.P(ajuste_SA!P$2:P$138)</f>
        <v>-0.22828351551785081</v>
      </c>
      <c r="Q67" s="4">
        <f>(ajuste_SA!Q67-AVERAGE(ajuste_SA!Q$2:Q$138))/_xlfn.STDEV.P(ajuste_SA!Q$2:Q$138)</f>
        <v>-0.10329257396329714</v>
      </c>
      <c r="R67" s="4">
        <f>(ajuste_SA!R67-AVERAGE(ajuste_SA!R$2:R$138))/_xlfn.STDEV.P(ajuste_SA!R$2:R$138)</f>
        <v>-0.10715730112237791</v>
      </c>
      <c r="S67" s="4">
        <f>(ajuste_SA!S67-AVERAGE(ajuste_SA!S$2:S$138))/_xlfn.STDEV.P(ajuste_SA!S$2:S$138)</f>
        <v>0.48499775293822883</v>
      </c>
      <c r="T67" s="4">
        <f>(ajuste_SA!T67-AVERAGE(ajuste_SA!T$2:T$138))/_xlfn.STDEV.P(ajuste_SA!T$2:T$138)</f>
        <v>1.6842954721192154</v>
      </c>
      <c r="U67" s="4">
        <f>(ajuste_SA!U67-AVERAGE(ajuste_SA!U$2:U$138))/_xlfn.STDEV.P(ajuste_SA!U$2:U$138)</f>
        <v>1.203524342140186</v>
      </c>
      <c r="V67" s="4">
        <f>(ajuste_SA!V67-AVERAGE(ajuste_SA!V$2:V$138))/_xlfn.STDEV.P(ajuste_SA!V$2:V$138)</f>
        <v>0.90864214607034499</v>
      </c>
      <c r="W67" s="4">
        <f>(ajuste_SA!W67-AVERAGE(ajuste_SA!W$2:W$138))/_xlfn.STDEV.P(ajuste_SA!W$2:W$138)</f>
        <v>-0.47114202404548561</v>
      </c>
      <c r="X67" s="4">
        <f>(ajuste_SA!X67-AVERAGE(ajuste_SA!X$2:X$138))/_xlfn.STDEV.P(ajuste_SA!X$2:X$138)</f>
        <v>0.1243200096428419</v>
      </c>
      <c r="Y67" s="4">
        <f>(ajuste_SA!Y67-AVERAGE(ajuste_SA!Y$2:Y$138))/_xlfn.STDEV.P(ajuste_SA!Y$2:Y$138)</f>
        <v>2.8543110888760742E-2</v>
      </c>
      <c r="Z67" s="4">
        <f>(ajuste_SA!Z67-AVERAGE(ajuste_SA!Z$2:Z$138))/_xlfn.STDEV.P(ajuste_SA!Z$2:Z$138)</f>
        <v>4.5092954211176275E-2</v>
      </c>
      <c r="AA67" s="4">
        <f>(ajuste_SA!AA67-AVERAGE(ajuste_SA!AA$2:AA$138))/_xlfn.STDEV.P(ajuste_SA!AA$2:AA$138)</f>
        <v>0.9285743130436882</v>
      </c>
      <c r="AB67" s="4">
        <f>ajuste_SA!AB67/ajuste_SA!AB$2*100</f>
        <v>141.63671666548797</v>
      </c>
      <c r="AC67" s="4">
        <f>ajuste_SA!AC67/ajuste_SA!AC$2*100</f>
        <v>109.01099102567629</v>
      </c>
      <c r="AD67" s="4">
        <v>1.5422581259038743</v>
      </c>
    </row>
    <row r="68" spans="1:30" x14ac:dyDescent="0.3">
      <c r="A68" s="2">
        <v>42309</v>
      </c>
      <c r="B68" s="2" t="str">
        <f t="shared" si="1"/>
        <v>2015M11</v>
      </c>
      <c r="C68" s="4">
        <f>ajuste_SA!C68/ajuste_SA!C$2*100</f>
        <v>99.648403164371516</v>
      </c>
      <c r="D68" s="4">
        <f>(ajuste_SA!D68-AVERAGE(ajuste_SA!D$2:D$138))/_xlfn.STDEV.P(ajuste_SA!D$2:D$138)</f>
        <v>-0.31812235197671501</v>
      </c>
      <c r="E68" s="4">
        <f>(ajuste_SA!E68-AVERAGE(ajuste_SA!E$2:E$138))/_xlfn.STDEV.P(ajuste_SA!E$2:E$138)</f>
        <v>-0.41404569664703567</v>
      </c>
      <c r="F68" s="4">
        <f>(ajuste_SA!F68-AVERAGE(ajuste_SA!F$2:F$138))/_xlfn.STDEV.P(ajuste_SA!F$2:F$138)</f>
        <v>-0.14432838779805765</v>
      </c>
      <c r="G68" s="4">
        <f>(ajuste_SA!G68-AVERAGE(ajuste_SA!G$2:G$138))/_xlfn.STDEV.P(ajuste_SA!G$2:G$138)</f>
        <v>-0.17959658266842754</v>
      </c>
      <c r="H68" s="4">
        <f>(ajuste_SA!H68-AVERAGE(ajuste_SA!H$2:H$138))/_xlfn.STDEV.P(ajuste_SA!H$2:H$138)</f>
        <v>-0.13375603520963511</v>
      </c>
      <c r="I68" s="4">
        <f>(ajuste_SA!I68-AVERAGE(ajuste_SA!I$2:I$138))/_xlfn.STDEV.P(ajuste_SA!I$2:I$138)</f>
        <v>0.84771367824761701</v>
      </c>
      <c r="J68" s="4">
        <f>(ajuste_SA!J68-AVERAGE(ajuste_SA!J$2:J$138))/_xlfn.STDEV.P(ajuste_SA!J$2:J$138)</f>
        <v>-1.3970497055820539</v>
      </c>
      <c r="K68" s="4">
        <f>(ajuste_SA!K68-AVERAGE(ajuste_SA!K$2:K$138))/_xlfn.STDEV.P(ajuste_SA!K$2:K$138)</f>
        <v>-1.0706425995017324</v>
      </c>
      <c r="L68" s="4">
        <f>(ajuste_SA!L68-AVERAGE(ajuste_SA!L$2:L$138))/_xlfn.STDEV.P(ajuste_SA!L$2:L$138)</f>
        <v>1.860029701456352</v>
      </c>
      <c r="M68" s="4">
        <f>(ajuste_SA!M68-AVERAGE(ajuste_SA!M$2:M$138))/_xlfn.STDEV.P(ajuste_SA!M$2:M$138)</f>
        <v>2.7220854195690745</v>
      </c>
      <c r="N68" s="4">
        <f>(ajuste_SA!N68-AVERAGE(ajuste_SA!N$2:N$138))/_xlfn.STDEV.P(ajuste_SA!N$2:N$138)</f>
        <v>-1.7833485661202158</v>
      </c>
      <c r="O68" s="4">
        <f>(ajuste_SA!O68-AVERAGE(ajuste_SA!O$2:O$138))/_xlfn.STDEV.P(ajuste_SA!O$2:O$138)</f>
        <v>-0.3120333917240663</v>
      </c>
      <c r="P68" s="4">
        <f>(ajuste_SA!P68-AVERAGE(ajuste_SA!P$2:P$138))/_xlfn.STDEV.P(ajuste_SA!P$2:P$138)</f>
        <v>-0.22592895420631548</v>
      </c>
      <c r="Q68" s="4">
        <f>(ajuste_SA!Q68-AVERAGE(ajuste_SA!Q$2:Q$138))/_xlfn.STDEV.P(ajuste_SA!Q$2:Q$138)</f>
        <v>-0.16738218404993682</v>
      </c>
      <c r="R68" s="4">
        <f>(ajuste_SA!R68-AVERAGE(ajuste_SA!R$2:R$138))/_xlfn.STDEV.P(ajuste_SA!R$2:R$138)</f>
        <v>-2.0050820135565733E-2</v>
      </c>
      <c r="S68" s="4">
        <f>(ajuste_SA!S68-AVERAGE(ajuste_SA!S$2:S$138))/_xlfn.STDEV.P(ajuste_SA!S$2:S$138)</f>
        <v>0.44809393962861521</v>
      </c>
      <c r="T68" s="4">
        <f>(ajuste_SA!T68-AVERAGE(ajuste_SA!T$2:T$138))/_xlfn.STDEV.P(ajuste_SA!T$2:T$138)</f>
        <v>1.5460442299709567</v>
      </c>
      <c r="U68" s="4">
        <f>(ajuste_SA!U68-AVERAGE(ajuste_SA!U$2:U$138))/_xlfn.STDEV.P(ajuste_SA!U$2:U$138)</f>
        <v>1.1321407627025355</v>
      </c>
      <c r="V68" s="4">
        <f>(ajuste_SA!V68-AVERAGE(ajuste_SA!V$2:V$138))/_xlfn.STDEV.P(ajuste_SA!V$2:V$138)</f>
        <v>0.73773909084449618</v>
      </c>
      <c r="W68" s="4">
        <f>(ajuste_SA!W68-AVERAGE(ajuste_SA!W$2:W$138))/_xlfn.STDEV.P(ajuste_SA!W$2:W$138)</f>
        <v>-0.32064767758377927</v>
      </c>
      <c r="X68" s="4">
        <f>(ajuste_SA!X68-AVERAGE(ajuste_SA!X$2:X$138))/_xlfn.STDEV.P(ajuste_SA!X$2:X$138)</f>
        <v>0.31690836165349656</v>
      </c>
      <c r="Y68" s="4">
        <f>(ajuste_SA!Y68-AVERAGE(ajuste_SA!Y$2:Y$138))/_xlfn.STDEV.P(ajuste_SA!Y$2:Y$138)</f>
        <v>0.1308857729387316</v>
      </c>
      <c r="Z68" s="4">
        <f>(ajuste_SA!Z68-AVERAGE(ajuste_SA!Z$2:Z$138))/_xlfn.STDEV.P(ajuste_SA!Z$2:Z$138)</f>
        <v>0.124634603055782</v>
      </c>
      <c r="AA68" s="4">
        <f>(ajuste_SA!AA68-AVERAGE(ajuste_SA!AA$2:AA$138))/_xlfn.STDEV.P(ajuste_SA!AA$2:AA$138)</f>
        <v>1.3255733375435499</v>
      </c>
      <c r="AB68" s="4">
        <f>ajuste_SA!AB68/ajuste_SA!AB$2*100</f>
        <v>143.06724444987367</v>
      </c>
      <c r="AC68" s="4">
        <f>ajuste_SA!AC68/ajuste_SA!AC$2*100</f>
        <v>108.78090366581417</v>
      </c>
      <c r="AD68" s="4">
        <v>1.4460074524758326</v>
      </c>
    </row>
    <row r="69" spans="1:30" x14ac:dyDescent="0.3">
      <c r="A69" s="2">
        <v>42339</v>
      </c>
      <c r="B69" s="2" t="str">
        <f t="shared" si="1"/>
        <v>2015M12</v>
      </c>
      <c r="C69" s="4">
        <f>ajuste_SA!C69/ajuste_SA!C$2*100</f>
        <v>99.90477585701727</v>
      </c>
      <c r="D69" s="4">
        <f>(ajuste_SA!D69-AVERAGE(ajuste_SA!D$2:D$138))/_xlfn.STDEV.P(ajuste_SA!D$2:D$138)</f>
        <v>-0.36334044821611688</v>
      </c>
      <c r="E69" s="4">
        <f>(ajuste_SA!E69-AVERAGE(ajuste_SA!E$2:E$138))/_xlfn.STDEV.P(ajuste_SA!E$2:E$138)</f>
        <v>-0.36345697069936778</v>
      </c>
      <c r="F69" s="4">
        <f>(ajuste_SA!F69-AVERAGE(ajuste_SA!F$2:F$138))/_xlfn.STDEV.P(ajuste_SA!F$2:F$138)</f>
        <v>-8.986077386362297E-2</v>
      </c>
      <c r="G69" s="4">
        <f>(ajuste_SA!G69-AVERAGE(ajuste_SA!G$2:G$138))/_xlfn.STDEV.P(ajuste_SA!G$2:G$138)</f>
        <v>-0.15409603392165117</v>
      </c>
      <c r="H69" s="4">
        <f>(ajuste_SA!H69-AVERAGE(ajuste_SA!H$2:H$138))/_xlfn.STDEV.P(ajuste_SA!H$2:H$138)</f>
        <v>-0.11786468494951918</v>
      </c>
      <c r="I69" s="4">
        <f>(ajuste_SA!I69-AVERAGE(ajuste_SA!I$2:I$138))/_xlfn.STDEV.P(ajuste_SA!I$2:I$138)</f>
        <v>0.56605618288806092</v>
      </c>
      <c r="J69" s="4">
        <f>(ajuste_SA!J69-AVERAGE(ajuste_SA!J$2:J$138))/_xlfn.STDEV.P(ajuste_SA!J$2:J$138)</f>
        <v>-1.2204100970600007</v>
      </c>
      <c r="K69" s="4">
        <f>(ajuste_SA!K69-AVERAGE(ajuste_SA!K$2:K$138))/_xlfn.STDEV.P(ajuste_SA!K$2:K$138)</f>
        <v>-1.1138811700413846</v>
      </c>
      <c r="L69" s="4">
        <f>(ajuste_SA!L69-AVERAGE(ajuste_SA!L$2:L$138))/_xlfn.STDEV.P(ajuste_SA!L$2:L$138)</f>
        <v>1.9440153190525822</v>
      </c>
      <c r="M69" s="4">
        <f>(ajuste_SA!M69-AVERAGE(ajuste_SA!M$2:M$138))/_xlfn.STDEV.P(ajuste_SA!M$2:M$138)</f>
        <v>3.6061650496720312</v>
      </c>
      <c r="N69" s="4">
        <f>(ajuste_SA!N69-AVERAGE(ajuste_SA!N$2:N$138))/_xlfn.STDEV.P(ajuste_SA!N$2:N$138)</f>
        <v>-1.8354291078004155</v>
      </c>
      <c r="O69" s="4">
        <f>(ajuste_SA!O69-AVERAGE(ajuste_SA!O$2:O$138))/_xlfn.STDEV.P(ajuste_SA!O$2:O$138)</f>
        <v>-0.37052491868993226</v>
      </c>
      <c r="P69" s="4">
        <f>(ajuste_SA!P69-AVERAGE(ajuste_SA!P$2:P$138))/_xlfn.STDEV.P(ajuste_SA!P$2:P$138)</f>
        <v>-0.24636384394844801</v>
      </c>
      <c r="Q69" s="4">
        <f>(ajuste_SA!Q69-AVERAGE(ajuste_SA!Q$2:Q$138))/_xlfn.STDEV.P(ajuste_SA!Q$2:Q$138)</f>
        <v>-0.21291397242176086</v>
      </c>
      <c r="R69" s="4">
        <f>(ajuste_SA!R69-AVERAGE(ajuste_SA!R$2:R$138))/_xlfn.STDEV.P(ajuste_SA!R$2:R$138)</f>
        <v>-0.40901410837435409</v>
      </c>
      <c r="S69" s="4">
        <f>(ajuste_SA!S69-AVERAGE(ajuste_SA!S$2:S$138))/_xlfn.STDEV.P(ajuste_SA!S$2:S$138)</f>
        <v>0.28924113950662939</v>
      </c>
      <c r="T69" s="4">
        <f>(ajuste_SA!T69-AVERAGE(ajuste_SA!T$2:T$138))/_xlfn.STDEV.P(ajuste_SA!T$2:T$138)</f>
        <v>2.2187585094123694</v>
      </c>
      <c r="U69" s="4">
        <f>(ajuste_SA!U69-AVERAGE(ajuste_SA!U$2:U$138))/_xlfn.STDEV.P(ajuste_SA!U$2:U$138)</f>
        <v>1.1579164696526254</v>
      </c>
      <c r="V69" s="4">
        <f>(ajuste_SA!V69-AVERAGE(ajuste_SA!V$2:V$138))/_xlfn.STDEV.P(ajuste_SA!V$2:V$138)</f>
        <v>0.79168775113468359</v>
      </c>
      <c r="W69" s="4">
        <f>(ajuste_SA!W69-AVERAGE(ajuste_SA!W$2:W$138))/_xlfn.STDEV.P(ajuste_SA!W$2:W$138)</f>
        <v>-2.5338016602317204E-2</v>
      </c>
      <c r="X69" s="4">
        <f>(ajuste_SA!X69-AVERAGE(ajuste_SA!X$2:X$138))/_xlfn.STDEV.P(ajuste_SA!X$2:X$138)</f>
        <v>0.4758701760114975</v>
      </c>
      <c r="Y69" s="4">
        <f>(ajuste_SA!Y69-AVERAGE(ajuste_SA!Y$2:Y$138))/_xlfn.STDEV.P(ajuste_SA!Y$2:Y$138)</f>
        <v>0.20878839629020199</v>
      </c>
      <c r="Z69" s="4">
        <f>(ajuste_SA!Z69-AVERAGE(ajuste_SA!Z$2:Z$138))/_xlfn.STDEV.P(ajuste_SA!Z$2:Z$138)</f>
        <v>0.15952129114552099</v>
      </c>
      <c r="AA69" s="4">
        <f>(ajuste_SA!AA69-AVERAGE(ajuste_SA!AA$2:AA$138))/_xlfn.STDEV.P(ajuste_SA!AA$2:AA$138)</f>
        <v>1.1357041745436591</v>
      </c>
      <c r="AB69" s="4">
        <f>ajuste_SA!AB69/ajuste_SA!AB$2*100</f>
        <v>144.44055112288396</v>
      </c>
      <c r="AC69" s="4">
        <f>ajuste_SA!AC69/ajuste_SA!AC$2*100</f>
        <v>108.40918882747116</v>
      </c>
      <c r="AD69" s="4">
        <v>1.7072594914296433</v>
      </c>
    </row>
    <row r="70" spans="1:30" x14ac:dyDescent="0.3">
      <c r="A70" s="2">
        <v>42370</v>
      </c>
      <c r="B70" s="2" t="str">
        <f t="shared" si="1"/>
        <v>2016M1</v>
      </c>
      <c r="C70" s="4">
        <f>ajuste_SA!C70/ajuste_SA!C$2*100</f>
        <v>94.118077937298565</v>
      </c>
      <c r="D70" s="4">
        <f>(ajuste_SA!D70-AVERAGE(ajuste_SA!D$2:D$138))/_xlfn.STDEV.P(ajuste_SA!D$2:D$138)</f>
        <v>-0.37981523062780403</v>
      </c>
      <c r="E70" s="4">
        <f>(ajuste_SA!E70-AVERAGE(ajuste_SA!E$2:E$138))/_xlfn.STDEV.P(ajuste_SA!E$2:E$138)</f>
        <v>-0.3665924810458277</v>
      </c>
      <c r="F70" s="4">
        <f>(ajuste_SA!F70-AVERAGE(ajuste_SA!F$2:F$138))/_xlfn.STDEV.P(ajuste_SA!F$2:F$138)</f>
        <v>-8.8369043845887424E-2</v>
      </c>
      <c r="G70" s="4">
        <f>(ajuste_SA!G70-AVERAGE(ajuste_SA!G$2:G$138))/_xlfn.STDEV.P(ajuste_SA!G$2:G$138)</f>
        <v>-0.12970727891663764</v>
      </c>
      <c r="H70" s="4">
        <f>(ajuste_SA!H70-AVERAGE(ajuste_SA!H$2:H$138))/_xlfn.STDEV.P(ajuste_SA!H$2:H$138)</f>
        <v>-8.9035178715799246E-2</v>
      </c>
      <c r="I70" s="4">
        <f>(ajuste_SA!I70-AVERAGE(ajuste_SA!I$2:I$138))/_xlfn.STDEV.P(ajuste_SA!I$2:I$138)</f>
        <v>0.56018831840140371</v>
      </c>
      <c r="J70" s="4">
        <f>(ajuste_SA!J70-AVERAGE(ajuste_SA!J$2:J$138))/_xlfn.STDEV.P(ajuste_SA!J$2:J$138)</f>
        <v>-0.54102698735980281</v>
      </c>
      <c r="K70" s="4">
        <f>(ajuste_SA!K70-AVERAGE(ajuste_SA!K$2:K$138))/_xlfn.STDEV.P(ajuste_SA!K$2:K$138)</f>
        <v>-1.1110337381811806</v>
      </c>
      <c r="L70" s="4">
        <f>(ajuste_SA!L70-AVERAGE(ajuste_SA!L$2:L$138))/_xlfn.STDEV.P(ajuste_SA!L$2:L$138)</f>
        <v>1.5161861450954777</v>
      </c>
      <c r="M70" s="4">
        <f>(ajuste_SA!M70-AVERAGE(ajuste_SA!M$2:M$138))/_xlfn.STDEV.P(ajuste_SA!M$2:M$138)</f>
        <v>3.266549842606242</v>
      </c>
      <c r="N70" s="4">
        <f>(ajuste_SA!N70-AVERAGE(ajuste_SA!N$2:N$138))/_xlfn.STDEV.P(ajuste_SA!N$2:N$138)</f>
        <v>-2.1626886430379213</v>
      </c>
      <c r="O70" s="4">
        <f>(ajuste_SA!O70-AVERAGE(ajuste_SA!O$2:O$138))/_xlfn.STDEV.P(ajuste_SA!O$2:O$138)</f>
        <v>-0.45288862976592642</v>
      </c>
      <c r="P70" s="4">
        <f>(ajuste_SA!P70-AVERAGE(ajuste_SA!P$2:P$138))/_xlfn.STDEV.P(ajuste_SA!P$2:P$138)</f>
        <v>-0.37621589935713251</v>
      </c>
      <c r="Q70" s="4">
        <f>(ajuste_SA!Q70-AVERAGE(ajuste_SA!Q$2:Q$138))/_xlfn.STDEV.P(ajuste_SA!Q$2:Q$138)</f>
        <v>-0.29462770781752828</v>
      </c>
      <c r="R70" s="4">
        <f>(ajuste_SA!R70-AVERAGE(ajuste_SA!R$2:R$138))/_xlfn.STDEV.P(ajuste_SA!R$2:R$138)</f>
        <v>-0.58598458827598832</v>
      </c>
      <c r="S70" s="4">
        <f>(ajuste_SA!S70-AVERAGE(ajuste_SA!S$2:S$138))/_xlfn.STDEV.P(ajuste_SA!S$2:S$138)</f>
        <v>9.9995926416406949E-2</v>
      </c>
      <c r="T70" s="4">
        <f>(ajuste_SA!T70-AVERAGE(ajuste_SA!T$2:T$138))/_xlfn.STDEV.P(ajuste_SA!T$2:T$138)</f>
        <v>1.4923702183133962</v>
      </c>
      <c r="U70" s="4">
        <f>(ajuste_SA!U70-AVERAGE(ajuste_SA!U$2:U$138))/_xlfn.STDEV.P(ajuste_SA!U$2:U$138)</f>
        <v>1.2884837366581767</v>
      </c>
      <c r="V70" s="4">
        <f>(ajuste_SA!V70-AVERAGE(ajuste_SA!V$2:V$138))/_xlfn.STDEV.P(ajuste_SA!V$2:V$138)</f>
        <v>0.94329530012535567</v>
      </c>
      <c r="W70" s="4">
        <f>(ajuste_SA!W70-AVERAGE(ajuste_SA!W$2:W$138))/_xlfn.STDEV.P(ajuste_SA!W$2:W$138)</f>
        <v>0.2571938225097542</v>
      </c>
      <c r="X70" s="4">
        <f>(ajuste_SA!X70-AVERAGE(ajuste_SA!X$2:X$138))/_xlfn.STDEV.P(ajuste_SA!X$2:X$138)</f>
        <v>-0.17067643430998664</v>
      </c>
      <c r="Y70" s="4">
        <f>(ajuste_SA!Y70-AVERAGE(ajuste_SA!Y$2:Y$138))/_xlfn.STDEV.P(ajuste_SA!Y$2:Y$138)</f>
        <v>-0.30750742121561991</v>
      </c>
      <c r="Z70" s="4">
        <f>(ajuste_SA!Z70-AVERAGE(ajuste_SA!Z$2:Z$138))/_xlfn.STDEV.P(ajuste_SA!Z$2:Z$138)</f>
        <v>-0.1991138624169973</v>
      </c>
      <c r="AA70" s="4">
        <f>(ajuste_SA!AA70-AVERAGE(ajuste_SA!AA$2:AA$138))/_xlfn.STDEV.P(ajuste_SA!AA$2:AA$138)</f>
        <v>1.2565304202516445</v>
      </c>
      <c r="AB70" s="4">
        <f>ajuste_SA!AB70/ajuste_SA!AB$2*100</f>
        <v>146.27484135607605</v>
      </c>
      <c r="AC70" s="4">
        <f>ajuste_SA!AC70/ajuste_SA!AC$2*100</f>
        <v>108.58840029700521</v>
      </c>
      <c r="AD70" s="4">
        <v>1.6259713690862054</v>
      </c>
    </row>
    <row r="71" spans="1:30" x14ac:dyDescent="0.3">
      <c r="A71" s="2">
        <v>42401</v>
      </c>
      <c r="B71" s="2" t="str">
        <f t="shared" si="1"/>
        <v>2016M2</v>
      </c>
      <c r="C71" s="4">
        <f>ajuste_SA!C71/ajuste_SA!C$2*100</f>
        <v>95.883387049516557</v>
      </c>
      <c r="D71" s="4">
        <f>(ajuste_SA!D71-AVERAGE(ajuste_SA!D$2:D$138))/_xlfn.STDEV.P(ajuste_SA!D$2:D$138)</f>
        <v>-0.39530599773465513</v>
      </c>
      <c r="E71" s="4">
        <f>(ajuste_SA!E71-AVERAGE(ajuste_SA!E$2:E$138))/_xlfn.STDEV.P(ajuste_SA!E$2:E$138)</f>
        <v>-3.2363865379776917E-2</v>
      </c>
      <c r="F71" s="4">
        <f>(ajuste_SA!F71-AVERAGE(ajuste_SA!F$2:F$138))/_xlfn.STDEV.P(ajuste_SA!F$2:F$138)</f>
        <v>-6.6095504966535656E-2</v>
      </c>
      <c r="G71" s="4">
        <f>(ajuste_SA!G71-AVERAGE(ajuste_SA!G$2:G$138))/_xlfn.STDEV.P(ajuste_SA!G$2:G$138)</f>
        <v>-4.4446015361448932E-2</v>
      </c>
      <c r="H71" s="4">
        <f>(ajuste_SA!H71-AVERAGE(ajuste_SA!H$2:H$138))/_xlfn.STDEV.P(ajuste_SA!H$2:H$138)</f>
        <v>-1.0025708003353446E-3</v>
      </c>
      <c r="I71" s="4">
        <f>(ajuste_SA!I71-AVERAGE(ajuste_SA!I$2:I$138))/_xlfn.STDEV.P(ajuste_SA!I$2:I$138)</f>
        <v>0.26092722958187575</v>
      </c>
      <c r="J71" s="4">
        <f>(ajuste_SA!J71-AVERAGE(ajuste_SA!J$2:J$138))/_xlfn.STDEV.P(ajuste_SA!J$2:J$138)</f>
        <v>-1.9405561933422122</v>
      </c>
      <c r="K71" s="4">
        <f>(ajuste_SA!K71-AVERAGE(ajuste_SA!K$2:K$138))/_xlfn.STDEV.P(ajuste_SA!K$2:K$138)</f>
        <v>-1.0907447240253174</v>
      </c>
      <c r="L71" s="4">
        <f>(ajuste_SA!L71-AVERAGE(ajuste_SA!L$2:L$138))/_xlfn.STDEV.P(ajuste_SA!L$2:L$138)</f>
        <v>1.4646827698448275</v>
      </c>
      <c r="M71" s="4">
        <f>(ajuste_SA!M71-AVERAGE(ajuste_SA!M$2:M$138))/_xlfn.STDEV.P(ajuste_SA!M$2:M$138)</f>
        <v>2.978729943593132</v>
      </c>
      <c r="N71" s="4">
        <f>(ajuste_SA!N71-AVERAGE(ajuste_SA!N$2:N$138))/_xlfn.STDEV.P(ajuste_SA!N$2:N$138)</f>
        <v>-2.011029893356548</v>
      </c>
      <c r="O71" s="4">
        <f>(ajuste_SA!O71-AVERAGE(ajuste_SA!O$2:O$138))/_xlfn.STDEV.P(ajuste_SA!O$2:O$138)</f>
        <v>-0.55251771750865486</v>
      </c>
      <c r="P71" s="4">
        <f>(ajuste_SA!P71-AVERAGE(ajuste_SA!P$2:P$138))/_xlfn.STDEV.P(ajuste_SA!P$2:P$138)</f>
        <v>-0.43738615107421946</v>
      </c>
      <c r="Q71" s="4">
        <f>(ajuste_SA!Q71-AVERAGE(ajuste_SA!Q$2:Q$138))/_xlfn.STDEV.P(ajuste_SA!Q$2:Q$138)</f>
        <v>-0.38998329171141766</v>
      </c>
      <c r="R71" s="4">
        <f>(ajuste_SA!R71-AVERAGE(ajuste_SA!R$2:R$138))/_xlfn.STDEV.P(ajuste_SA!R$2:R$138)</f>
        <v>-0.66389748012178396</v>
      </c>
      <c r="S71" s="4">
        <f>(ajuste_SA!S71-AVERAGE(ajuste_SA!S$2:S$138))/_xlfn.STDEV.P(ajuste_SA!S$2:S$138)</f>
        <v>-0.20227030701199922</v>
      </c>
      <c r="T71" s="4">
        <f>(ajuste_SA!T71-AVERAGE(ajuste_SA!T$2:T$138))/_xlfn.STDEV.P(ajuste_SA!T$2:T$138)</f>
        <v>1.4208048694366506</v>
      </c>
      <c r="U71" s="4">
        <f>(ajuste_SA!U71-AVERAGE(ajuste_SA!U$2:U$138))/_xlfn.STDEV.P(ajuste_SA!U$2:U$138)</f>
        <v>1.1427227588023614</v>
      </c>
      <c r="V71" s="4">
        <f>(ajuste_SA!V71-AVERAGE(ajuste_SA!V$2:V$138))/_xlfn.STDEV.P(ajuste_SA!V$2:V$138)</f>
        <v>0.81177082905292819</v>
      </c>
      <c r="W71" s="4">
        <f>(ajuste_SA!W71-AVERAGE(ajuste_SA!W$2:W$138))/_xlfn.STDEV.P(ajuste_SA!W$2:W$138)</f>
        <v>0.30688535200182732</v>
      </c>
      <c r="X71" s="4">
        <f>(ajuste_SA!X71-AVERAGE(ajuste_SA!X$2:X$138))/_xlfn.STDEV.P(ajuste_SA!X$2:X$138)</f>
        <v>-0.34645151749431441</v>
      </c>
      <c r="Y71" s="4">
        <f>(ajuste_SA!Y71-AVERAGE(ajuste_SA!Y$2:Y$138))/_xlfn.STDEV.P(ajuste_SA!Y$2:Y$138)</f>
        <v>-0.59926038317896901</v>
      </c>
      <c r="Z71" s="4">
        <f>(ajuste_SA!Z71-AVERAGE(ajuste_SA!Z$2:Z$138))/_xlfn.STDEV.P(ajuste_SA!Z$2:Z$138)</f>
        <v>-0.39866571829030478</v>
      </c>
      <c r="AA71" s="4">
        <f>(ajuste_SA!AA71-AVERAGE(ajuste_SA!AA$2:AA$138))/_xlfn.STDEV.P(ajuste_SA!AA$2:AA$138)</f>
        <v>1.0839219557518343</v>
      </c>
      <c r="AB71" s="4">
        <f>ajuste_SA!AB71/ajuste_SA!AB$2*100</f>
        <v>147.59124838462876</v>
      </c>
      <c r="AC71" s="4">
        <f>ajuste_SA!AC71/ajuste_SA!AC$2*100</f>
        <v>108.67777686109508</v>
      </c>
      <c r="AD71" s="4">
        <v>1.1409344537932364</v>
      </c>
    </row>
    <row r="72" spans="1:30" x14ac:dyDescent="0.3">
      <c r="A72" s="2">
        <v>42430</v>
      </c>
      <c r="B72" s="2" t="str">
        <f t="shared" si="1"/>
        <v>2016M3</v>
      </c>
      <c r="C72" s="4">
        <f>ajuste_SA!C72/ajuste_SA!C$2*100</f>
        <v>102.8347494872546</v>
      </c>
      <c r="D72" s="4">
        <f>(ajuste_SA!D72-AVERAGE(ajuste_SA!D$2:D$138))/_xlfn.STDEV.P(ajuste_SA!D$2:D$138)</f>
        <v>-0.3966140418289556</v>
      </c>
      <c r="E72" s="4">
        <f>(ajuste_SA!E72-AVERAGE(ajuste_SA!E$2:E$138))/_xlfn.STDEV.P(ajuste_SA!E$2:E$138)</f>
        <v>-0.18920676758281174</v>
      </c>
      <c r="F72" s="4">
        <f>(ajuste_SA!F72-AVERAGE(ajuste_SA!F$2:F$138))/_xlfn.STDEV.P(ajuste_SA!F$2:F$138)</f>
        <v>-3.0299452108753407E-2</v>
      </c>
      <c r="G72" s="4">
        <f>(ajuste_SA!G72-AVERAGE(ajuste_SA!G$2:G$138))/_xlfn.STDEV.P(ajuste_SA!G$2:G$138)</f>
        <v>-6.0486428375856695E-2</v>
      </c>
      <c r="H72" s="4">
        <f>(ajuste_SA!H72-AVERAGE(ajuste_SA!H$2:H$138))/_xlfn.STDEV.P(ajuste_SA!H$2:H$138)</f>
        <v>-1.3125645770180052E-2</v>
      </c>
      <c r="I72" s="4">
        <f>(ajuste_SA!I72-AVERAGE(ajuste_SA!I$2:I$138))/_xlfn.STDEV.P(ajuste_SA!I$2:I$138)</f>
        <v>-9.7012504104226016E-2</v>
      </c>
      <c r="J72" s="4">
        <f>(ajuste_SA!J72-AVERAGE(ajuste_SA!J$2:J$138))/_xlfn.STDEV.P(ajuste_SA!J$2:J$138)</f>
        <v>-1.5601016519101008</v>
      </c>
      <c r="K72" s="4">
        <f>(ajuste_SA!K72-AVERAGE(ajuste_SA!K$2:K$138))/_xlfn.STDEV.P(ajuste_SA!K$2:K$138)</f>
        <v>-1.2071545756678301</v>
      </c>
      <c r="L72" s="4">
        <f>(ajuste_SA!L72-AVERAGE(ajuste_SA!L$2:L$138))/_xlfn.STDEV.P(ajuste_SA!L$2:L$138)</f>
        <v>1.3256821832308572</v>
      </c>
      <c r="M72" s="4">
        <f>(ajuste_SA!M72-AVERAGE(ajuste_SA!M$2:M$138))/_xlfn.STDEV.P(ajuste_SA!M$2:M$138)</f>
        <v>1.8711449676040881</v>
      </c>
      <c r="N72" s="4">
        <f>(ajuste_SA!N72-AVERAGE(ajuste_SA!N$2:N$138))/_xlfn.STDEV.P(ajuste_SA!N$2:N$138)</f>
        <v>-1.5862188883464217</v>
      </c>
      <c r="O72" s="4">
        <f>(ajuste_SA!O72-AVERAGE(ajuste_SA!O$2:O$138))/_xlfn.STDEV.P(ajuste_SA!O$2:O$138)</f>
        <v>-0.29578420189869414</v>
      </c>
      <c r="P72" s="4">
        <f>(ajuste_SA!P72-AVERAGE(ajuste_SA!P$2:P$138))/_xlfn.STDEV.P(ajuste_SA!P$2:P$138)</f>
        <v>-0.30119104194058693</v>
      </c>
      <c r="Q72" s="4">
        <f>(ajuste_SA!Q72-AVERAGE(ajuste_SA!Q$2:Q$138))/_xlfn.STDEV.P(ajuste_SA!Q$2:Q$138)</f>
        <v>-0.17839039997453052</v>
      </c>
      <c r="R72" s="4">
        <f>(ajuste_SA!R72-AVERAGE(ajuste_SA!R$2:R$138))/_xlfn.STDEV.P(ajuste_SA!R$2:R$138)</f>
        <v>-0.49478757976839255</v>
      </c>
      <c r="S72" s="4">
        <f>(ajuste_SA!S72-AVERAGE(ajuste_SA!S$2:S$138))/_xlfn.STDEV.P(ajuste_SA!S$2:S$138)</f>
        <v>-1.0152691976273118E-2</v>
      </c>
      <c r="T72" s="4">
        <f>(ajuste_SA!T72-AVERAGE(ajuste_SA!T$2:T$138))/_xlfn.STDEV.P(ajuste_SA!T$2:T$138)</f>
        <v>1.8339321106796849</v>
      </c>
      <c r="U72" s="4">
        <f>(ajuste_SA!U72-AVERAGE(ajuste_SA!U$2:U$138))/_xlfn.STDEV.P(ajuste_SA!U$2:U$138)</f>
        <v>0.5046488963879453</v>
      </c>
      <c r="V72" s="4">
        <f>(ajuste_SA!V72-AVERAGE(ajuste_SA!V$2:V$138))/_xlfn.STDEV.P(ajuste_SA!V$2:V$138)</f>
        <v>0.50186137176550238</v>
      </c>
      <c r="W72" s="4">
        <f>(ajuste_SA!W72-AVERAGE(ajuste_SA!W$2:W$138))/_xlfn.STDEV.P(ajuste_SA!W$2:W$138)</f>
        <v>-0.63015491842011895</v>
      </c>
      <c r="X72" s="4">
        <f>(ajuste_SA!X72-AVERAGE(ajuste_SA!X$2:X$138))/_xlfn.STDEV.P(ajuste_SA!X$2:X$138)</f>
        <v>-0.34033760155746823</v>
      </c>
      <c r="Y72" s="4">
        <f>(ajuste_SA!Y72-AVERAGE(ajuste_SA!Y$2:Y$138))/_xlfn.STDEV.P(ajuste_SA!Y$2:Y$138)</f>
        <v>-0.52899527192078022</v>
      </c>
      <c r="Z72" s="4">
        <f>(ajuste_SA!Z72-AVERAGE(ajuste_SA!Z$2:Z$138))/_xlfn.STDEV.P(ajuste_SA!Z$2:Z$138)</f>
        <v>-0.39168838067235712</v>
      </c>
      <c r="AA72" s="4">
        <f>(ajuste_SA!AA72-AVERAGE(ajuste_SA!AA$2:AA$138))/_xlfn.STDEV.P(ajuste_SA!AA$2:AA$138)</f>
        <v>0.63760605097833667</v>
      </c>
      <c r="AB72" s="4">
        <f>ajuste_SA!AB72/ajuste_SA!AB$2*100</f>
        <v>148.22582408044389</v>
      </c>
      <c r="AC72" s="4">
        <f>ajuste_SA!AC72/ajuste_SA!AC$2*100</f>
        <v>109.14574338384256</v>
      </c>
      <c r="AD72" s="4">
        <v>0.72391887100813124</v>
      </c>
    </row>
    <row r="73" spans="1:30" x14ac:dyDescent="0.3">
      <c r="A73" s="2">
        <v>42461</v>
      </c>
      <c r="B73" s="2" t="str">
        <f t="shared" si="1"/>
        <v>2016M4</v>
      </c>
      <c r="C73" s="4">
        <f>ajuste_SA!C73/ajuste_SA!C$2*100</f>
        <v>99.699677702900686</v>
      </c>
      <c r="D73" s="4">
        <f>(ajuste_SA!D73-AVERAGE(ajuste_SA!D$2:D$138))/_xlfn.STDEV.P(ajuste_SA!D$2:D$138)</f>
        <v>-0.44434239583608037</v>
      </c>
      <c r="E73" s="4">
        <f>(ajuste_SA!E73-AVERAGE(ajuste_SA!E$2:E$138))/_xlfn.STDEV.P(ajuste_SA!E$2:E$138)</f>
        <v>-0.27781432537860495</v>
      </c>
      <c r="F73" s="4">
        <f>(ajuste_SA!F73-AVERAGE(ajuste_SA!F$2:F$138))/_xlfn.STDEV.P(ajuste_SA!F$2:F$138)</f>
        <v>-2.4749953500123757E-2</v>
      </c>
      <c r="G73" s="4">
        <f>(ajuste_SA!G73-AVERAGE(ajuste_SA!G$2:G$138))/_xlfn.STDEV.P(ajuste_SA!G$2:G$138)</f>
        <v>-2.6367662112074086E-2</v>
      </c>
      <c r="H73" s="4">
        <f>(ajuste_SA!H73-AVERAGE(ajuste_SA!H$2:H$138))/_xlfn.STDEV.P(ajuste_SA!H$2:H$138)</f>
        <v>1.0528020122750446E-2</v>
      </c>
      <c r="I73" s="4">
        <f>(ajuste_SA!I73-AVERAGE(ajuste_SA!I$2:I$138))/_xlfn.STDEV.P(ajuste_SA!I$2:I$138)</f>
        <v>-3.246599475099482E-2</v>
      </c>
      <c r="J73" s="4">
        <f>(ajuste_SA!J73-AVERAGE(ajuste_SA!J$2:J$138))/_xlfn.STDEV.P(ajuste_SA!J$2:J$138)</f>
        <v>-0.64972828491183254</v>
      </c>
      <c r="K73" s="4">
        <f>(ajuste_SA!K73-AVERAGE(ajuste_SA!K$2:K$138))/_xlfn.STDEV.P(ajuste_SA!K$2:K$138)</f>
        <v>-1.2387224249343916</v>
      </c>
      <c r="L73" s="4">
        <f>(ajuste_SA!L73-AVERAGE(ajuste_SA!L$2:L$138))/_xlfn.STDEV.P(ajuste_SA!L$2:L$138)</f>
        <v>1.2191638389624671</v>
      </c>
      <c r="M73" s="4">
        <f>(ajuste_SA!M73-AVERAGE(ajuste_SA!M$2:M$138))/_xlfn.STDEV.P(ajuste_SA!M$2:M$138)</f>
        <v>1.6213737546012392</v>
      </c>
      <c r="N73" s="4">
        <f>(ajuste_SA!N73-AVERAGE(ajuste_SA!N$2:N$138))/_xlfn.STDEV.P(ajuste_SA!N$2:N$138)</f>
        <v>-1.4570933834730939</v>
      </c>
      <c r="O73" s="4">
        <f>(ajuste_SA!O73-AVERAGE(ajuste_SA!O$2:O$138))/_xlfn.STDEV.P(ajuste_SA!O$2:O$138)</f>
        <v>-0.28532608168314827</v>
      </c>
      <c r="P73" s="4">
        <f>(ajuste_SA!P73-AVERAGE(ajuste_SA!P$2:P$138))/_xlfn.STDEV.P(ajuste_SA!P$2:P$138)</f>
        <v>-0.32502833835511474</v>
      </c>
      <c r="Q73" s="4">
        <f>(ajuste_SA!Q73-AVERAGE(ajuste_SA!Q$2:Q$138))/_xlfn.STDEV.P(ajuste_SA!Q$2:Q$138)</f>
        <v>-0.17847093489725113</v>
      </c>
      <c r="R73" s="4">
        <f>(ajuste_SA!R73-AVERAGE(ajuste_SA!R$2:R$138))/_xlfn.STDEV.P(ajuste_SA!R$2:R$138)</f>
        <v>-0.47884169809797339</v>
      </c>
      <c r="S73" s="4">
        <f>(ajuste_SA!S73-AVERAGE(ajuste_SA!S$2:S$138))/_xlfn.STDEV.P(ajuste_SA!S$2:S$138)</f>
        <v>-4.1451380485927586E-2</v>
      </c>
      <c r="T73" s="4">
        <f>(ajuste_SA!T73-AVERAGE(ajuste_SA!T$2:T$138))/_xlfn.STDEV.P(ajuste_SA!T$2:T$138)</f>
        <v>1.1020137698947814</v>
      </c>
      <c r="U73" s="4">
        <f>(ajuste_SA!U73-AVERAGE(ajuste_SA!U$2:U$138))/_xlfn.STDEV.P(ajuste_SA!U$2:U$138)</f>
        <v>0.31661002246062236</v>
      </c>
      <c r="V73" s="4">
        <f>(ajuste_SA!V73-AVERAGE(ajuste_SA!V$2:V$138))/_xlfn.STDEV.P(ajuste_SA!V$2:V$138)</f>
        <v>0.3333210315888589</v>
      </c>
      <c r="W73" s="4">
        <f>(ajuste_SA!W73-AVERAGE(ajuste_SA!W$2:W$138))/_xlfn.STDEV.P(ajuste_SA!W$2:W$138)</f>
        <v>-0.38169727095975453</v>
      </c>
      <c r="X73" s="4">
        <f>(ajuste_SA!X73-AVERAGE(ajuste_SA!X$2:X$138))/_xlfn.STDEV.P(ajuste_SA!X$2:X$138)</f>
        <v>-0.25627125742583329</v>
      </c>
      <c r="Y73" s="4">
        <f>(ajuste_SA!Y73-AVERAGE(ajuste_SA!Y$2:Y$138))/_xlfn.STDEV.P(ajuste_SA!Y$2:Y$138)</f>
        <v>-0.47858769210512314</v>
      </c>
      <c r="Z73" s="4">
        <f>(ajuste_SA!Z73-AVERAGE(ajuste_SA!Z$2:Z$138))/_xlfn.STDEV.P(ajuste_SA!Z$2:Z$138)</f>
        <v>-0.32749687458723736</v>
      </c>
      <c r="AA73" s="4">
        <f>(ajuste_SA!AA73-AVERAGE(ajuste_SA!AA$2:AA$138))/_xlfn.STDEV.P(ajuste_SA!AA$2:AA$138)</f>
        <v>0.45143649854632051</v>
      </c>
      <c r="AB73" s="4">
        <f>ajuste_SA!AB73/ajuste_SA!AB$2*100</f>
        <v>149.13011052032635</v>
      </c>
      <c r="AC73" s="4">
        <f>ajuste_SA!AC73/ajuste_SA!AC$2*100</f>
        <v>109.66321077285519</v>
      </c>
      <c r="AD73" s="4">
        <v>0.32472589495884785</v>
      </c>
    </row>
    <row r="74" spans="1:30" x14ac:dyDescent="0.3">
      <c r="A74" s="2">
        <v>42491</v>
      </c>
      <c r="B74" s="2" t="str">
        <f t="shared" si="1"/>
        <v>2016M5</v>
      </c>
      <c r="C74" s="4">
        <f>ajuste_SA!C74/ajuste_SA!C$2*100</f>
        <v>97.905068854380303</v>
      </c>
      <c r="D74" s="4">
        <f>(ajuste_SA!D74-AVERAGE(ajuste_SA!D$2:D$138))/_xlfn.STDEV.P(ajuste_SA!D$2:D$138)</f>
        <v>-0.45812293511037949</v>
      </c>
      <c r="E74" s="4">
        <f>(ajuste_SA!E74-AVERAGE(ajuste_SA!E$2:E$138))/_xlfn.STDEV.P(ajuste_SA!E$2:E$138)</f>
        <v>-0.33385167170465008</v>
      </c>
      <c r="F74" s="4">
        <f>(ajuste_SA!F74-AVERAGE(ajuste_SA!F$2:F$138))/_xlfn.STDEV.P(ajuste_SA!F$2:F$138)</f>
        <v>-5.1774004126593255E-2</v>
      </c>
      <c r="G74" s="4">
        <f>(ajuste_SA!G74-AVERAGE(ajuste_SA!G$2:G$138))/_xlfn.STDEV.P(ajuste_SA!G$2:G$138)</f>
        <v>1.6723811044732157E-2</v>
      </c>
      <c r="H74" s="4">
        <f>(ajuste_SA!H74-AVERAGE(ajuste_SA!H$2:H$138))/_xlfn.STDEV.P(ajuste_SA!H$2:H$138)</f>
        <v>4.4778115501165762E-2</v>
      </c>
      <c r="I74" s="4">
        <f>(ajuste_SA!I74-AVERAGE(ajuste_SA!I$2:I$138))/_xlfn.STDEV.P(ajuste_SA!I$2:I$138)</f>
        <v>-0.17329474243077284</v>
      </c>
      <c r="J74" s="4">
        <f>(ajuste_SA!J74-AVERAGE(ajuste_SA!J$2:J$138))/_xlfn.STDEV.P(ajuste_SA!J$2:J$138)</f>
        <v>-0.73125425807585487</v>
      </c>
      <c r="K74" s="4">
        <f>(ajuste_SA!K74-AVERAGE(ajuste_SA!K$2:K$138))/_xlfn.STDEV.P(ajuste_SA!K$2:K$138)</f>
        <v>-1.2360192101058001</v>
      </c>
      <c r="L74" s="4">
        <f>(ajuste_SA!L74-AVERAGE(ajuste_SA!L$2:L$138))/_xlfn.STDEV.P(ajuste_SA!L$2:L$138)</f>
        <v>1.2528166125637441</v>
      </c>
      <c r="M74" s="4">
        <f>(ajuste_SA!M74-AVERAGE(ajuste_SA!M$2:M$138))/_xlfn.STDEV.P(ajuste_SA!M$2:M$138)</f>
        <v>1.8168949056152628</v>
      </c>
      <c r="N74" s="4">
        <f>(ajuste_SA!N74-AVERAGE(ajuste_SA!N$2:N$138))/_xlfn.STDEV.P(ajuste_SA!N$2:N$138)</f>
        <v>-1.5963641091823106</v>
      </c>
      <c r="O74" s="4">
        <f>(ajuste_SA!O74-AVERAGE(ajuste_SA!O$2:O$138))/_xlfn.STDEV.P(ajuste_SA!O$2:O$138)</f>
        <v>-0.2810633750551233</v>
      </c>
      <c r="P74" s="4">
        <f>(ajuste_SA!P74-AVERAGE(ajuste_SA!P$2:P$138))/_xlfn.STDEV.P(ajuste_SA!P$2:P$138)</f>
        <v>-0.29930232643443316</v>
      </c>
      <c r="Q74" s="4">
        <f>(ajuste_SA!Q74-AVERAGE(ajuste_SA!Q$2:Q$138))/_xlfn.STDEV.P(ajuste_SA!Q$2:Q$138)</f>
        <v>-0.15493872337063133</v>
      </c>
      <c r="R74" s="4">
        <f>(ajuste_SA!R74-AVERAGE(ajuste_SA!R$2:R$138))/_xlfn.STDEV.P(ajuste_SA!R$2:R$138)</f>
        <v>-0.74097891378695047</v>
      </c>
      <c r="S74" s="4">
        <f>(ajuste_SA!S74-AVERAGE(ajuste_SA!S$2:S$138))/_xlfn.STDEV.P(ajuste_SA!S$2:S$138)</f>
        <v>1.5262951357201172E-2</v>
      </c>
      <c r="T74" s="4">
        <f>(ajuste_SA!T74-AVERAGE(ajuste_SA!T$2:T$138))/_xlfn.STDEV.P(ajuste_SA!T$2:T$138)</f>
        <v>1.1670731779645502</v>
      </c>
      <c r="U74" s="4">
        <f>(ajuste_SA!U74-AVERAGE(ajuste_SA!U$2:U$138))/_xlfn.STDEV.P(ajuste_SA!U$2:U$138)</f>
        <v>0.48533350490781119</v>
      </c>
      <c r="V74" s="4">
        <f>(ajuste_SA!V74-AVERAGE(ajuste_SA!V$2:V$138))/_xlfn.STDEV.P(ajuste_SA!V$2:V$138)</f>
        <v>0.28961080317856119</v>
      </c>
      <c r="W74" s="4">
        <f>(ajuste_SA!W74-AVERAGE(ajuste_SA!W$2:W$138))/_xlfn.STDEV.P(ajuste_SA!W$2:W$138)</f>
        <v>-0.59608072676841184</v>
      </c>
      <c r="X74" s="4">
        <f>(ajuste_SA!X74-AVERAGE(ajuste_SA!X$2:X$138))/_xlfn.STDEV.P(ajuste_SA!X$2:X$138)</f>
        <v>-0.13399293868890949</v>
      </c>
      <c r="Y74" s="4">
        <f>(ajuste_SA!Y74-AVERAGE(ajuste_SA!Y$2:Y$138))/_xlfn.STDEV.P(ajuste_SA!Y$2:Y$138)</f>
        <v>-0.45567515582527879</v>
      </c>
      <c r="Z74" s="4">
        <f>(ajuste_SA!Z74-AVERAGE(ajuste_SA!Z$2:Z$138))/_xlfn.STDEV.P(ajuste_SA!Z$2:Z$138)</f>
        <v>-0.37912917296005116</v>
      </c>
      <c r="AA74" s="4">
        <f>(ajuste_SA!AA74-AVERAGE(ajuste_SA!AA$2:AA$138))/_xlfn.STDEV.P(ajuste_SA!AA$2:AA$138)</f>
        <v>0.79788548034711437</v>
      </c>
      <c r="AB74" s="4">
        <f>ajuste_SA!AB74/ajuste_SA!AB$2*100</f>
        <v>150.29317782906961</v>
      </c>
      <c r="AC74" s="4">
        <f>ajuste_SA!AC74/ajuste_SA!AC$2*100</f>
        <v>110.11009359330455</v>
      </c>
      <c r="AD74" s="4">
        <v>0.62627245269286014</v>
      </c>
    </row>
    <row r="75" spans="1:30" x14ac:dyDescent="0.3">
      <c r="A75" s="2">
        <v>42522</v>
      </c>
      <c r="B75" s="2" t="str">
        <f t="shared" si="1"/>
        <v>2016M6</v>
      </c>
      <c r="C75" s="4">
        <f>ajuste_SA!C75/ajuste_SA!C$2*100</f>
        <v>99.157632581306771</v>
      </c>
      <c r="D75" s="4">
        <f>(ajuste_SA!D75-AVERAGE(ajuste_SA!D$2:D$138))/_xlfn.STDEV.P(ajuste_SA!D$2:D$138)</f>
        <v>-0.52995896287320565</v>
      </c>
      <c r="E75" s="4">
        <f>(ajuste_SA!E75-AVERAGE(ajuste_SA!E$2:E$138))/_xlfn.STDEV.P(ajuste_SA!E$2:E$138)</f>
        <v>-0.3380414584318861</v>
      </c>
      <c r="F75" s="4">
        <f>(ajuste_SA!F75-AVERAGE(ajuste_SA!F$2:F$138))/_xlfn.STDEV.P(ajuste_SA!F$2:F$138)</f>
        <v>-1.9832551334352883E-2</v>
      </c>
      <c r="G75" s="4">
        <f>(ajuste_SA!G75-AVERAGE(ajuste_SA!G$2:G$138))/_xlfn.STDEV.P(ajuste_SA!G$2:G$138)</f>
        <v>3.0095348753991877E-2</v>
      </c>
      <c r="H75" s="4">
        <f>(ajuste_SA!H75-AVERAGE(ajuste_SA!H$2:H$138))/_xlfn.STDEV.P(ajuste_SA!H$2:H$138)</f>
        <v>6.2420632343325552E-2</v>
      </c>
      <c r="I75" s="4">
        <f>(ajuste_SA!I75-AVERAGE(ajuste_SA!I$2:I$138))/_xlfn.STDEV.P(ajuste_SA!I$2:I$138)</f>
        <v>-0.78942051352980047</v>
      </c>
      <c r="J75" s="4">
        <f>(ajuste_SA!J75-AVERAGE(ajuste_SA!J$2:J$138))/_xlfn.STDEV.P(ajuste_SA!J$2:J$138)</f>
        <v>-0.59537763613581762</v>
      </c>
      <c r="K75" s="4">
        <f>(ajuste_SA!K75-AVERAGE(ajuste_SA!K$2:K$138))/_xlfn.STDEV.P(ajuste_SA!K$2:K$138)</f>
        <v>-1.3365734854441131</v>
      </c>
      <c r="L75" s="4">
        <f>(ajuste_SA!L75-AVERAGE(ajuste_SA!L$2:L$138))/_xlfn.STDEV.P(ajuste_SA!L$2:L$138)</f>
        <v>1.2498902844245028</v>
      </c>
      <c r="M75" s="4">
        <f>(ajuste_SA!M75-AVERAGE(ajuste_SA!M$2:M$138))/_xlfn.STDEV.P(ajuste_SA!M$2:M$138)</f>
        <v>1.5253928756979336</v>
      </c>
      <c r="N75" s="4">
        <f>(ajuste_SA!N75-AVERAGE(ajuste_SA!N$2:N$138))/_xlfn.STDEV.P(ajuste_SA!N$2:N$138)</f>
        <v>-1.3543609303389219</v>
      </c>
      <c r="O75" s="4">
        <f>(ajuste_SA!O75-AVERAGE(ajuste_SA!O$2:O$138))/_xlfn.STDEV.P(ajuste_SA!O$2:O$138)</f>
        <v>-0.23065323588392994</v>
      </c>
      <c r="P75" s="4">
        <f>(ajuste_SA!P75-AVERAGE(ajuste_SA!P$2:P$138))/_xlfn.STDEV.P(ajuste_SA!P$2:P$138)</f>
        <v>-0.31689113271024355</v>
      </c>
      <c r="Q75" s="4">
        <f>(ajuste_SA!Q75-AVERAGE(ajuste_SA!Q$2:Q$138))/_xlfn.STDEV.P(ajuste_SA!Q$2:Q$138)</f>
        <v>-0.13330093224413919</v>
      </c>
      <c r="R75" s="4">
        <f>(ajuste_SA!R75-AVERAGE(ajuste_SA!R$2:R$138))/_xlfn.STDEV.P(ajuste_SA!R$2:R$138)</f>
        <v>6.7943396442021908E-2</v>
      </c>
      <c r="S75" s="4">
        <f>(ajuste_SA!S75-AVERAGE(ajuste_SA!S$2:S$138))/_xlfn.STDEV.P(ajuste_SA!S$2:S$138)</f>
        <v>-0.30274322426507844</v>
      </c>
      <c r="T75" s="4">
        <f>(ajuste_SA!T75-AVERAGE(ajuste_SA!T$2:T$138))/_xlfn.STDEV.P(ajuste_SA!T$2:T$138)</f>
        <v>0.87267935644884553</v>
      </c>
      <c r="U75" s="4">
        <f>(ajuste_SA!U75-AVERAGE(ajuste_SA!U$2:U$138))/_xlfn.STDEV.P(ajuste_SA!U$2:U$138)</f>
        <v>-8.4575286694739724E-2</v>
      </c>
      <c r="V75" s="4">
        <f>(ajuste_SA!V75-AVERAGE(ajuste_SA!V$2:V$138))/_xlfn.STDEV.P(ajuste_SA!V$2:V$138)</f>
        <v>0.15178575864158642</v>
      </c>
      <c r="W75" s="4">
        <f>(ajuste_SA!W75-AVERAGE(ajuste_SA!W$2:W$138))/_xlfn.STDEV.P(ajuste_SA!W$2:W$138)</f>
        <v>-0.39163557685816885</v>
      </c>
      <c r="X75" s="4">
        <f>(ajuste_SA!X75-AVERAGE(ajuste_SA!X$2:X$138))/_xlfn.STDEV.P(ajuste_SA!X$2:X$138)</f>
        <v>-0.66590362519452773</v>
      </c>
      <c r="Y75" s="4">
        <f>(ajuste_SA!Y75-AVERAGE(ajuste_SA!Y$2:Y$138))/_xlfn.STDEV.P(ajuste_SA!Y$2:Y$138)</f>
        <v>-0.98419099268035093</v>
      </c>
      <c r="Z75" s="4">
        <f>(ajuste_SA!Z75-AVERAGE(ajuste_SA!Z$2:Z$138))/_xlfn.STDEV.P(ajuste_SA!Z$2:Z$138)</f>
        <v>-0.82846971555589111</v>
      </c>
      <c r="AA75" s="4">
        <f>(ajuste_SA!AA75-AVERAGE(ajuste_SA!AA$2:AA$138))/_xlfn.STDEV.P(ajuste_SA!AA$2:AA$138)</f>
        <v>0.82870837640365758</v>
      </c>
      <c r="AB75" s="4">
        <f>ajuste_SA!AB75/ajuste_SA!AB$2*100</f>
        <v>150.81909770665501</v>
      </c>
      <c r="AC75" s="4">
        <f>ajuste_SA!AC75/ajuste_SA!AC$2*100</f>
        <v>110.47768335945879</v>
      </c>
      <c r="AD75" s="4">
        <v>0.23879304694529421</v>
      </c>
    </row>
    <row r="76" spans="1:30" x14ac:dyDescent="0.3">
      <c r="A76" s="2">
        <v>42552</v>
      </c>
      <c r="B76" s="2" t="str">
        <f t="shared" si="1"/>
        <v>2016M7</v>
      </c>
      <c r="C76" s="4">
        <f>ajuste_SA!C76/ajuste_SA!C$2*100</f>
        <v>100.197773220041</v>
      </c>
      <c r="D76" s="4">
        <f>(ajuste_SA!D76-AVERAGE(ajuste_SA!D$2:D$138))/_xlfn.STDEV.P(ajuste_SA!D$2:D$138)</f>
        <v>-0.55172961937038545</v>
      </c>
      <c r="E76" s="4">
        <f>(ajuste_SA!E76-AVERAGE(ajuste_SA!E$2:E$138))/_xlfn.STDEV.P(ajuste_SA!E$2:E$138)</f>
        <v>-0.3418357455231732</v>
      </c>
      <c r="F76" s="4">
        <f>(ajuste_SA!F76-AVERAGE(ajuste_SA!F$2:F$138))/_xlfn.STDEV.P(ajuste_SA!F$2:F$138)</f>
        <v>-1.2182012547610655E-2</v>
      </c>
      <c r="G76" s="4">
        <f>(ajuste_SA!G76-AVERAGE(ajuste_SA!G$2:G$138))/_xlfn.STDEV.P(ajuste_SA!G$2:G$138)</f>
        <v>5.0117866733734855E-2</v>
      </c>
      <c r="H76" s="4">
        <f>(ajuste_SA!H76-AVERAGE(ajuste_SA!H$2:H$138))/_xlfn.STDEV.P(ajuste_SA!H$2:H$138)</f>
        <v>8.2567889865118566E-2</v>
      </c>
      <c r="I76" s="4">
        <f>(ajuste_SA!I76-AVERAGE(ajuste_SA!I$2:I$138))/_xlfn.STDEV.P(ajuste_SA!I$2:I$138)</f>
        <v>-1.0182672285094398</v>
      </c>
      <c r="J76" s="4">
        <f>(ajuste_SA!J76-AVERAGE(ajuste_SA!J$2:J$138))/_xlfn.STDEV.P(ajuste_SA!J$2:J$138)</f>
        <v>-0.26927374347971877</v>
      </c>
      <c r="K76" s="4">
        <f>(ajuste_SA!K76-AVERAGE(ajuste_SA!K$2:K$138))/_xlfn.STDEV.P(ajuste_SA!K$2:K$138)</f>
        <v>-1.3276234221206151</v>
      </c>
      <c r="L76" s="4">
        <f>(ajuste_SA!L76-AVERAGE(ajuste_SA!L$2:L$138))/_xlfn.STDEV.P(ajuste_SA!L$2:L$138)</f>
        <v>1.2308691515194332</v>
      </c>
      <c r="M76" s="4">
        <f>(ajuste_SA!M76-AVERAGE(ajuste_SA!M$2:M$138))/_xlfn.STDEV.P(ajuste_SA!M$2:M$138)</f>
        <v>1.1261271479837975</v>
      </c>
      <c r="N76" s="4">
        <f>(ajuste_SA!N76-AVERAGE(ajuste_SA!N$2:N$138))/_xlfn.STDEV.P(ajuste_SA!N$2:N$138)</f>
        <v>-1.1661892723224065</v>
      </c>
      <c r="O76" s="4">
        <f>(ajuste_SA!O76-AVERAGE(ajuste_SA!O$2:O$138))/_xlfn.STDEV.P(ajuste_SA!O$2:O$138)</f>
        <v>-0.1714213926392095</v>
      </c>
      <c r="P76" s="4">
        <f>(ajuste_SA!P76-AVERAGE(ajuste_SA!P$2:P$138))/_xlfn.STDEV.P(ajuste_SA!P$2:P$138)</f>
        <v>-0.23904682195235638</v>
      </c>
      <c r="Q76" s="4">
        <f>(ajuste_SA!Q76-AVERAGE(ajuste_SA!Q$2:Q$138))/_xlfn.STDEV.P(ajuste_SA!Q$2:Q$138)</f>
        <v>-6.7194786222079084E-2</v>
      </c>
      <c r="R76" s="4">
        <f>(ajuste_SA!R76-AVERAGE(ajuste_SA!R$2:R$138))/_xlfn.STDEV.P(ajuste_SA!R$2:R$138)</f>
        <v>0.25991025627589337</v>
      </c>
      <c r="S76" s="4">
        <f>(ajuste_SA!S76-AVERAGE(ajuste_SA!S$2:S$138))/_xlfn.STDEV.P(ajuste_SA!S$2:S$138)</f>
        <v>-9.3176626940074475E-2</v>
      </c>
      <c r="T76" s="4">
        <f>(ajuste_SA!T76-AVERAGE(ajuste_SA!T$2:T$138))/_xlfn.STDEV.P(ajuste_SA!T$2:T$138)</f>
        <v>0.54575583089825452</v>
      </c>
      <c r="U76" s="4">
        <f>(ajuste_SA!U76-AVERAGE(ajuste_SA!U$2:U$138))/_xlfn.STDEV.P(ajuste_SA!U$2:U$138)</f>
        <v>-6.6750610309187594E-2</v>
      </c>
      <c r="V76" s="4">
        <f>(ajuste_SA!V76-AVERAGE(ajuste_SA!V$2:V$138))/_xlfn.STDEV.P(ajuste_SA!V$2:V$138)</f>
        <v>-4.8651234699328472E-2</v>
      </c>
      <c r="W76" s="4">
        <f>(ajuste_SA!W76-AVERAGE(ajuste_SA!W$2:W$138))/_xlfn.STDEV.P(ajuste_SA!W$2:W$138)</f>
        <v>-0.92546457940158078</v>
      </c>
      <c r="X76" s="4">
        <f>(ajuste_SA!X76-AVERAGE(ajuste_SA!X$2:X$138))/_xlfn.STDEV.P(ajuste_SA!X$2:X$138)</f>
        <v>-0.63227708754187373</v>
      </c>
      <c r="Y76" s="4">
        <f>(ajuste_SA!Y76-AVERAGE(ajuste_SA!Y$2:Y$138))/_xlfn.STDEV.P(ajuste_SA!Y$2:Y$138)</f>
        <v>-1.0300160652400394</v>
      </c>
      <c r="Z76" s="4">
        <f>(ajuste_SA!Z76-AVERAGE(ajuste_SA!Z$2:Z$138))/_xlfn.STDEV.P(ajuste_SA!Z$2:Z$138)</f>
        <v>-1.0029031560045867</v>
      </c>
      <c r="AA76" s="4">
        <f>(ajuste_SA!AA76-AVERAGE(ajuste_SA!AA$2:AA$138))/_xlfn.STDEV.P(ajuste_SA!AA$2:AA$138)</f>
        <v>0.75350051002569229</v>
      </c>
      <c r="AB76" s="4">
        <f>ajuste_SA!AB76/ajuste_SA!AB$2*100</f>
        <v>151.60347698618335</v>
      </c>
      <c r="AC76" s="4">
        <f>ajuste_SA!AC76/ajuste_SA!AC$2*100</f>
        <v>110.29847188992474</v>
      </c>
      <c r="AD76" s="4">
        <v>0.258650634944944</v>
      </c>
    </row>
    <row r="77" spans="1:30" x14ac:dyDescent="0.3">
      <c r="A77" s="2">
        <v>42583</v>
      </c>
      <c r="B77" s="2" t="str">
        <f t="shared" si="1"/>
        <v>2016M8</v>
      </c>
      <c r="C77" s="4">
        <f>ajuste_SA!C77/ajuste_SA!C$2*100</f>
        <v>101.27453852915322</v>
      </c>
      <c r="D77" s="4">
        <f>(ajuste_SA!D77-AVERAGE(ajuste_SA!D$2:D$138))/_xlfn.STDEV.P(ajuste_SA!D$2:D$138)</f>
        <v>-0.58242542622016469</v>
      </c>
      <c r="E77" s="4">
        <f>(ajuste_SA!E77-AVERAGE(ajuste_SA!E$2:E$138))/_xlfn.STDEV.P(ajuste_SA!E$2:E$138)</f>
        <v>-0.38235302363153667</v>
      </c>
      <c r="F77" s="4">
        <f>(ajuste_SA!F77-AVERAGE(ajuste_SA!F$2:F$138))/_xlfn.STDEV.P(ajuste_SA!F$2:F$138)</f>
        <v>-1.8780638230052268E-2</v>
      </c>
      <c r="G77" s="4">
        <f>(ajuste_SA!G77-AVERAGE(ajuste_SA!G$2:G$138))/_xlfn.STDEV.P(ajuste_SA!G$2:G$138)</f>
        <v>7.1359655351730805E-2</v>
      </c>
      <c r="H77" s="4">
        <f>(ajuste_SA!H77-AVERAGE(ajuste_SA!H$2:H$138))/_xlfn.STDEV.P(ajuste_SA!H$2:H$138)</f>
        <v>0.10539305954616376</v>
      </c>
      <c r="I77" s="4">
        <f>(ajuste_SA!I77-AVERAGE(ajuste_SA!I$2:I$138))/_xlfn.STDEV.P(ajuste_SA!I$2:I$138)</f>
        <v>-0.98892790607615233</v>
      </c>
      <c r="J77" s="4">
        <f>(ajuste_SA!J77-AVERAGE(ajuste_SA!J$2:J$138))/_xlfn.STDEV.P(ajuste_SA!J$2:J$138)</f>
        <v>-0.62255296052382514</v>
      </c>
      <c r="K77" s="4">
        <f>(ajuste_SA!K77-AVERAGE(ajuste_SA!K$2:K$138))/_xlfn.STDEV.P(ajuste_SA!K$2:K$138)</f>
        <v>-1.3083976374778339</v>
      </c>
      <c r="L77" s="4">
        <f>(ajuste_SA!L77-AVERAGE(ajuste_SA!L$2:L$138))/_xlfn.STDEV.P(ajuste_SA!L$2:L$138)</f>
        <v>1.2279428233801919</v>
      </c>
      <c r="M77" s="4">
        <f>(ajuste_SA!M77-AVERAGE(ajuste_SA!M$2:M$138))/_xlfn.STDEV.P(ajuste_SA!M$2:M$138)</f>
        <v>0.73348925589725622</v>
      </c>
      <c r="N77" s="4">
        <f>(ajuste_SA!N77-AVERAGE(ajuste_SA!N$2:N$138))/_xlfn.STDEV.P(ajuste_SA!N$2:N$138)</f>
        <v>-1.0880867212252976</v>
      </c>
      <c r="O77" s="4">
        <f>(ajuste_SA!O77-AVERAGE(ajuste_SA!O$2:O$138))/_xlfn.STDEV.P(ajuste_SA!O$2:O$138)</f>
        <v>-0.14783258081363193</v>
      </c>
      <c r="P77" s="4">
        <f>(ajuste_SA!P77-AVERAGE(ajuste_SA!P$2:P$138))/_xlfn.STDEV.P(ajuste_SA!P$2:P$138)</f>
        <v>-0.22199885128182048</v>
      </c>
      <c r="Q77" s="4">
        <f>(ajuste_SA!Q77-AVERAGE(ajuste_SA!Q$2:Q$138))/_xlfn.STDEV.P(ajuste_SA!Q$2:Q$138)</f>
        <v>-5.2066050557039868E-2</v>
      </c>
      <c r="R77" s="4">
        <f>(ajuste_SA!R77-AVERAGE(ajuste_SA!R$2:R$138))/_xlfn.STDEV.P(ajuste_SA!R$2:R$138)</f>
        <v>0.61380022616163177</v>
      </c>
      <c r="S77" s="4">
        <f>(ajuste_SA!S77-AVERAGE(ajuste_SA!S$2:S$138))/_xlfn.STDEV.P(ajuste_SA!S$2:S$138)</f>
        <v>8.2081910096290747E-2</v>
      </c>
      <c r="T77" s="4">
        <f>(ajuste_SA!T77-AVERAGE(ajuste_SA!T$2:T$138))/_xlfn.STDEV.P(ajuste_SA!T$2:T$138)</f>
        <v>0.52623800847732416</v>
      </c>
      <c r="U77" s="4">
        <f>(ajuste_SA!U77-AVERAGE(ajuste_SA!U$2:U$138))/_xlfn.STDEV.P(ajuste_SA!U$2:U$138)</f>
        <v>-8.5125062692678721E-2</v>
      </c>
      <c r="V77" s="4">
        <f>(ajuste_SA!V77-AVERAGE(ajuste_SA!V$2:V$138))/_xlfn.STDEV.P(ajuste_SA!V$2:V$138)</f>
        <v>-0.13843440656912923</v>
      </c>
      <c r="W77" s="4">
        <f>(ajuste_SA!W77-AVERAGE(ajuste_SA!W$2:W$138))/_xlfn.STDEV.P(ajuste_SA!W$2:W$138)</f>
        <v>-0.70540209165097212</v>
      </c>
      <c r="X77" s="4">
        <f>(ajuste_SA!X77-AVERAGE(ajuste_SA!X$2:X$138))/_xlfn.STDEV.P(ajuste_SA!X$2:X$138)</f>
        <v>-0.40759067686277634</v>
      </c>
      <c r="Y77" s="4">
        <f>(ajuste_SA!Y77-AVERAGE(ajuste_SA!Y$2:Y$138))/_xlfn.STDEV.P(ajuste_SA!Y$2:Y$138)</f>
        <v>-0.8619907991878486</v>
      </c>
      <c r="Z77" s="4">
        <f>(ajuste_SA!Z77-AVERAGE(ajuste_SA!Z$2:Z$138))/_xlfn.STDEV.P(ajuste_SA!Z$2:Z$138)</f>
        <v>-0.93452524734869813</v>
      </c>
      <c r="AA77" s="4">
        <f>(ajuste_SA!AA77-AVERAGE(ajuste_SA!AA$2:AA$138))/_xlfn.STDEV.P(ajuste_SA!AA$2:AA$138)</f>
        <v>0.81391313971334844</v>
      </c>
      <c r="AB77" s="4">
        <f>ajuste_SA!AB77/ajuste_SA!AB$2*100</f>
        <v>152.2705208407003</v>
      </c>
      <c r="AC77" s="4">
        <f>ajuste_SA!AC77/ajuste_SA!AC$2*100</f>
        <v>110.39289020891199</v>
      </c>
      <c r="AD77" s="4">
        <v>0.22152872317853434</v>
      </c>
    </row>
    <row r="78" spans="1:30" x14ac:dyDescent="0.3">
      <c r="A78" s="2">
        <v>42614</v>
      </c>
      <c r="B78" s="2" t="str">
        <f t="shared" si="1"/>
        <v>2016M9</v>
      </c>
      <c r="C78" s="4">
        <f>ajuste_SA!C78/ajuste_SA!C$2*100</f>
        <v>98.110167008496916</v>
      </c>
      <c r="D78" s="4">
        <f>(ajuste_SA!D78-AVERAGE(ajuste_SA!D$2:D$138))/_xlfn.STDEV.P(ajuste_SA!D$2:D$138)</f>
        <v>-0.55045391260608623</v>
      </c>
      <c r="E78" s="4">
        <f>(ajuste_SA!E78-AVERAGE(ajuste_SA!E$2:E$138))/_xlfn.STDEV.P(ajuste_SA!E$2:E$138)</f>
        <v>-0.33103997140156133</v>
      </c>
      <c r="F78" s="4">
        <f>(ajuste_SA!F78-AVERAGE(ajuste_SA!F$2:F$138))/_xlfn.STDEV.P(ajuste_SA!F$2:F$138)</f>
        <v>1.8713110057733063E-2</v>
      </c>
      <c r="G78" s="4">
        <f>(ajuste_SA!G78-AVERAGE(ajuste_SA!G$2:G$138))/_xlfn.STDEV.P(ajuste_SA!G$2:G$138)</f>
        <v>0.10308716725695867</v>
      </c>
      <c r="H78" s="4">
        <f>(ajuste_SA!H78-AVERAGE(ajuste_SA!H$2:H$138))/_xlfn.STDEV.P(ajuste_SA!H$2:H$138)</f>
        <v>0.1387347980100401</v>
      </c>
      <c r="I78" s="4">
        <f>(ajuste_SA!I78-AVERAGE(ajuste_SA!I$2:I$138))/_xlfn.STDEV.P(ajuste_SA!I$2:I$138)</f>
        <v>-1.6402608640951257</v>
      </c>
      <c r="J78" s="4">
        <f>(ajuste_SA!J78-AVERAGE(ajuste_SA!J$2:J$138))/_xlfn.STDEV.P(ajuste_SA!J$2:J$138)</f>
        <v>-0.18774777031569648</v>
      </c>
      <c r="K78" s="4">
        <f>(ajuste_SA!K78-AVERAGE(ajuste_SA!K$2:K$138))/_xlfn.STDEV.P(ajuste_SA!K$2:K$138)</f>
        <v>-1.3086247189530205</v>
      </c>
      <c r="L78" s="4">
        <f>(ajuste_SA!L78-AVERAGE(ajuste_SA!L$2:L$138))/_xlfn.STDEV.P(ajuste_SA!L$2:L$138)</f>
        <v>1.10650020560167</v>
      </c>
      <c r="M78" s="4">
        <f>(ajuste_SA!M78-AVERAGE(ajuste_SA!M$2:M$138))/_xlfn.STDEV.P(ajuste_SA!M$2:M$138)</f>
        <v>0.93502455405483698</v>
      </c>
      <c r="N78" s="4">
        <f>(ajuste_SA!N78-AVERAGE(ajuste_SA!N$2:N$138))/_xlfn.STDEV.P(ajuste_SA!N$2:N$138)</f>
        <v>-1.0802821563583767</v>
      </c>
      <c r="O78" s="4">
        <f>(ajuste_SA!O78-AVERAGE(ajuste_SA!O$2:O$138))/_xlfn.STDEV.P(ajuste_SA!O$2:O$138)</f>
        <v>-0.14458210740591124</v>
      </c>
      <c r="P78" s="4">
        <f>(ajuste_SA!P78-AVERAGE(ajuste_SA!P$2:P$138))/_xlfn.STDEV.P(ajuste_SA!P$2:P$138)</f>
        <v>-0.1589832607099706</v>
      </c>
      <c r="Q78" s="4">
        <f>(ajuste_SA!Q78-AVERAGE(ajuste_SA!Q$2:Q$138))/_xlfn.STDEV.P(ajuste_SA!Q$2:Q$138)</f>
        <v>-2.3813154337679436E-2</v>
      </c>
      <c r="R78" s="4">
        <f>(ajuste_SA!R78-AVERAGE(ajuste_SA!R$2:R$138))/_xlfn.STDEV.P(ajuste_SA!R$2:R$138)</f>
        <v>0.79195829178338917</v>
      </c>
      <c r="S78" s="4">
        <f>(ajuste_SA!S78-AVERAGE(ajuste_SA!S$2:S$138))/_xlfn.STDEV.P(ajuste_SA!S$2:S$138)</f>
        <v>-5.4570990230464494E-2</v>
      </c>
      <c r="T78" s="4">
        <f>(ajuste_SA!T78-AVERAGE(ajuste_SA!T$2:T$138))/_xlfn.STDEV.P(ajuste_SA!T$2:T$138)</f>
        <v>0.72564509421116663</v>
      </c>
      <c r="U78" s="4">
        <f>(ajuste_SA!U78-AVERAGE(ajuste_SA!U$2:U$138))/_xlfn.STDEV.P(ajuste_SA!U$2:U$138)</f>
        <v>-8.0436090711987693E-2</v>
      </c>
      <c r="V78" s="4">
        <f>(ajuste_SA!V78-AVERAGE(ajuste_SA!V$2:V$138))/_xlfn.STDEV.P(ajuste_SA!V$2:V$138)</f>
        <v>-7.8578958655928913E-2</v>
      </c>
      <c r="W78" s="4">
        <f>(ajuste_SA!W78-AVERAGE(ajuste_SA!W$2:W$138))/_xlfn.STDEV.P(ajuste_SA!W$2:W$138)</f>
        <v>-0.72385894546231366</v>
      </c>
      <c r="X78" s="4">
        <f>(ajuste_SA!X78-AVERAGE(ajuste_SA!X$2:X$138))/_xlfn.STDEV.P(ajuste_SA!X$2:X$138)</f>
        <v>-0.44427417248385348</v>
      </c>
      <c r="Y78" s="4">
        <f>(ajuste_SA!Y78-AVERAGE(ajuste_SA!Y$2:Y$138))/_xlfn.STDEV.P(ajuste_SA!Y$2:Y$138)</f>
        <v>-0.80089070244159744</v>
      </c>
      <c r="Z78" s="4">
        <f>(ajuste_SA!Z78-AVERAGE(ajuste_SA!Z$2:Z$138))/_xlfn.STDEV.P(ajuste_SA!Z$2:Z$138)</f>
        <v>-0.78800115737179388</v>
      </c>
      <c r="AA78" s="4">
        <f>(ajuste_SA!AA78-AVERAGE(ajuste_SA!AA$2:AA$138))/_xlfn.STDEV.P(ajuste_SA!AA$2:AA$138)</f>
        <v>0.74487009912985924</v>
      </c>
      <c r="AB78" s="4">
        <f>ajuste_SA!AB78/ajuste_SA!AB$2*100</f>
        <v>152.39235680256144</v>
      </c>
      <c r="AC78" s="4">
        <f>ajuste_SA!AC78/ajuste_SA!AC$2*100</f>
        <v>110.65643648763854</v>
      </c>
      <c r="AD78" s="4">
        <v>0.41776418682264238</v>
      </c>
    </row>
    <row r="79" spans="1:30" x14ac:dyDescent="0.3">
      <c r="A79" s="2">
        <v>42644</v>
      </c>
      <c r="B79" s="2" t="str">
        <f t="shared" si="1"/>
        <v>2016M10</v>
      </c>
      <c r="C79" s="4">
        <f>ajuste_SA!C79/ajuste_SA!C$2*100</f>
        <v>97.304424260181648</v>
      </c>
      <c r="D79" s="4">
        <f>(ajuste_SA!D79-AVERAGE(ajuste_SA!D$2:D$138))/_xlfn.STDEV.P(ajuste_SA!D$2:D$138)</f>
        <v>-0.54441570542421236</v>
      </c>
      <c r="E79" s="4">
        <f>(ajuste_SA!E79-AVERAGE(ajuste_SA!E$2:E$138))/_xlfn.STDEV.P(ajuste_SA!E$2:E$138)</f>
        <v>-0.35389034217263798</v>
      </c>
      <c r="F79" s="4">
        <f>(ajuste_SA!F79-AVERAGE(ajuste_SA!F$2:F$138))/_xlfn.STDEV.P(ajuste_SA!F$2:F$138)</f>
        <v>2.6440490632292948E-2</v>
      </c>
      <c r="G79" s="4">
        <f>(ajuste_SA!G79-AVERAGE(ajuste_SA!G$2:G$138))/_xlfn.STDEV.P(ajuste_SA!G$2:G$138)</f>
        <v>0.14337506770987257</v>
      </c>
      <c r="H79" s="4">
        <f>(ajuste_SA!H79-AVERAGE(ajuste_SA!H$2:H$138))/_xlfn.STDEV.P(ajuste_SA!H$2:H$138)</f>
        <v>0.17320130957536681</v>
      </c>
      <c r="I79" s="4">
        <f>(ajuste_SA!I79-AVERAGE(ajuste_SA!I$2:I$138))/_xlfn.STDEV.P(ajuste_SA!I$2:I$138)</f>
        <v>-1.7928253407482184</v>
      </c>
      <c r="J79" s="4">
        <f>(ajuste_SA!J79-AVERAGE(ajuste_SA!J$2:J$138))/_xlfn.STDEV.P(ajuste_SA!J$2:J$138)</f>
        <v>1.6067162594361677E-2</v>
      </c>
      <c r="K79" s="4">
        <f>(ajuste_SA!K79-AVERAGE(ajuste_SA!K$2:K$138))/_xlfn.STDEV.P(ajuste_SA!K$2:K$138)</f>
        <v>-1.2204817013413809</v>
      </c>
      <c r="L79" s="4">
        <f>(ajuste_SA!L79-AVERAGE(ajuste_SA!L$2:L$138))/_xlfn.STDEV.P(ajuste_SA!L$2:L$138)</f>
        <v>0.99383657224087307</v>
      </c>
      <c r="M79" s="4">
        <f>(ajuste_SA!M79-AVERAGE(ajuste_SA!M$2:M$138))/_xlfn.STDEV.P(ajuste_SA!M$2:M$138)</f>
        <v>0.92606470218790471</v>
      </c>
      <c r="N79" s="4">
        <f>(ajuste_SA!N79-AVERAGE(ajuste_SA!N$2:N$138))/_xlfn.STDEV.P(ajuste_SA!N$2:N$138)</f>
        <v>-0.83377514224386207</v>
      </c>
      <c r="O79" s="4">
        <f>(ajuste_SA!O79-AVERAGE(ajuste_SA!O$2:O$138))/_xlfn.STDEV.P(ajuste_SA!O$2:O$138)</f>
        <v>-0.197246488309263</v>
      </c>
      <c r="P79" s="4">
        <f>(ajuste_SA!P79-AVERAGE(ajuste_SA!P$2:P$138))/_xlfn.STDEV.P(ajuste_SA!P$2:P$138)</f>
        <v>-0.20885643517518734</v>
      </c>
      <c r="Q79" s="4">
        <f>(ajuste_SA!Q79-AVERAGE(ajuste_SA!Q$2:Q$138))/_xlfn.STDEV.P(ajuste_SA!Q$2:Q$138)</f>
        <v>-8.7705599364759329E-2</v>
      </c>
      <c r="R79" s="4">
        <f>(ajuste_SA!R79-AVERAGE(ajuste_SA!R$2:R$138))/_xlfn.STDEV.P(ajuste_SA!R$2:R$138)</f>
        <v>0.82958916820337558</v>
      </c>
      <c r="S79" s="4">
        <f>(ajuste_SA!S79-AVERAGE(ajuste_SA!S$2:S$138))/_xlfn.STDEV.P(ajuste_SA!S$2:S$138)</f>
        <v>3.7144867348588712E-2</v>
      </c>
      <c r="T79" s="4">
        <f>(ajuste_SA!T79-AVERAGE(ajuste_SA!T$2:T$138))/_xlfn.STDEV.P(ajuste_SA!T$2:T$138)</f>
        <v>0.40913107395173981</v>
      </c>
      <c r="U79" s="4">
        <f>(ajuste_SA!U79-AVERAGE(ajuste_SA!U$2:U$138))/_xlfn.STDEV.P(ajuste_SA!U$2:U$138)</f>
        <v>-0.18441380907205182</v>
      </c>
      <c r="V79" s="4">
        <f>(ajuste_SA!V79-AVERAGE(ajuste_SA!V$2:V$138))/_xlfn.STDEV.P(ajuste_SA!V$2:V$138)</f>
        <v>-0.16363670042731893</v>
      </c>
      <c r="W79" s="4">
        <f>(ajuste_SA!W79-AVERAGE(ajuste_SA!W$2:W$138))/_xlfn.STDEV.P(ajuste_SA!W$2:W$138)</f>
        <v>-0.18861018493341417</v>
      </c>
      <c r="X79" s="4">
        <f>(ajuste_SA!X79-AVERAGE(ajuste_SA!X$2:X$138))/_xlfn.STDEV.P(ajuste_SA!X$2:X$138)</f>
        <v>-0.20430297196264066</v>
      </c>
      <c r="Y79" s="4">
        <f>(ajuste_SA!Y79-AVERAGE(ajuste_SA!Y$2:Y$138))/_xlfn.STDEV.P(ajuste_SA!Y$2:Y$138)</f>
        <v>-0.45567515582527879</v>
      </c>
      <c r="Z79" s="4">
        <f>(ajuste_SA!Z79-AVERAGE(ajuste_SA!Z$2:Z$138))/_xlfn.STDEV.P(ajuste_SA!Z$2:Z$138)</f>
        <v>-0.43494787390363382</v>
      </c>
      <c r="AA79" s="4">
        <f>(ajuste_SA!AA79-AVERAGE(ajuste_SA!AA$2:AA$138))/_xlfn.STDEV.P(ajuste_SA!AA$2:AA$138)</f>
        <v>1.1135116893829473</v>
      </c>
      <c r="AB79" s="4">
        <f>ajuste_SA!AB79/ajuste_SA!AB$2*100</f>
        <v>152.78872551225754</v>
      </c>
      <c r="AC79" s="4">
        <f>ajuste_SA!AC79/ajuste_SA!AC$2*100</f>
        <v>110.79439723528498</v>
      </c>
      <c r="AD79" s="4">
        <v>0.36675309501781128</v>
      </c>
    </row>
    <row r="80" spans="1:30" x14ac:dyDescent="0.3">
      <c r="A80" s="2">
        <v>42675</v>
      </c>
      <c r="B80" s="2" t="str">
        <f t="shared" si="1"/>
        <v>2016M11</v>
      </c>
      <c r="C80" s="4">
        <f>ajuste_SA!C80/ajuste_SA!C$2*100</f>
        <v>97.033401699384697</v>
      </c>
      <c r="D80" s="4">
        <f>(ajuste_SA!D80-AVERAGE(ajuste_SA!D$2:D$138))/_xlfn.STDEV.P(ajuste_SA!D$2:D$138)</f>
        <v>-0.58256534256490655</v>
      </c>
      <c r="E80" s="4">
        <f>(ajuste_SA!E80-AVERAGE(ajuste_SA!E$2:E$138))/_xlfn.STDEV.P(ajuste_SA!E$2:E$138)</f>
        <v>-0.27662369973082862</v>
      </c>
      <c r="F80" s="4">
        <f>(ajuste_SA!F80-AVERAGE(ajuste_SA!F$2:F$138))/_xlfn.STDEV.P(ajuste_SA!F$2:F$138)</f>
        <v>1.7522108486372628E-2</v>
      </c>
      <c r="G80" s="4">
        <f>(ajuste_SA!G80-AVERAGE(ajuste_SA!G$2:G$138))/_xlfn.STDEV.P(ajuste_SA!G$2:G$138)</f>
        <v>0.17224864221599478</v>
      </c>
      <c r="H80" s="4">
        <f>(ajuste_SA!H80-AVERAGE(ajuste_SA!H$2:H$138))/_xlfn.STDEV.P(ajuste_SA!H$2:H$138)</f>
        <v>0.19984247394477916</v>
      </c>
      <c r="I80" s="4">
        <f>(ajuste_SA!I80-AVERAGE(ajuste_SA!I$2:I$138))/_xlfn.STDEV.P(ajuste_SA!I$2:I$138)</f>
        <v>-1.7928253407482184</v>
      </c>
      <c r="J80" s="4">
        <f>(ajuste_SA!J80-AVERAGE(ajuste_SA!J$2:J$138))/_xlfn.STDEV.P(ajuste_SA!J$2:J$138)</f>
        <v>0.21988209550442467</v>
      </c>
      <c r="K80" s="4">
        <f>(ajuste_SA!K80-AVERAGE(ajuste_SA!K$2:K$138))/_xlfn.STDEV.P(ajuste_SA!K$2:K$138)</f>
        <v>-1.2384003850756418</v>
      </c>
      <c r="L80" s="4">
        <f>(ajuste_SA!L80-AVERAGE(ajuste_SA!L$2:L$138))/_xlfn.STDEV.P(ajuste_SA!L$2:L$138)</f>
        <v>0.94262582980414744</v>
      </c>
      <c r="M80" s="4">
        <f>(ajuste_SA!M80-AVERAGE(ajuste_SA!M$2:M$138))/_xlfn.STDEV.P(ajuste_SA!M$2:M$138)</f>
        <v>1.1933874058341962</v>
      </c>
      <c r="N80" s="4">
        <f>(ajuste_SA!N80-AVERAGE(ajuste_SA!N$2:N$138))/_xlfn.STDEV.P(ajuste_SA!N$2:N$138)</f>
        <v>-0.94773583233277547</v>
      </c>
      <c r="O80" s="4">
        <f>(ajuste_SA!O80-AVERAGE(ajuste_SA!O$2:O$138))/_xlfn.STDEV.P(ajuste_SA!O$2:O$138)</f>
        <v>-0.12483750618344942</v>
      </c>
      <c r="P80" s="4">
        <f>(ajuste_SA!P80-AVERAGE(ajuste_SA!P$2:P$138))/_xlfn.STDEV.P(ajuste_SA!P$2:P$138)</f>
        <v>-0.17741167416036982</v>
      </c>
      <c r="Q80" s="4">
        <f>(ajuste_SA!Q80-AVERAGE(ajuste_SA!Q$2:Q$138))/_xlfn.STDEV.P(ajuste_SA!Q$2:Q$138)</f>
        <v>-5.6162275835886212E-2</v>
      </c>
      <c r="R80" s="4">
        <f>(ajuste_SA!R80-AVERAGE(ajuste_SA!R$2:R$138))/_xlfn.STDEV.P(ajuste_SA!R$2:R$138)</f>
        <v>0.61859036302321757</v>
      </c>
      <c r="S80" s="4">
        <f>(ajuste_SA!S80-AVERAGE(ajuste_SA!S$2:S$138))/_xlfn.STDEV.P(ajuste_SA!S$2:S$138)</f>
        <v>7.4952048499649496E-2</v>
      </c>
      <c r="T80" s="4">
        <f>(ajuste_SA!T80-AVERAGE(ajuste_SA!T$2:T$138))/_xlfn.STDEV.P(ajuste_SA!T$2:T$138)</f>
        <v>0.4426366691076703</v>
      </c>
      <c r="U80" s="4">
        <f>(ajuste_SA!U80-AVERAGE(ajuste_SA!U$2:U$138))/_xlfn.STDEV.P(ajuste_SA!U$2:U$138)</f>
        <v>0.1117920244315407</v>
      </c>
      <c r="V80" s="4">
        <f>(ajuste_SA!V80-AVERAGE(ajuste_SA!V$2:V$138))/_xlfn.STDEV.P(ajuste_SA!V$2:V$138)</f>
        <v>1.3595671755165036E-3</v>
      </c>
      <c r="W80" s="4">
        <f>(ajuste_SA!W80-AVERAGE(ajuste_SA!W$2:W$138))/_xlfn.STDEV.P(ajuste_SA!W$2:W$138)</f>
        <v>-0.71817991352036237</v>
      </c>
      <c r="X80" s="4">
        <f>(ajuste_SA!X80-AVERAGE(ajuste_SA!X$2:X$138))/_xlfn.STDEV.P(ajuste_SA!X$2:X$138)</f>
        <v>0.59203457881157517</v>
      </c>
      <c r="Y80" s="4">
        <f>(ajuste_SA!Y80-AVERAGE(ajuste_SA!Y$2:Y$138))/_xlfn.STDEV.P(ajuste_SA!Y$2:Y$138)</f>
        <v>0.36001113573717308</v>
      </c>
      <c r="Z80" s="4">
        <f>(ajuste_SA!Z80-AVERAGE(ajuste_SA!Z$2:Z$138))/_xlfn.STDEV.P(ajuste_SA!Z$2:Z$138)</f>
        <v>0.1623122261926998</v>
      </c>
      <c r="AA80" s="4">
        <f>(ajuste_SA!AA80-AVERAGE(ajuste_SA!AA$2:AA$138))/_xlfn.STDEV.P(ajuste_SA!AA$2:AA$138)</f>
        <v>1.4895513911475271</v>
      </c>
      <c r="AB80" s="4">
        <f>ajuste_SA!AB80/ajuste_SA!AB$2*100</f>
        <v>153.06390119392813</v>
      </c>
      <c r="AC80" s="4">
        <f>ajuste_SA!AC80/ajuste_SA!AC$2*100</f>
        <v>110.62206088606553</v>
      </c>
      <c r="AD80" s="4">
        <v>0.80148478856101901</v>
      </c>
    </row>
    <row r="81" spans="1:30" x14ac:dyDescent="0.3">
      <c r="A81" s="2">
        <v>42705</v>
      </c>
      <c r="B81" s="2" t="str">
        <f t="shared" si="1"/>
        <v>2016M12</v>
      </c>
      <c r="C81" s="4">
        <f>ajuste_SA!C81/ajuste_SA!C$2*100</f>
        <v>97.729270436566054</v>
      </c>
      <c r="D81" s="4">
        <f>(ajuste_SA!D81-AVERAGE(ajuste_SA!D$2:D$138))/_xlfn.STDEV.P(ajuste_SA!D$2:D$138)</f>
        <v>-0.58478388126063352</v>
      </c>
      <c r="E81" s="4">
        <f>(ajuste_SA!E81-AVERAGE(ajuste_SA!E$2:E$138))/_xlfn.STDEV.P(ajuste_SA!E$2:E$138)</f>
        <v>-0.24637494075916266</v>
      </c>
      <c r="F81" s="4">
        <f>(ajuste_SA!F81-AVERAGE(ajuste_SA!F$2:F$138))/_xlfn.STDEV.P(ajuste_SA!F$2:F$138)</f>
        <v>5.3837486655202979E-2</v>
      </c>
      <c r="G81" s="4">
        <f>(ajuste_SA!G81-AVERAGE(ajuste_SA!G$2:G$138))/_xlfn.STDEV.P(ajuste_SA!G$2:G$138)</f>
        <v>0.18634580685090366</v>
      </c>
      <c r="H81" s="4">
        <f>(ajuste_SA!H81-AVERAGE(ajuste_SA!H$2:H$138))/_xlfn.STDEV.P(ajuste_SA!H$2:H$138)</f>
        <v>0.21719378958666485</v>
      </c>
      <c r="I81" s="4">
        <f>(ajuste_SA!I81-AVERAGE(ajuste_SA!I$2:I$138))/_xlfn.STDEV.P(ajuste_SA!I$2:I$138)</f>
        <v>-1.8397682566414777</v>
      </c>
      <c r="J81" s="4">
        <f>(ajuste_SA!J81-AVERAGE(ajuste_SA!J$2:J$138))/_xlfn.STDEV.P(ajuste_SA!J$2:J$138)</f>
        <v>0.47804767719049773</v>
      </c>
      <c r="K81" s="4">
        <f>(ajuste_SA!K81-AVERAGE(ajuste_SA!K$2:K$138))/_xlfn.STDEV.P(ajuste_SA!K$2:K$138)</f>
        <v>-1.2632849408434623</v>
      </c>
      <c r="L81" s="4">
        <f>(ajuste_SA!L81-AVERAGE(ajuste_SA!L$2:L$138))/_xlfn.STDEV.P(ajuste_SA!L$2:L$138)</f>
        <v>0.80069891505093516</v>
      </c>
      <c r="M81" s="4">
        <f>(ajuste_SA!M81-AVERAGE(ajuste_SA!M$2:M$138))/_xlfn.STDEV.P(ajuste_SA!M$2:M$138)</f>
        <v>0.9760189447884744</v>
      </c>
      <c r="N81" s="4">
        <f>(ajuste_SA!N81-AVERAGE(ajuste_SA!N$2:N$138))/_xlfn.STDEV.P(ajuste_SA!N$2:N$138)</f>
        <v>-0.94704419300721554</v>
      </c>
      <c r="O81" s="4">
        <f>(ajuste_SA!O81-AVERAGE(ajuste_SA!O$2:O$138))/_xlfn.STDEV.P(ajuste_SA!O$2:O$138)</f>
        <v>-3.1668014711028356E-2</v>
      </c>
      <c r="P81" s="4">
        <f>(ajuste_SA!P81-AVERAGE(ajuste_SA!P$2:P$138))/_xlfn.STDEV.P(ajuste_SA!P$2:P$138)</f>
        <v>-0.14453921702950176</v>
      </c>
      <c r="Q81" s="4">
        <f>(ajuste_SA!Q81-AVERAGE(ajuste_SA!Q$2:Q$138))/_xlfn.STDEV.P(ajuste_SA!Q$2:Q$138)</f>
        <v>4.2248771329608508E-3</v>
      </c>
      <c r="R81" s="4">
        <f>(ajuste_SA!R81-AVERAGE(ajuste_SA!R$2:R$138))/_xlfn.STDEV.P(ajuste_SA!R$2:R$138)</f>
        <v>0.93855980514758297</v>
      </c>
      <c r="S81" s="4">
        <f>(ajuste_SA!S81-AVERAGE(ajuste_SA!S$2:S$138))/_xlfn.STDEV.P(ajuste_SA!S$2:S$138)</f>
        <v>0.2160435352199907</v>
      </c>
      <c r="T81" s="4">
        <f>(ajuste_SA!T81-AVERAGE(ajuste_SA!T$2:T$138))/_xlfn.STDEV.P(ajuste_SA!T$2:T$138)</f>
        <v>0.41075755915348372</v>
      </c>
      <c r="U81" s="4">
        <f>(ajuste_SA!U81-AVERAGE(ajuste_SA!U$2:U$138))/_xlfn.STDEV.P(ajuste_SA!U$2:U$138)</f>
        <v>-9.6167749932153976E-2</v>
      </c>
      <c r="V81" s="4">
        <f>(ajuste_SA!V81-AVERAGE(ajuste_SA!V$2:V$138))/_xlfn.STDEV.P(ajuste_SA!V$2:V$138)</f>
        <v>4.9036397493245612E-3</v>
      </c>
      <c r="W81" s="4">
        <f>(ajuste_SA!W81-AVERAGE(ajuste_SA!W$2:W$138))/_xlfn.STDEV.P(ajuste_SA!W$2:W$138)</f>
        <v>-0.61737709655072881</v>
      </c>
      <c r="X81" s="4">
        <f>(ajuste_SA!X81-AVERAGE(ajuste_SA!X$2:X$138))/_xlfn.STDEV.P(ajuste_SA!X$2:X$138)</f>
        <v>0.7448824772327296</v>
      </c>
      <c r="Y81" s="4">
        <f>(ajuste_SA!Y81-AVERAGE(ajuste_SA!Y$2:Y$138))/_xlfn.STDEV.P(ajuste_SA!Y$2:Y$138)</f>
        <v>0.47915632439236316</v>
      </c>
      <c r="Z81" s="4">
        <f>(ajuste_SA!Z81-AVERAGE(ajuste_SA!Z$2:Z$138))/_xlfn.STDEV.P(ajuste_SA!Z$2:Z$138)</f>
        <v>0.22650373227782017</v>
      </c>
      <c r="AA81" s="4">
        <f>(ajuste_SA!AA81-AVERAGE(ajuste_SA!AA$2:AA$138))/_xlfn.STDEV.P(ajuste_SA!AA$2:AA$138)</f>
        <v>1.5992807778172371</v>
      </c>
      <c r="AB81" s="4">
        <f>ajuste_SA!AB81/ajuste_SA!AB$2*100</f>
        <v>153.52295595260293</v>
      </c>
      <c r="AC81" s="4">
        <f>ajuste_SA!AC81/ajuste_SA!AC$2*100</f>
        <v>110.65826985305576</v>
      </c>
      <c r="AD81" s="4">
        <v>0.98731178932524466</v>
      </c>
    </row>
    <row r="82" spans="1:30" x14ac:dyDescent="0.3">
      <c r="A82" s="2">
        <v>42736</v>
      </c>
      <c r="B82" s="2" t="str">
        <f t="shared" si="1"/>
        <v>2017M1</v>
      </c>
      <c r="C82" s="4">
        <f>ajuste_SA!C82/ajuste_SA!C$2*100</f>
        <v>94.169352475827722</v>
      </c>
      <c r="D82" s="4">
        <f>(ajuste_SA!D82-AVERAGE(ajuste_SA!D$2:D$138))/_xlfn.STDEV.P(ajuste_SA!D$2:D$138)</f>
        <v>-0.55686009405799231</v>
      </c>
      <c r="E82" s="4">
        <f>(ajuste_SA!E82-AVERAGE(ajuste_SA!E$2:E$138))/_xlfn.STDEV.P(ajuste_SA!E$2:E$138)</f>
        <v>-0.25075125390655922</v>
      </c>
      <c r="F82" s="4">
        <f>(ajuste_SA!F82-AVERAGE(ajuste_SA!F$2:F$138))/_xlfn.STDEV.P(ajuste_SA!F$2:F$138)</f>
        <v>7.3628493238122664E-2</v>
      </c>
      <c r="G82" s="4">
        <f>(ajuste_SA!G82-AVERAGE(ajuste_SA!G$2:G$138))/_xlfn.STDEV.P(ajuste_SA!G$2:G$138)</f>
        <v>0.20888029343206499</v>
      </c>
      <c r="H82" s="4">
        <f>(ajuste_SA!H82-AVERAGE(ajuste_SA!H$2:H$138))/_xlfn.STDEV.P(ajuste_SA!H$2:H$138)</f>
        <v>0.25404356922287918</v>
      </c>
      <c r="I82" s="4">
        <f>(ajuste_SA!I82-AVERAGE(ajuste_SA!I$2:I$138))/_xlfn.STDEV.P(ajuste_SA!I$2:I$138)</f>
        <v>-1.663732322041755</v>
      </c>
      <c r="J82" s="4">
        <f>(ajuste_SA!J82-AVERAGE(ajuste_SA!J$2:J$138))/_xlfn.STDEV.P(ajuste_SA!J$2:J$138)</f>
        <v>0.57316131254852609</v>
      </c>
      <c r="K82" s="4">
        <f>(ajuste_SA!K82-AVERAGE(ajuste_SA!K$2:K$138))/_xlfn.STDEV.P(ajuste_SA!K$2:K$138)</f>
        <v>-1.2507383235831919</v>
      </c>
      <c r="L82" s="4">
        <f>(ajuste_SA!L82-AVERAGE(ajuste_SA!L$2:L$138))/_xlfn.STDEV.P(ajuste_SA!L$2:L$138)</f>
        <v>0.5022134448483041</v>
      </c>
      <c r="M82" s="4">
        <f>(ajuste_SA!M82-AVERAGE(ajuste_SA!M$2:M$138))/_xlfn.STDEV.P(ajuste_SA!M$2:M$138)</f>
        <v>0.56828431599463525</v>
      </c>
      <c r="N82" s="4">
        <f>(ajuste_SA!N82-AVERAGE(ajuste_SA!N$2:N$138))/_xlfn.STDEV.P(ajuste_SA!N$2:N$138)</f>
        <v>-0.89810112769422146</v>
      </c>
      <c r="O82" s="4">
        <f>(ajuste_SA!O82-AVERAGE(ajuste_SA!O$2:O$138))/_xlfn.STDEV.P(ajuste_SA!O$2:O$138)</f>
        <v>0.11099710693325511</v>
      </c>
      <c r="P82" s="4">
        <f>(ajuste_SA!P82-AVERAGE(ajuste_SA!P$2:P$138))/_xlfn.STDEV.P(ajuste_SA!P$2:P$138)</f>
        <v>-6.2940802561876397E-2</v>
      </c>
      <c r="Q82" s="4">
        <f>(ajuste_SA!Q82-AVERAGE(ajuste_SA!Q$2:Q$138))/_xlfn.STDEV.P(ajuste_SA!Q$2:Q$138)</f>
        <v>0.13678901647397629</v>
      </c>
      <c r="R82" s="4">
        <f>(ajuste_SA!R82-AVERAGE(ajuste_SA!R$2:R$138))/_xlfn.STDEV.P(ajuste_SA!R$2:R$138)</f>
        <v>1.0886588779399151</v>
      </c>
      <c r="S82" s="4">
        <f>(ajuste_SA!S82-AVERAGE(ajuste_SA!S$2:S$138))/_xlfn.STDEV.P(ajuste_SA!S$2:S$138)</f>
        <v>0.30864210104917844</v>
      </c>
      <c r="T82" s="4">
        <f>(ajuste_SA!T82-AVERAGE(ajuste_SA!T$2:T$138))/_xlfn.STDEV.P(ajuste_SA!T$2:T$138)</f>
        <v>7.8303983916963679E-2</v>
      </c>
      <c r="U82" s="4">
        <f>(ajuste_SA!U82-AVERAGE(ajuste_SA!U$2:U$138))/_xlfn.STDEV.P(ajuste_SA!U$2:U$138)</f>
        <v>-0.29870658300450731</v>
      </c>
      <c r="V82" s="4">
        <f>(ajuste_SA!V82-AVERAGE(ajuste_SA!V$2:V$138))/_xlfn.STDEV.P(ajuste_SA!V$2:V$138)</f>
        <v>-0.16718077300112699</v>
      </c>
      <c r="W82" s="4">
        <f>(ajuste_SA!W82-AVERAGE(ajuste_SA!W$2:W$138))/_xlfn.STDEV.P(ajuste_SA!W$2:W$138)</f>
        <v>-0.90842748357572711</v>
      </c>
      <c r="X82" s="4">
        <f>(ajuste_SA!X82-AVERAGE(ajuste_SA!X$2:X$138))/_xlfn.STDEV.P(ajuste_SA!X$2:X$138)</f>
        <v>0.70514202364322931</v>
      </c>
      <c r="Y82" s="4">
        <f>(ajuste_SA!Y82-AVERAGE(ajuste_SA!Y$2:Y$138))/_xlfn.STDEV.P(ajuste_SA!Y$2:Y$138)</f>
        <v>0.48679383648564439</v>
      </c>
      <c r="Z82" s="4">
        <f>(ajuste_SA!Z82-AVERAGE(ajuste_SA!Z$2:Z$138))/_xlfn.STDEV.P(ajuste_SA!Z$2:Z$138)</f>
        <v>0.20975812199474536</v>
      </c>
      <c r="AA82" s="4">
        <f>(ajuste_SA!AA82-AVERAGE(ajuste_SA!AA$2:AA$138))/_xlfn.STDEV.P(ajuste_SA!AA$2:AA$138)</f>
        <v>1.244201385120612</v>
      </c>
      <c r="AB82" s="4">
        <f>ajuste_SA!AB82/ajuste_SA!AB$2*100</f>
        <v>154.1064184084816</v>
      </c>
      <c r="AC82" s="4">
        <f>ajuste_SA!AC82/ajuste_SA!AC$2*100</f>
        <v>111.30315613856577</v>
      </c>
      <c r="AD82" s="4">
        <v>0.80183786181919703</v>
      </c>
    </row>
    <row r="83" spans="1:30" x14ac:dyDescent="0.3">
      <c r="A83" s="2">
        <v>42767</v>
      </c>
      <c r="B83" s="2" t="str">
        <f t="shared" si="1"/>
        <v>2017M2</v>
      </c>
      <c r="C83" s="4">
        <f>ajuste_SA!C83/ajuste_SA!C$2*100</f>
        <v>94.894520949311456</v>
      </c>
      <c r="D83" s="4">
        <f>(ajuste_SA!D83-AVERAGE(ajuste_SA!D$2:D$138))/_xlfn.STDEV.P(ajuste_SA!D$2:D$138)</f>
        <v>-0.50883391609804107</v>
      </c>
      <c r="E83" s="4">
        <f>(ajuste_SA!E83-AVERAGE(ajuste_SA!E$2:E$138))/_xlfn.STDEV.P(ajuste_SA!E$2:E$138)</f>
        <v>8.9505727919893086E-2</v>
      </c>
      <c r="F83" s="4">
        <f>(ajuste_SA!F83-AVERAGE(ajuste_SA!F$2:F$138))/_xlfn.STDEV.P(ajuste_SA!F$2:F$138)</f>
        <v>8.6205033837594661E-2</v>
      </c>
      <c r="G83" s="4">
        <f>(ajuste_SA!G83-AVERAGE(ajuste_SA!G$2:G$138))/_xlfn.STDEV.P(ajuste_SA!G$2:G$138)</f>
        <v>0.27414058530205598</v>
      </c>
      <c r="H83" s="4">
        <f>(ajuste_SA!H83-AVERAGE(ajuste_SA!H$2:H$138))/_xlfn.STDEV.P(ajuste_SA!H$2:H$138)</f>
        <v>0.30605305467046146</v>
      </c>
      <c r="I83" s="4">
        <f>(ajuste_SA!I83-AVERAGE(ajuste_SA!I$2:I$138))/_xlfn.STDEV.P(ajuste_SA!I$2:I$138)</f>
        <v>-1.6930716444750424</v>
      </c>
      <c r="J83" s="4">
        <f>(ajuste_SA!J83-AVERAGE(ajuste_SA!J$2:J$138))/_xlfn.STDEV.P(ajuste_SA!J$2:J$138)</f>
        <v>-0.22851075689771005</v>
      </c>
      <c r="K83" s="4">
        <f>(ajuste_SA!K83-AVERAGE(ajuste_SA!K$2:K$138))/_xlfn.STDEV.P(ajuste_SA!K$2:K$138)</f>
        <v>-1.2498773018068916</v>
      </c>
      <c r="L83" s="4">
        <f>(ajuste_SA!L83-AVERAGE(ajuste_SA!L$2:L$138))/_xlfn.STDEV.P(ajuste_SA!L$2:L$138)</f>
        <v>0.34126539719002241</v>
      </c>
      <c r="M83" s="4">
        <f>(ajuste_SA!M83-AVERAGE(ajuste_SA!M$2:M$138))/_xlfn.STDEV.P(ajuste_SA!M$2:M$138)</f>
        <v>0.30476648094936964</v>
      </c>
      <c r="N83" s="4">
        <f>(ajuste_SA!N83-AVERAGE(ajuste_SA!N$2:N$138))/_xlfn.STDEV.P(ajuste_SA!N$2:N$138)</f>
        <v>-0.73881171204688001</v>
      </c>
      <c r="O83" s="4">
        <f>(ajuste_SA!O83-AVERAGE(ajuste_SA!O$2:O$138))/_xlfn.STDEV.P(ajuste_SA!O$2:O$138)</f>
        <v>0.16099799780155308</v>
      </c>
      <c r="P83" s="4">
        <f>(ajuste_SA!P83-AVERAGE(ajuste_SA!P$2:P$138))/_xlfn.STDEV.P(ajuste_SA!P$2:P$138)</f>
        <v>-1.7736579151352513E-2</v>
      </c>
      <c r="Q83" s="4">
        <f>(ajuste_SA!Q83-AVERAGE(ajuste_SA!Q$2:Q$138))/_xlfn.STDEV.P(ajuste_SA!Q$2:Q$138)</f>
        <v>0.16758678941902355</v>
      </c>
      <c r="R83" s="4">
        <f>(ajuste_SA!R83-AVERAGE(ajuste_SA!R$2:R$138))/_xlfn.STDEV.P(ajuste_SA!R$2:R$138)</f>
        <v>1.3621210864034452</v>
      </c>
      <c r="S83" s="4">
        <f>(ajuste_SA!S83-AVERAGE(ajuste_SA!S$2:S$138))/_xlfn.STDEV.P(ajuste_SA!S$2:S$138)</f>
        <v>0.34668332936274743</v>
      </c>
      <c r="T83" s="4">
        <f>(ajuste_SA!T83-AVERAGE(ajuste_SA!T$2:T$138))/_xlfn.STDEV.P(ajuste_SA!T$2:T$138)</f>
        <v>-0.3048959296139771</v>
      </c>
      <c r="U83" s="4">
        <f>(ajuste_SA!U83-AVERAGE(ajuste_SA!U$2:U$138))/_xlfn.STDEV.P(ajuste_SA!U$2:U$138)</f>
        <v>-0.35182655287684333</v>
      </c>
      <c r="V83" s="4">
        <f>(ajuste_SA!V83-AVERAGE(ajuste_SA!V$2:V$138))/_xlfn.STDEV.P(ajuste_SA!V$2:V$138)</f>
        <v>-0.27507809358150132</v>
      </c>
      <c r="W83" s="4">
        <f>(ajuste_SA!W83-AVERAGE(ajuste_SA!W$2:W$138))/_xlfn.STDEV.P(ajuste_SA!W$2:W$138)</f>
        <v>-0.77638999092536198</v>
      </c>
      <c r="X83" s="4">
        <f>(ajuste_SA!X83-AVERAGE(ajuste_SA!X$2:X$138))/_xlfn.STDEV.P(ajuste_SA!X$2:X$138)</f>
        <v>0.66234461208530604</v>
      </c>
      <c r="Y83" s="4">
        <f>(ajuste_SA!Y83-AVERAGE(ajuste_SA!Y$2:Y$138))/_xlfn.STDEV.P(ajuste_SA!Y$2:Y$138)</f>
        <v>0.34473611155061062</v>
      </c>
      <c r="Z83" s="4">
        <f>(ajuste_SA!Z83-AVERAGE(ajuste_SA!Z$2:Z$138))/_xlfn.STDEV.P(ajuste_SA!Z$2:Z$138)</f>
        <v>9.3934317536811238E-2</v>
      </c>
      <c r="AA83" s="4">
        <f>(ajuste_SA!AA83-AVERAGE(ajuste_SA!AA$2:AA$138))/_xlfn.STDEV.P(ajuste_SA!AA$2:AA$138)</f>
        <v>1.4427009590163338</v>
      </c>
      <c r="AB83" s="4">
        <f>ajuste_SA!AB83/ajuste_SA!AB$2*100</f>
        <v>154.61497907250364</v>
      </c>
      <c r="AC83" s="4">
        <f>ajuste_SA!AC83/ajuste_SA!AC$2*100</f>
        <v>111.65332893325635</v>
      </c>
      <c r="AD83" s="4">
        <v>0.94309754174077054</v>
      </c>
    </row>
    <row r="84" spans="1:30" x14ac:dyDescent="0.3">
      <c r="A84" s="2">
        <v>42795</v>
      </c>
      <c r="B84" s="2" t="str">
        <f t="shared" si="1"/>
        <v>2017M3</v>
      </c>
      <c r="C84" s="4">
        <f>ajuste_SA!C84/ajuste_SA!C$2*100</f>
        <v>103.97011426897159</v>
      </c>
      <c r="D84" s="4">
        <f>(ajuste_SA!D84-AVERAGE(ajuste_SA!D$2:D$138))/_xlfn.STDEV.P(ajuste_SA!D$2:D$138)</f>
        <v>-0.49038954072125401</v>
      </c>
      <c r="E84" s="4">
        <f>(ajuste_SA!E84-AVERAGE(ajuste_SA!E$2:E$138))/_xlfn.STDEV.P(ajuste_SA!E$2:E$138)</f>
        <v>-9.4548941872111908E-2</v>
      </c>
      <c r="F84" s="4">
        <f>(ajuste_SA!F84-AVERAGE(ajuste_SA!F$2:F$138))/_xlfn.STDEV.P(ajuste_SA!F$2:F$138)</f>
        <v>8.8780731916363667E-2</v>
      </c>
      <c r="G84" s="4">
        <f>(ajuste_SA!G84-AVERAGE(ajuste_SA!G$2:G$138))/_xlfn.STDEV.P(ajuste_SA!G$2:G$138)</f>
        <v>0.29422038231701692</v>
      </c>
      <c r="H84" s="4">
        <f>(ajuste_SA!H84-AVERAGE(ajuste_SA!H$2:H$138))/_xlfn.STDEV.P(ajuste_SA!H$2:H$138)</f>
        <v>0.31228289684734928</v>
      </c>
      <c r="I84" s="4">
        <f>(ajuste_SA!I84-AVERAGE(ajuste_SA!I$2:I$138))/_xlfn.STDEV.P(ajuste_SA!I$2:I$138)</f>
        <v>-1.6461287285817832</v>
      </c>
      <c r="J84" s="4">
        <f>(ajuste_SA!J84-AVERAGE(ajuste_SA!J$2:J$138))/_xlfn.STDEV.P(ajuste_SA!J$2:J$138)</f>
        <v>-0.22851075689771005</v>
      </c>
      <c r="K84" s="4">
        <f>(ajuste_SA!K84-AVERAGE(ajuste_SA!K$2:K$138))/_xlfn.STDEV.P(ajuste_SA!K$2:K$138)</f>
        <v>-1.269091141175362</v>
      </c>
      <c r="L84" s="4">
        <f>(ajuste_SA!L84-AVERAGE(ajuste_SA!L$2:L$138))/_xlfn.STDEV.P(ajuste_SA!L$2:L$138)</f>
        <v>0.15836988848742978</v>
      </c>
      <c r="M84" s="4">
        <f>(ajuste_SA!M84-AVERAGE(ajuste_SA!M$2:M$138))/_xlfn.STDEV.P(ajuste_SA!M$2:M$138)</f>
        <v>0.35742095287969977</v>
      </c>
      <c r="N84" s="4">
        <f>(ajuste_SA!N84-AVERAGE(ajuste_SA!N$2:N$138))/_xlfn.STDEV.P(ajuste_SA!N$2:N$138)</f>
        <v>-0.83305420201697422</v>
      </c>
      <c r="O84" s="4">
        <f>(ajuste_SA!O84-AVERAGE(ajuste_SA!O$2:O$138))/_xlfn.STDEV.P(ajuste_SA!O$2:O$138)</f>
        <v>0.20015609644181354</v>
      </c>
      <c r="P84" s="4">
        <f>(ajuste_SA!P84-AVERAGE(ajuste_SA!P$2:P$138))/_xlfn.STDEV.P(ajuste_SA!P$2:P$138)</f>
        <v>4.3021992118417229E-2</v>
      </c>
      <c r="Q84" s="4">
        <f>(ajuste_SA!Q84-AVERAGE(ajuste_SA!Q$2:Q$138))/_xlfn.STDEV.P(ajuste_SA!Q$2:Q$138)</f>
        <v>0.20753320519306268</v>
      </c>
      <c r="R84" s="4">
        <f>(ajuste_SA!R84-AVERAGE(ajuste_SA!R$2:R$138))/_xlfn.STDEV.P(ajuste_SA!R$2:R$138)</f>
        <v>1.4345793987459372</v>
      </c>
      <c r="S84" s="4">
        <f>(ajuste_SA!S84-AVERAGE(ajuste_SA!S$2:S$138))/_xlfn.STDEV.P(ajuste_SA!S$2:S$138)</f>
        <v>0.37816551663420173</v>
      </c>
      <c r="T84" s="4">
        <f>(ajuste_SA!T84-AVERAGE(ajuste_SA!T$2:T$138))/_xlfn.STDEV.P(ajuste_SA!T$2:T$138)</f>
        <v>-0.52772440225293671</v>
      </c>
      <c r="U84" s="4">
        <f>(ajuste_SA!U84-AVERAGE(ajuste_SA!U$2:U$138))/_xlfn.STDEV.P(ajuste_SA!U$2:U$138)</f>
        <v>-0.26632016423618216</v>
      </c>
      <c r="V84" s="4">
        <f>(ajuste_SA!V84-AVERAGE(ajuste_SA!V$2:V$138))/_xlfn.STDEV.P(ajuste_SA!V$2:V$138)</f>
        <v>-0.25341987229711971</v>
      </c>
      <c r="W84" s="4">
        <f>(ajuste_SA!W84-AVERAGE(ajuste_SA!W$2:W$138))/_xlfn.STDEV.P(ajuste_SA!W$2:W$138)</f>
        <v>-0.85447668012719091</v>
      </c>
      <c r="X84" s="4">
        <f>(ajuste_SA!X84-AVERAGE(ajuste_SA!X$2:X$138))/_xlfn.STDEV.P(ajuste_SA!X$2:X$138)</f>
        <v>0.73724008231167204</v>
      </c>
      <c r="Y84" s="4">
        <f>(ajuste_SA!Y84-AVERAGE(ajuste_SA!Y$2:Y$138))/_xlfn.STDEV.P(ajuste_SA!Y$2:Y$138)</f>
        <v>0.40278120345954888</v>
      </c>
      <c r="Z84" s="4">
        <f>(ajuste_SA!Z84-AVERAGE(ajuste_SA!Z$2:Z$138))/_xlfn.STDEV.P(ajuste_SA!Z$2:Z$138)</f>
        <v>0.16370769371628924</v>
      </c>
      <c r="AA84" s="4">
        <f>(ajuste_SA!AA84-AVERAGE(ajuste_SA!AA$2:AA$138))/_xlfn.STDEV.P(ajuste_SA!AA$2:AA$138)</f>
        <v>1.3477658227042602</v>
      </c>
      <c r="AB84" s="4">
        <f>ajuste_SA!AB84/ajuste_SA!AB$2*100</f>
        <v>155.00138230774672</v>
      </c>
      <c r="AC84" s="4">
        <f>ajuste_SA!AC84/ajuste_SA!AC$2*100</f>
        <v>111.74408052140912</v>
      </c>
      <c r="AD84" s="4">
        <v>0.95357708451621859</v>
      </c>
    </row>
    <row r="85" spans="1:30" x14ac:dyDescent="0.3">
      <c r="A85" s="2">
        <v>42826</v>
      </c>
      <c r="B85" s="2" t="str">
        <f t="shared" si="1"/>
        <v>2017M4</v>
      </c>
      <c r="C85" s="4">
        <f>ajuste_SA!C85/ajuste_SA!C$2*100</f>
        <v>97.978318195136225</v>
      </c>
      <c r="D85" s="4">
        <f>(ajuste_SA!D85-AVERAGE(ajuste_SA!D$2:D$138))/_xlfn.STDEV.P(ajuste_SA!D$2:D$138)</f>
        <v>-0.39390805507360221</v>
      </c>
      <c r="E85" s="4">
        <f>(ajuste_SA!E85-AVERAGE(ajuste_SA!E$2:E$138))/_xlfn.STDEV.P(ajuste_SA!E$2:E$138)</f>
        <v>-0.19237233305404203</v>
      </c>
      <c r="F85" s="4">
        <f>(ajuste_SA!F85-AVERAGE(ajuste_SA!F$2:F$138))/_xlfn.STDEV.P(ajuste_SA!F$2:F$138)</f>
        <v>0.1128346474140197</v>
      </c>
      <c r="G85" s="4">
        <f>(ajuste_SA!G85-AVERAGE(ajuste_SA!G$2:G$138))/_xlfn.STDEV.P(ajuste_SA!G$2:G$138)</f>
        <v>0.30974778590567653</v>
      </c>
      <c r="H85" s="4">
        <f>(ajuste_SA!H85-AVERAGE(ajuste_SA!H$2:H$138))/_xlfn.STDEV.P(ajuste_SA!H$2:H$138)</f>
        <v>0.32367275307152304</v>
      </c>
      <c r="I85" s="4">
        <f>(ajuste_SA!I85-AVERAGE(ajuste_SA!I$2:I$138))/_xlfn.STDEV.P(ajuste_SA!I$2:I$138)</f>
        <v>-1.5815822192285509</v>
      </c>
      <c r="J85" s="4">
        <f>(ajuste_SA!J85-AVERAGE(ajuste_SA!J$2:J$138))/_xlfn.STDEV.P(ajuste_SA!J$2:J$138)</f>
        <v>2.4795004003603741E-3</v>
      </c>
      <c r="K85" s="4">
        <f>(ajuste_SA!K85-AVERAGE(ajuste_SA!K$2:K$138))/_xlfn.STDEV.P(ajuste_SA!K$2:K$138)</f>
        <v>-1.2452345496131592</v>
      </c>
      <c r="L85" s="4">
        <f>(ajuste_SA!L85-AVERAGE(ajuste_SA!L$2:L$138))/_xlfn.STDEV.P(ajuste_SA!L$2:L$138)</f>
        <v>4.716941919625374E-2</v>
      </c>
      <c r="M85" s="4">
        <f>(ajuste_SA!M85-AVERAGE(ajuste_SA!M$2:M$138))/_xlfn.STDEV.P(ajuste_SA!M$2:M$138)</f>
        <v>0.2447477472106015</v>
      </c>
      <c r="N85" s="4">
        <f>(ajuste_SA!N85-AVERAGE(ajuste_SA!N$2:N$138))/_xlfn.STDEV.P(ajuste_SA!N$2:N$138)</f>
        <v>-0.8870575225825108</v>
      </c>
      <c r="O85" s="4">
        <f>(ajuste_SA!O85-AVERAGE(ajuste_SA!O$2:O$138))/_xlfn.STDEV.P(ajuste_SA!O$2:O$138)</f>
        <v>0.25803973342443726</v>
      </c>
      <c r="P85" s="4">
        <f>(ajuste_SA!P85-AVERAGE(ajuste_SA!P$2:P$138))/_xlfn.STDEV.P(ajuste_SA!P$2:P$138)</f>
        <v>0.10552750860358827</v>
      </c>
      <c r="Q85" s="4">
        <f>(ajuste_SA!Q85-AVERAGE(ajuste_SA!Q$2:Q$138))/_xlfn.STDEV.P(ajuste_SA!Q$2:Q$138)</f>
        <v>0.23448928939416794</v>
      </c>
      <c r="R85" s="4">
        <f>(ajuste_SA!R85-AVERAGE(ajuste_SA!R$2:R$138))/_xlfn.STDEV.P(ajuste_SA!R$2:R$138)</f>
        <v>1.1528630923516847</v>
      </c>
      <c r="S85" s="4">
        <f>(ajuste_SA!S85-AVERAGE(ajuste_SA!S$2:S$138))/_xlfn.STDEV.P(ajuste_SA!S$2:S$138)</f>
        <v>0.41168428067458596</v>
      </c>
      <c r="T85" s="4">
        <f>(ajuste_SA!T85-AVERAGE(ajuste_SA!T$2:T$138))/_xlfn.STDEV.P(ajuste_SA!T$2:T$138)</f>
        <v>-0.3634493968767693</v>
      </c>
      <c r="U85" s="4">
        <f>(ajuste_SA!U85-AVERAGE(ajuste_SA!U$2:U$138))/_xlfn.STDEV.P(ajuste_SA!U$2:U$138)</f>
        <v>-0.23074090472895015</v>
      </c>
      <c r="V85" s="4">
        <f>(ajuste_SA!V85-AVERAGE(ajuste_SA!V$2:V$138))/_xlfn.STDEV.P(ajuste_SA!V$2:V$138)</f>
        <v>-0.23806222447728534</v>
      </c>
      <c r="W85" s="4">
        <f>(ajuste_SA!W85-AVERAGE(ajuste_SA!W$2:W$138))/_xlfn.STDEV.P(ajuste_SA!W$2:W$138)</f>
        <v>-1.0745391678777994</v>
      </c>
      <c r="X85" s="4">
        <f>(ajuste_SA!X85-AVERAGE(ajuste_SA!X$2:X$138))/_xlfn.STDEV.P(ajuste_SA!X$2:X$138)</f>
        <v>0.56452195709576725</v>
      </c>
      <c r="Y85" s="4">
        <f>(ajuste_SA!Y85-AVERAGE(ajuste_SA!Y$2:Y$138))/_xlfn.STDEV.P(ajuste_SA!Y$2:Y$138)</f>
        <v>0.22864592773273343</v>
      </c>
      <c r="Z85" s="4">
        <f>(ajuste_SA!Z85-AVERAGE(ajuste_SA!Z$2:Z$138))/_xlfn.STDEV.P(ajuste_SA!Z$2:Z$138)</f>
        <v>7.1606837159378184E-2</v>
      </c>
      <c r="AA85" s="4">
        <f>(ajuste_SA!AA85-AVERAGE(ajuste_SA!AA$2:AA$138))/_xlfn.STDEV.P(ajuste_SA!AA$2:AA$138)</f>
        <v>1.1874873796681571</v>
      </c>
      <c r="AB85" s="4">
        <f>ajuste_SA!AB85/ajuste_SA!AB$2*100</f>
        <v>155.21837247728837</v>
      </c>
      <c r="AC85" s="4">
        <f>ajuste_SA!AC85/ajuste_SA!AC$2*100</f>
        <v>112.07546132057311</v>
      </c>
      <c r="AD85" s="4">
        <v>1.0673353085377357</v>
      </c>
    </row>
    <row r="86" spans="1:30" x14ac:dyDescent="0.3">
      <c r="A86" s="2">
        <v>42856</v>
      </c>
      <c r="B86" s="2" t="str">
        <f t="shared" si="1"/>
        <v>2017M5</v>
      </c>
      <c r="C86" s="4">
        <f>ajuste_SA!C86/ajuste_SA!C$2*100</f>
        <v>99.582478757691163</v>
      </c>
      <c r="D86" s="4">
        <f>(ajuste_SA!D86-AVERAGE(ajuste_SA!D$2:D$138))/_xlfn.STDEV.P(ajuste_SA!D$2:D$138)</f>
        <v>-0.40483570792603812</v>
      </c>
      <c r="E86" s="4">
        <f>(ajuste_SA!E86-AVERAGE(ajuste_SA!E$2:E$138))/_xlfn.STDEV.P(ajuste_SA!E$2:E$138)</f>
        <v>-0.2282856265517228</v>
      </c>
      <c r="F86" s="4">
        <f>(ajuste_SA!F86-AVERAGE(ajuste_SA!F$2:F$138))/_xlfn.STDEV.P(ajuste_SA!F$2:F$138)</f>
        <v>0.10250663969099934</v>
      </c>
      <c r="G86" s="4">
        <f>(ajuste_SA!G86-AVERAGE(ajuste_SA!G$2:G$138))/_xlfn.STDEV.P(ajuste_SA!G$2:G$138)</f>
        <v>0.35892988428843547</v>
      </c>
      <c r="H86" s="4">
        <f>(ajuste_SA!H86-AVERAGE(ajuste_SA!H$2:H$138))/_xlfn.STDEV.P(ajuste_SA!H$2:H$138)</f>
        <v>0.36789518503212737</v>
      </c>
      <c r="I86" s="4">
        <f>(ajuste_SA!I86-AVERAGE(ajuste_SA!I$2:I$138))/_xlfn.STDEV.P(ajuste_SA!I$2:I$138)</f>
        <v>-1.5581107612819216</v>
      </c>
      <c r="J86" s="4">
        <f>(ajuste_SA!J86-AVERAGE(ajuste_SA!J$2:J$138))/_xlfn.STDEV.P(ajuste_SA!J$2:J$138)</f>
        <v>0.20629443331041855</v>
      </c>
      <c r="K86" s="4">
        <f>(ajuste_SA!K86-AVERAGE(ajuste_SA!K$2:K$138))/_xlfn.STDEV.P(ajuste_SA!K$2:K$138)</f>
        <v>-1.2395109956037647</v>
      </c>
      <c r="L86" s="4">
        <f>(ajuste_SA!L86-AVERAGE(ajuste_SA!L$2:L$138))/_xlfn.STDEV.P(ajuste_SA!L$2:L$138)</f>
        <v>2.5221958151942309E-2</v>
      </c>
      <c r="M86" s="4">
        <f>(ajuste_SA!M86-AVERAGE(ajuste_SA!M$2:M$138))/_xlfn.STDEV.P(ajuste_SA!M$2:M$138)</f>
        <v>0.48064960047422539</v>
      </c>
      <c r="N86" s="4">
        <f>(ajuste_SA!N86-AVERAGE(ajuste_SA!N$2:N$138))/_xlfn.STDEV.P(ajuste_SA!N$2:N$138)</f>
        <v>-0.76676591421889984</v>
      </c>
      <c r="O86" s="4">
        <f>(ajuste_SA!O86-AVERAGE(ajuste_SA!O$2:O$138))/_xlfn.STDEV.P(ajuste_SA!O$2:O$138)</f>
        <v>0.27850373770886061</v>
      </c>
      <c r="P86" s="4">
        <f>(ajuste_SA!P86-AVERAGE(ajuste_SA!P$2:P$138))/_xlfn.STDEV.P(ajuste_SA!P$2:P$138)</f>
        <v>0.11860769620608784</v>
      </c>
      <c r="Q86" s="4">
        <f>(ajuste_SA!Q86-AVERAGE(ajuste_SA!Q$2:Q$138))/_xlfn.STDEV.P(ajuste_SA!Q$2:Q$138)</f>
        <v>0.25674212644800037</v>
      </c>
      <c r="R86" s="4">
        <f>(ajuste_SA!R86-AVERAGE(ajuste_SA!R$2:R$138))/_xlfn.STDEV.P(ajuste_SA!R$2:R$138)</f>
        <v>1.4860578161760543</v>
      </c>
      <c r="S86" s="4">
        <f>(ajuste_SA!S86-AVERAGE(ajuste_SA!S$2:S$138))/_xlfn.STDEV.P(ajuste_SA!S$2:S$138)</f>
        <v>0.46524780913502617</v>
      </c>
      <c r="T86" s="4">
        <f>(ajuste_SA!T86-AVERAGE(ajuste_SA!T$2:T$138))/_xlfn.STDEV.P(ajuste_SA!T$2:T$138)</f>
        <v>-0.16078934073943849</v>
      </c>
      <c r="U86" s="4">
        <f>(ajuste_SA!U86-AVERAGE(ajuste_SA!U$2:U$138))/_xlfn.STDEV.P(ajuste_SA!U$2:U$138)</f>
        <v>-0.18164576511055949</v>
      </c>
      <c r="V86" s="4">
        <f>(ajuste_SA!V86-AVERAGE(ajuste_SA!V$2:V$138))/_xlfn.STDEV.P(ajuste_SA!V$2:V$138)</f>
        <v>-0.16245534290271624</v>
      </c>
      <c r="W86" s="4">
        <f>(ajuste_SA!W86-AVERAGE(ajuste_SA!W$2:W$138))/_xlfn.STDEV.P(ajuste_SA!W$2:W$138)</f>
        <v>-1.132749245282799</v>
      </c>
      <c r="X86" s="4">
        <f>(ajuste_SA!X86-AVERAGE(ajuste_SA!X$2:X$138))/_xlfn.STDEV.P(ajuste_SA!X$2:X$138)</f>
        <v>0.46058538616938205</v>
      </c>
      <c r="Y86" s="4">
        <f>(ajuste_SA!Y86-AVERAGE(ajuste_SA!Y$2:Y$138))/_xlfn.STDEV.P(ajuste_SA!Y$2:Y$138)</f>
        <v>9.7280719728293802E-2</v>
      </c>
      <c r="Z86" s="4">
        <f>(ajuste_SA!Z86-AVERAGE(ajuste_SA!Z$2:Z$138))/_xlfn.STDEV.P(ajuste_SA!Z$2:Z$138)</f>
        <v>-6.0962577581630123E-2</v>
      </c>
      <c r="AA86" s="4">
        <f>(ajuste_SA!AA86-AVERAGE(ajuste_SA!AA$2:AA$138))/_xlfn.STDEV.P(ajuste_SA!AA$2:AA$138)</f>
        <v>0.92487568880848847</v>
      </c>
      <c r="AB86" s="4">
        <f>ajuste_SA!AB86/ajuste_SA!AB$2*100</f>
        <v>155.69960845329408</v>
      </c>
      <c r="AC86" s="4">
        <f>ajuste_SA!AC86/ajuste_SA!AC$2*100</f>
        <v>112.17125466362327</v>
      </c>
      <c r="AD86" s="4">
        <v>1.3130549793971698</v>
      </c>
    </row>
    <row r="87" spans="1:30" x14ac:dyDescent="0.3">
      <c r="A87" s="2">
        <v>42887</v>
      </c>
      <c r="B87" s="2" t="str">
        <f t="shared" si="1"/>
        <v>2017M6</v>
      </c>
      <c r="C87" s="4">
        <f>ajuste_SA!C87/ajuste_SA!C$2*100</f>
        <v>98.828010547905052</v>
      </c>
      <c r="D87" s="4">
        <f>(ajuste_SA!D87-AVERAGE(ajuste_SA!D$2:D$138))/_xlfn.STDEV.P(ajuste_SA!D$2:D$138)</f>
        <v>-0.37352908743770552</v>
      </c>
      <c r="E87" s="4">
        <f>(ajuste_SA!E87-AVERAGE(ajuste_SA!E$2:E$138))/_xlfn.STDEV.P(ajuste_SA!E$2:E$138)</f>
        <v>-0.1907895113869181</v>
      </c>
      <c r="F87" s="4">
        <f>(ajuste_SA!F87-AVERAGE(ajuste_SA!F$2:F$138))/_xlfn.STDEV.P(ajuste_SA!F$2:F$138)</f>
        <v>0.15838871709765928</v>
      </c>
      <c r="G87" s="4">
        <f>(ajuste_SA!G87-AVERAGE(ajuste_SA!G$2:G$138))/_xlfn.STDEV.P(ajuste_SA!G$2:G$138)</f>
        <v>0.33864770967013808</v>
      </c>
      <c r="H87" s="4">
        <f>(ajuste_SA!H87-AVERAGE(ajuste_SA!H$2:H$138))/_xlfn.STDEV.P(ajuste_SA!H$2:H$138)</f>
        <v>0.36131796336567018</v>
      </c>
      <c r="I87" s="4">
        <f>(ajuste_SA!I87-AVERAGE(ajuste_SA!I$2:I$138))/_xlfn.STDEV.P(ajuste_SA!I$2:I$138)</f>
        <v>-1.3468676397622552</v>
      </c>
      <c r="J87" s="4">
        <f>(ajuste_SA!J87-AVERAGE(ajuste_SA!J$2:J$138))/_xlfn.STDEV.P(ajuste_SA!J$2:J$138)</f>
        <v>0.31499573086245308</v>
      </c>
      <c r="K87" s="4">
        <f>(ajuste_SA!K87-AVERAGE(ajuste_SA!K$2:K$138))/_xlfn.STDEV.P(ajuste_SA!K$2:K$138)</f>
        <v>-1.1912402779180993</v>
      </c>
      <c r="L87" s="4">
        <f>(ajuste_SA!L87-AVERAGE(ajuste_SA!L$2:L$138))/_xlfn.STDEV.P(ajuste_SA!L$2:L$138)</f>
        <v>-0.11085230032278658</v>
      </c>
      <c r="M87" s="4">
        <f>(ajuste_SA!M87-AVERAGE(ajuste_SA!M$2:M$138))/_xlfn.STDEV.P(ajuste_SA!M$2:M$138)</f>
        <v>0.55551959552667618</v>
      </c>
      <c r="N87" s="4">
        <f>(ajuste_SA!N87-AVERAGE(ajuste_SA!N$2:N$138))/_xlfn.STDEV.P(ajuste_SA!N$2:N$138)</f>
        <v>-0.73529264245314363</v>
      </c>
      <c r="O87" s="4">
        <f>(ajuste_SA!O87-AVERAGE(ajuste_SA!O$2:O$138))/_xlfn.STDEV.P(ajuste_SA!O$2:O$138)</f>
        <v>0.36749092336187383</v>
      </c>
      <c r="P87" s="4">
        <f>(ajuste_SA!P87-AVERAGE(ajuste_SA!P$2:P$138))/_xlfn.STDEV.P(ajuste_SA!P$2:P$138)</f>
        <v>0.1203473617879575</v>
      </c>
      <c r="Q87" s="4">
        <f>(ajuste_SA!Q87-AVERAGE(ajuste_SA!Q$2:Q$138))/_xlfn.STDEV.P(ajuste_SA!Q$2:Q$138)</f>
        <v>0.29269616594808395</v>
      </c>
      <c r="R87" s="4">
        <f>(ajuste_SA!R87-AVERAGE(ajuste_SA!R$2:R$138))/_xlfn.STDEV.P(ajuste_SA!R$2:R$138)</f>
        <v>1.3266427240024092</v>
      </c>
      <c r="S87" s="4">
        <f>(ajuste_SA!S87-AVERAGE(ajuste_SA!S$2:S$138))/_xlfn.STDEV.P(ajuste_SA!S$2:S$138)</f>
        <v>0.56018127224247694</v>
      </c>
      <c r="T87" s="4">
        <f>(ajuste_SA!T87-AVERAGE(ajuste_SA!T$2:T$138))/_xlfn.STDEV.P(ajuste_SA!T$2:T$138)</f>
        <v>-0.59506088960514758</v>
      </c>
      <c r="U87" s="4">
        <f>(ajuste_SA!U87-AVERAGE(ajuste_SA!U$2:U$138))/_xlfn.STDEV.P(ajuste_SA!U$2:U$138)</f>
        <v>-8.1573425518408987E-2</v>
      </c>
      <c r="V87" s="4">
        <f>(ajuste_SA!V87-AVERAGE(ajuste_SA!V$2:V$138))/_xlfn.STDEV.P(ajuste_SA!V$2:V$138)</f>
        <v>-5.1013949748533849E-2</v>
      </c>
      <c r="W87" s="4">
        <f>(ajuste_SA!W87-AVERAGE(ajuste_SA!W$2:W$138))/_xlfn.STDEV.P(ajuste_SA!W$2:W$138)</f>
        <v>-1.0234278804002388</v>
      </c>
      <c r="X87" s="4">
        <f>(ajuste_SA!X87-AVERAGE(ajuste_SA!X$2:X$138))/_xlfn.STDEV.P(ajuste_SA!X$2:X$138)</f>
        <v>0.66998700700636393</v>
      </c>
      <c r="Y87" s="4">
        <f>(ajuste_SA!Y87-AVERAGE(ajuste_SA!Y$2:Y$138))/_xlfn.STDEV.P(ajuste_SA!Y$2:Y$138)</f>
        <v>0.25919597610585904</v>
      </c>
      <c r="Z87" s="4">
        <f>(ajuste_SA!Z87-AVERAGE(ajuste_SA!Z$2:Z$138))/_xlfn.STDEV.P(ajuste_SA!Z$2:Z$138)</f>
        <v>-8.4685525482653207E-2</v>
      </c>
      <c r="AA87" s="4">
        <f>(ajuste_SA!AA87-AVERAGE(ajuste_SA!AA$2:AA$138))/_xlfn.STDEV.P(ajuste_SA!AA$2:AA$138)</f>
        <v>0.76952903243301551</v>
      </c>
      <c r="AB87" s="4">
        <f>ajuste_SA!AB87/ajuste_SA!AB$2*100</f>
        <v>155.34149430682092</v>
      </c>
      <c r="AC87" s="4">
        <f>ajuste_SA!AC87/ajuste_SA!AC$2*100</f>
        <v>112.27300644427945</v>
      </c>
      <c r="AD87" s="4">
        <v>1.4533835518548841</v>
      </c>
    </row>
    <row r="88" spans="1:30" x14ac:dyDescent="0.3">
      <c r="A88" s="2">
        <v>42917</v>
      </c>
      <c r="B88" s="2" t="str">
        <f t="shared" si="1"/>
        <v>2017M7</v>
      </c>
      <c r="C88" s="4">
        <f>ajuste_SA!C88/ajuste_SA!C$2*100</f>
        <v>101.34778786990917</v>
      </c>
      <c r="D88" s="4">
        <f>(ajuste_SA!D88-AVERAGE(ajuste_SA!D$2:D$138))/_xlfn.STDEV.P(ajuste_SA!D$2:D$138)</f>
        <v>-0.34633796276825757</v>
      </c>
      <c r="E88" s="4">
        <f>(ajuste_SA!E88-AVERAGE(ajuste_SA!E$2:E$138))/_xlfn.STDEV.P(ajuste_SA!E$2:E$138)</f>
        <v>-0.2048812159176982</v>
      </c>
      <c r="F88" s="4">
        <f>(ajuste_SA!F88-AVERAGE(ajuste_SA!F$2:F$138))/_xlfn.STDEV.P(ajuste_SA!F$2:F$138)</f>
        <v>0.19565443157190746</v>
      </c>
      <c r="G88" s="4">
        <f>(ajuste_SA!G88-AVERAGE(ajuste_SA!G$2:G$138))/_xlfn.STDEV.P(ajuste_SA!G$2:G$138)</f>
        <v>0.35137507619865033</v>
      </c>
      <c r="H88" s="4">
        <f>(ajuste_SA!H88-AVERAGE(ajuste_SA!H$2:H$138))/_xlfn.STDEV.P(ajuste_SA!H$2:H$138)</f>
        <v>0.37423591172543036</v>
      </c>
      <c r="I88" s="4">
        <f>(ajuste_SA!I88-AVERAGE(ajuste_SA!I$2:I$138))/_xlfn.STDEV.P(ajuste_SA!I$2:I$138)</f>
        <v>-1.1062851958093012</v>
      </c>
      <c r="J88" s="4">
        <f>(ajuste_SA!J88-AVERAGE(ajuste_SA!J$2:J$138))/_xlfn.STDEV.P(ajuste_SA!J$2:J$138)</f>
        <v>0.84491455642861013</v>
      </c>
      <c r="K88" s="4">
        <f>(ajuste_SA!K88-AVERAGE(ajuste_SA!K$2:K$138))/_xlfn.STDEV.P(ajuste_SA!K$2:K$138)</f>
        <v>-1.198796728883802</v>
      </c>
      <c r="L88" s="4">
        <f>(ajuste_SA!L88-AVERAGE(ajuste_SA!L$2:L$138))/_xlfn.STDEV.P(ajuste_SA!L$2:L$138)</f>
        <v>-0.34642171553172579</v>
      </c>
      <c r="M88" s="4">
        <f>(ajuste_SA!M88-AVERAGE(ajuste_SA!M$2:M$138))/_xlfn.STDEV.P(ajuste_SA!M$2:M$138)</f>
        <v>0.19908932399828719</v>
      </c>
      <c r="N88" s="4">
        <f>(ajuste_SA!N88-AVERAGE(ajuste_SA!N$2:N$138))/_xlfn.STDEV.P(ajuste_SA!N$2:N$138)</f>
        <v>-0.71344676174936772</v>
      </c>
      <c r="O88" s="4">
        <f>(ajuste_SA!O88-AVERAGE(ajuste_SA!O$2:O$138))/_xlfn.STDEV.P(ajuste_SA!O$2:O$138)</f>
        <v>0.41103353179184909</v>
      </c>
      <c r="P88" s="4">
        <f>(ajuste_SA!P88-AVERAGE(ajuste_SA!P$2:P$138))/_xlfn.STDEV.P(ajuste_SA!P$2:P$138)</f>
        <v>0.14437226332386804</v>
      </c>
      <c r="Q88" s="4">
        <f>(ajuste_SA!Q88-AVERAGE(ajuste_SA!Q$2:Q$138))/_xlfn.STDEV.P(ajuste_SA!Q$2:Q$138)</f>
        <v>0.29861286695055012</v>
      </c>
      <c r="R88" s="4">
        <f>(ajuste_SA!R88-AVERAGE(ajuste_SA!R$2:R$138))/_xlfn.STDEV.P(ajuste_SA!R$2:R$138)</f>
        <v>1.2369033055096061</v>
      </c>
      <c r="S88" s="4">
        <f>(ajuste_SA!S88-AVERAGE(ajuste_SA!S$2:S$138))/_xlfn.STDEV.P(ajuste_SA!S$2:S$138)</f>
        <v>0.54668083452599459</v>
      </c>
      <c r="T88" s="4">
        <f>(ajuste_SA!T88-AVERAGE(ajuste_SA!T$2:T$138))/_xlfn.STDEV.P(ajuste_SA!T$2:T$138)</f>
        <v>-0.63409653444700942</v>
      </c>
      <c r="U88" s="4">
        <f>(ajuste_SA!U88-AVERAGE(ajuste_SA!U$2:U$138))/_xlfn.STDEV.P(ajuste_SA!U$2:U$138)</f>
        <v>-0.3388388554782632</v>
      </c>
      <c r="V88" s="4">
        <f>(ajuste_SA!V88-AVERAGE(ajuste_SA!V$2:V$138))/_xlfn.STDEV.P(ajuste_SA!V$2:V$138)</f>
        <v>-0.16521184379345602</v>
      </c>
      <c r="W88" s="4">
        <f>(ajuste_SA!W88-AVERAGE(ajuste_SA!W$2:W$138))/_xlfn.STDEV.P(ajuste_SA!W$2:W$138)</f>
        <v>-1.1540456150651162</v>
      </c>
      <c r="X88" s="4">
        <f>(ajuste_SA!X88-AVERAGE(ajuste_SA!X$2:X$138))/_xlfn.STDEV.P(ajuste_SA!X$2:X$138)</f>
        <v>0.58897762084315208</v>
      </c>
      <c r="Y88" s="4">
        <f>(ajuste_SA!Y88-AVERAGE(ajuste_SA!Y$2:Y$138))/_xlfn.STDEV.P(ajuste_SA!Y$2:Y$138)</f>
        <v>0.24392095191929589</v>
      </c>
      <c r="Z88" s="4">
        <f>(ajuste_SA!Z88-AVERAGE(ajuste_SA!Z$2:Z$138))/_xlfn.STDEV.P(ajuste_SA!Z$2:Z$138)</f>
        <v>-3.7484091144580713E-3</v>
      </c>
      <c r="AA88" s="4">
        <f>(ajuste_SA!AA88-AVERAGE(ajuste_SA!AA$2:AA$138))/_xlfn.STDEV.P(ajuste_SA!AA$2:AA$138)</f>
        <v>0.4243122267249787</v>
      </c>
      <c r="AB88" s="4">
        <f>ajuste_SA!AB88/ajuste_SA!AB$2*100</f>
        <v>155.7143959315147</v>
      </c>
      <c r="AC88" s="4">
        <f>ajuste_SA!AC88/ajuste_SA!AC$2*100</f>
        <v>112.19554675540155</v>
      </c>
      <c r="AD88" s="4">
        <v>1.1656439562780052</v>
      </c>
    </row>
    <row r="89" spans="1:30" x14ac:dyDescent="0.3">
      <c r="A89" s="2">
        <v>42948</v>
      </c>
      <c r="B89" s="2" t="str">
        <f t="shared" si="1"/>
        <v>2017M8</v>
      </c>
      <c r="C89" s="4">
        <f>ajuste_SA!C89/ajuste_SA!C$2*100</f>
        <v>102.629651333138</v>
      </c>
      <c r="D89" s="4">
        <f>(ajuste_SA!D89-AVERAGE(ajuste_SA!D$2:D$138))/_xlfn.STDEV.P(ajuste_SA!D$2:D$138)</f>
        <v>-0.39389988317598895</v>
      </c>
      <c r="E89" s="4">
        <f>(ajuste_SA!E89-AVERAGE(ajuste_SA!E$2:E$138))/_xlfn.STDEV.P(ajuste_SA!E$2:E$138)</f>
        <v>-0.17509457395513048</v>
      </c>
      <c r="F89" s="4">
        <f>(ajuste_SA!F89-AVERAGE(ajuste_SA!F$2:F$138))/_xlfn.STDEV.P(ajuste_SA!F$2:F$138)</f>
        <v>0.22326024553318691</v>
      </c>
      <c r="G89" s="4">
        <f>(ajuste_SA!G89-AVERAGE(ajuste_SA!G$2:G$138))/_xlfn.STDEV.P(ajuste_SA!G$2:G$138)</f>
        <v>0.36582430432049184</v>
      </c>
      <c r="H89" s="4">
        <f>(ajuste_SA!H89-AVERAGE(ajuste_SA!H$2:H$138))/_xlfn.STDEV.P(ajuste_SA!H$2:H$138)</f>
        <v>0.39273495364698863</v>
      </c>
      <c r="I89" s="4">
        <f>(ajuste_SA!I89-AVERAGE(ajuste_SA!I$2:I$138))/_xlfn.STDEV.P(ajuste_SA!I$2:I$138)</f>
        <v>-1.1414923827292449</v>
      </c>
      <c r="J89" s="4">
        <f>(ajuste_SA!J89-AVERAGE(ajuste_SA!J$2:J$138))/_xlfn.STDEV.P(ajuste_SA!J$2:J$138)</f>
        <v>1.2933074088307401</v>
      </c>
      <c r="K89" s="4">
        <f>(ajuste_SA!K89-AVERAGE(ajuste_SA!K$2:K$138))/_xlfn.STDEV.P(ajuste_SA!K$2:K$138)</f>
        <v>-1.2486941844845856</v>
      </c>
      <c r="L89" s="4">
        <f>(ajuste_SA!L89-AVERAGE(ajuste_SA!L$2:L$138))/_xlfn.STDEV.P(ajuste_SA!L$2:L$138)</f>
        <v>-0.46932749737986801</v>
      </c>
      <c r="M89" s="4">
        <f>(ajuste_SA!M89-AVERAGE(ajuste_SA!M$2:M$138))/_xlfn.STDEV.P(ajuste_SA!M$2:M$138)</f>
        <v>1.0809697095894277E-2</v>
      </c>
      <c r="N89" s="4">
        <f>(ajuste_SA!N89-AVERAGE(ajuste_SA!N$2:N$138))/_xlfn.STDEV.P(ajuste_SA!N$2:N$138)</f>
        <v>-0.36680924828416084</v>
      </c>
      <c r="O89" s="4">
        <f>(ajuste_SA!O89-AVERAGE(ajuste_SA!O$2:O$138))/_xlfn.STDEV.P(ajuste_SA!O$2:O$138)</f>
        <v>0.42148497233745619</v>
      </c>
      <c r="P89" s="4">
        <f>(ajuste_SA!P89-AVERAGE(ajuste_SA!P$2:P$138))/_xlfn.STDEV.P(ajuste_SA!P$2:P$138)</f>
        <v>0.14925692364638968</v>
      </c>
      <c r="Q89" s="4">
        <f>(ajuste_SA!Q89-AVERAGE(ajuste_SA!Q$2:Q$138))/_xlfn.STDEV.P(ajuste_SA!Q$2:Q$138)</f>
        <v>0.2920525542085321</v>
      </c>
      <c r="R89" s="4">
        <f>(ajuste_SA!R89-AVERAGE(ajuste_SA!R$2:R$138))/_xlfn.STDEV.P(ajuste_SA!R$2:R$138)</f>
        <v>1.5718854959536794</v>
      </c>
      <c r="S89" s="4">
        <f>(ajuste_SA!S89-AVERAGE(ajuste_SA!S$2:S$138))/_xlfn.STDEV.P(ajuste_SA!S$2:S$138)</f>
        <v>0.55974673159361754</v>
      </c>
      <c r="T89" s="4">
        <f>(ajuste_SA!T89-AVERAGE(ajuste_SA!T$2:T$138))/_xlfn.STDEV.P(ajuste_SA!T$2:T$138)</f>
        <v>-0.96687540672387873</v>
      </c>
      <c r="U89" s="4">
        <f>(ajuste_SA!U89-AVERAGE(ajuste_SA!U$2:U$138))/_xlfn.STDEV.P(ajuste_SA!U$2:U$138)</f>
        <v>-0.32436647119690859</v>
      </c>
      <c r="V89" s="4">
        <f>(ajuste_SA!V89-AVERAGE(ajuste_SA!V$2:V$138))/_xlfn.STDEV.P(ajuste_SA!V$2:V$138)</f>
        <v>-0.22467350586512194</v>
      </c>
      <c r="W89" s="4">
        <f>(ajuste_SA!W89-AVERAGE(ajuste_SA!W$2:W$138))/_xlfn.STDEV.P(ajuste_SA!W$2:W$138)</f>
        <v>-1.1071936015440187</v>
      </c>
      <c r="X89" s="4">
        <f>(ajuste_SA!X89-AVERAGE(ajuste_SA!X$2:X$138))/_xlfn.STDEV.P(ajuste_SA!X$2:X$138)</f>
        <v>0.39791774781670874</v>
      </c>
      <c r="Y89" s="4">
        <f>(ajuste_SA!Y89-AVERAGE(ajuste_SA!Y$2:Y$138))/_xlfn.STDEV.P(ajuste_SA!Y$2:Y$138)</f>
        <v>-1.7281961670927284E-2</v>
      </c>
      <c r="Z89" s="4">
        <f>(ajuste_SA!Z89-AVERAGE(ajuste_SA!Z$2:Z$138))/_xlfn.STDEV.P(ajuste_SA!Z$2:Z$138)</f>
        <v>-0.24516429069545284</v>
      </c>
      <c r="AA89" s="4">
        <f>(ajuste_SA!AA89-AVERAGE(ajuste_SA!AA$2:AA$138))/_xlfn.STDEV.P(ajuste_SA!AA$2:AA$138)</f>
        <v>0.40088645584725441</v>
      </c>
      <c r="AB89" s="4">
        <f>ajuste_SA!AB89/ajuste_SA!AB$2*100</f>
        <v>156.01014549592702</v>
      </c>
      <c r="AC89" s="4">
        <f>ajuste_SA!AC89/ajuste_SA!AC$2*100</f>
        <v>112.53151096810861</v>
      </c>
      <c r="AD89" s="4">
        <v>1.2508355741796782</v>
      </c>
    </row>
    <row r="90" spans="1:30" x14ac:dyDescent="0.3">
      <c r="A90" s="2">
        <v>42979</v>
      </c>
      <c r="B90" s="2" t="str">
        <f t="shared" si="1"/>
        <v>2017M9</v>
      </c>
      <c r="C90" s="4">
        <f>ajuste_SA!C90/ajuste_SA!C$2*100</f>
        <v>98.732786404922351</v>
      </c>
      <c r="D90" s="4">
        <f>(ajuste_SA!D90-AVERAGE(ajuste_SA!D$2:D$138))/_xlfn.STDEV.P(ajuste_SA!D$2:D$138)</f>
        <v>-0.43068511381112512</v>
      </c>
      <c r="E90" s="4">
        <f>(ajuste_SA!E90-AVERAGE(ajuste_SA!E$2:E$138))/_xlfn.STDEV.P(ajuste_SA!E$2:E$138)</f>
        <v>-0.1229621803148729</v>
      </c>
      <c r="F90" s="4">
        <f>(ajuste_SA!F90-AVERAGE(ajuste_SA!F$2:F$138))/_xlfn.STDEV.P(ajuste_SA!F$2:F$138)</f>
        <v>0.22451534073337306</v>
      </c>
      <c r="G90" s="4">
        <f>(ajuste_SA!G90-AVERAGE(ajuste_SA!G$2:G$138))/_xlfn.STDEV.P(ajuste_SA!G$2:G$138)</f>
        <v>0.38098331570470656</v>
      </c>
      <c r="H90" s="4">
        <f>(ajuste_SA!H90-AVERAGE(ajuste_SA!H$2:H$138))/_xlfn.STDEV.P(ajuste_SA!H$2:H$138)</f>
        <v>0.39257020737428799</v>
      </c>
      <c r="I90" s="4">
        <f>(ajuste_SA!I90-AVERAGE(ajuste_SA!I$2:I$138))/_xlfn.STDEV.P(ajuste_SA!I$2:I$138)</f>
        <v>-1.0886816023493284</v>
      </c>
      <c r="J90" s="4">
        <f>(ajuste_SA!J90-AVERAGE(ajuste_SA!J$2:J$138))/_xlfn.STDEV.P(ajuste_SA!J$2:J$138)</f>
        <v>1.5242976661288103</v>
      </c>
      <c r="K90" s="4">
        <f>(ajuste_SA!K90-AVERAGE(ajuste_SA!K$2:K$138))/_xlfn.STDEV.P(ajuste_SA!K$2:K$138)</f>
        <v>-1.2589351840779899</v>
      </c>
      <c r="L90" s="4">
        <f>(ajuste_SA!L90-AVERAGE(ajuste_SA!L$2:L$138))/_xlfn.STDEV.P(ajuste_SA!L$2:L$138)</f>
        <v>-0.60979124806345908</v>
      </c>
      <c r="M90" s="4">
        <f>(ajuste_SA!M90-AVERAGE(ajuste_SA!M$2:M$138))/_xlfn.STDEV.P(ajuste_SA!M$2:M$138)</f>
        <v>2.0628712840478139E-2</v>
      </c>
      <c r="N90" s="4">
        <f>(ajuste_SA!N90-AVERAGE(ajuste_SA!N$2:N$138))/_xlfn.STDEV.P(ajuste_SA!N$2:N$138)</f>
        <v>-0.16839724238797779</v>
      </c>
      <c r="O90" s="4">
        <f>(ajuste_SA!O90-AVERAGE(ajuste_SA!O$2:O$138))/_xlfn.STDEV.P(ajuste_SA!O$2:O$138)</f>
        <v>0.52187455349194867</v>
      </c>
      <c r="P90" s="4">
        <f>(ajuste_SA!P90-AVERAGE(ajuste_SA!P$2:P$138))/_xlfn.STDEV.P(ajuste_SA!P$2:P$138)</f>
        <v>0.22385823021326903</v>
      </c>
      <c r="Q90" s="4">
        <f>(ajuste_SA!Q90-AVERAGE(ajuste_SA!Q$2:Q$138))/_xlfn.STDEV.P(ajuste_SA!Q$2:Q$138)</f>
        <v>0.40282273684349384</v>
      </c>
      <c r="R90" s="4">
        <f>(ajuste_SA!R90-AVERAGE(ajuste_SA!R$2:R$138))/_xlfn.STDEV.P(ajuste_SA!R$2:R$138)</f>
        <v>1.3264469297561894</v>
      </c>
      <c r="S90" s="4">
        <f>(ajuste_SA!S90-AVERAGE(ajuste_SA!S$2:S$138))/_xlfn.STDEV.P(ajuste_SA!S$2:S$138)</f>
        <v>0.67261874218083373</v>
      </c>
      <c r="T90" s="4">
        <f>(ajuste_SA!T90-AVERAGE(ajuste_SA!T$2:T$138))/_xlfn.STDEV.P(ajuste_SA!T$2:T$138)</f>
        <v>-1.0075375367674844</v>
      </c>
      <c r="U90" s="4">
        <f>(ajuste_SA!U90-AVERAGE(ajuste_SA!U$2:U$138))/_xlfn.STDEV.P(ajuste_SA!U$2:U$138)</f>
        <v>-0.30243386242245196</v>
      </c>
      <c r="V90" s="4">
        <f>(ajuste_SA!V90-AVERAGE(ajuste_SA!V$2:V$138))/_xlfn.STDEV.P(ajuste_SA!V$2:V$138)</f>
        <v>-0.23136786517120364</v>
      </c>
      <c r="W90" s="4">
        <f>(ajuste_SA!W90-AVERAGE(ajuste_SA!W$2:W$138))/_xlfn.STDEV.P(ajuste_SA!W$2:W$138)</f>
        <v>-1.2605274639767008</v>
      </c>
      <c r="X90" s="4">
        <f>(ajuste_SA!X90-AVERAGE(ajuste_SA!X$2:X$138))/_xlfn.STDEV.P(ajuste_SA!X$2:X$138)</f>
        <v>0.73571160332746033</v>
      </c>
      <c r="Y90" s="4">
        <f>(ajuste_SA!Y90-AVERAGE(ajuste_SA!Y$2:Y$138))/_xlfn.STDEV.P(ajuste_SA!Y$2:Y$138)</f>
        <v>0.29585603415360973</v>
      </c>
      <c r="Z90" s="4">
        <f>(ajuste_SA!Z90-AVERAGE(ajuste_SA!Z$2:Z$138))/_xlfn.STDEV.P(ajuste_SA!Z$2:Z$138)</f>
        <v>-6.0962577581630123E-2</v>
      </c>
      <c r="AA90" s="4">
        <f>(ajuste_SA!AA90-AVERAGE(ajuste_SA!AA$2:AA$138))/_xlfn.STDEV.P(ajuste_SA!AA$2:AA$138)</f>
        <v>0.45143649854632051</v>
      </c>
      <c r="AB90" s="4">
        <f>ajuste_SA!AB90/ajuste_SA!AB$2*100</f>
        <v>156.25960382417045</v>
      </c>
      <c r="AC90" s="4">
        <f>ajuste_SA!AC90/ajuste_SA!AC$2*100</f>
        <v>113.12735472870774</v>
      </c>
      <c r="AD90" s="4">
        <v>1.494379052857618</v>
      </c>
    </row>
    <row r="91" spans="1:30" x14ac:dyDescent="0.3">
      <c r="A91" s="2">
        <v>43009</v>
      </c>
      <c r="B91" s="2" t="str">
        <f t="shared" si="1"/>
        <v>2017M10</v>
      </c>
      <c r="C91" s="4">
        <f>ajuste_SA!C91/ajuste_SA!C$2*100</f>
        <v>99.626428362144722</v>
      </c>
      <c r="D91" s="4">
        <f>(ajuste_SA!D91-AVERAGE(ajuste_SA!D$2:D$138))/_xlfn.STDEV.P(ajuste_SA!D$2:D$138)</f>
        <v>-0.45224575035282477</v>
      </c>
      <c r="E91" s="4">
        <f>(ajuste_SA!E91-AVERAGE(ajuste_SA!E$2:E$138))/_xlfn.STDEV.P(ajuste_SA!E$2:E$138)</f>
        <v>-0.17589355974797025</v>
      </c>
      <c r="F91" s="4">
        <f>(ajuste_SA!F91-AVERAGE(ajuste_SA!F$2:F$138))/_xlfn.STDEV.P(ajuste_SA!F$2:F$138)</f>
        <v>0.24301249060181165</v>
      </c>
      <c r="G91" s="4">
        <f>(ajuste_SA!G91-AVERAGE(ajuste_SA!G$2:G$138))/_xlfn.STDEV.P(ajuste_SA!G$2:G$138)</f>
        <v>0.43243717332673387</v>
      </c>
      <c r="H91" s="4">
        <f>(ajuste_SA!H91-AVERAGE(ajuste_SA!H$2:H$138))/_xlfn.STDEV.P(ajuste_SA!H$2:H$138)</f>
        <v>0.43738733767991334</v>
      </c>
      <c r="I91" s="4">
        <f>(ajuste_SA!I91-AVERAGE(ajuste_SA!I$2:I$138))/_xlfn.STDEV.P(ajuste_SA!I$2:I$138)</f>
        <v>-0.95372071915620871</v>
      </c>
      <c r="J91" s="4">
        <f>(ajuste_SA!J91-AVERAGE(ajuste_SA!J$2:J$138))/_xlfn.STDEV.P(ajuste_SA!J$2:J$138)</f>
        <v>1.6737619502628538</v>
      </c>
      <c r="K91" s="4">
        <f>(ajuste_SA!K91-AVERAGE(ajuste_SA!K$2:K$138))/_xlfn.STDEV.P(ajuste_SA!K$2:K$138)</f>
        <v>-1.2334985492767618</v>
      </c>
      <c r="L91" s="4">
        <f>(ajuste_SA!L91-AVERAGE(ajuste_SA!L$2:L$138))/_xlfn.STDEV.P(ajuste_SA!L$2:L$138)</f>
        <v>-0.61271757620270051</v>
      </c>
      <c r="M91" s="4">
        <f>(ajuste_SA!M91-AVERAGE(ajuste_SA!M$2:M$138))/_xlfn.STDEV.P(ajuste_SA!M$2:M$138)</f>
        <v>-0.27504639876829923</v>
      </c>
      <c r="N91" s="4">
        <f>(ajuste_SA!N91-AVERAGE(ajuste_SA!N$2:N$138))/_xlfn.STDEV.P(ajuste_SA!N$2:N$138)</f>
        <v>-0.37439038331593538</v>
      </c>
      <c r="O91" s="4">
        <f>(ajuste_SA!O91-AVERAGE(ajuste_SA!O$2:O$138))/_xlfn.STDEV.P(ajuste_SA!O$2:O$138)</f>
        <v>0.7124521485816514</v>
      </c>
      <c r="P91" s="4">
        <f>(ajuste_SA!P91-AVERAGE(ajuste_SA!P$2:P$138))/_xlfn.STDEV.P(ajuste_SA!P$2:P$138)</f>
        <v>0.31635764180996628</v>
      </c>
      <c r="Q91" s="4">
        <f>(ajuste_SA!Q91-AVERAGE(ajuste_SA!Q$2:Q$138))/_xlfn.STDEV.P(ajuste_SA!Q$2:Q$138)</f>
        <v>0.50967712409981458</v>
      </c>
      <c r="R91" s="4">
        <f>(ajuste_SA!R91-AVERAGE(ajuste_SA!R$2:R$138))/_xlfn.STDEV.P(ajuste_SA!R$2:R$138)</f>
        <v>1.6223573185692286</v>
      </c>
      <c r="S91" s="4">
        <f>(ajuste_SA!S91-AVERAGE(ajuste_SA!S$2:S$138))/_xlfn.STDEV.P(ajuste_SA!S$2:S$138)</f>
        <v>0.85439936505023162</v>
      </c>
      <c r="T91" s="4">
        <f>(ajuste_SA!T91-AVERAGE(ajuste_SA!T$2:T$138))/_xlfn.STDEV.P(ajuste_SA!T$2:T$138)</f>
        <v>-0.79186559901619946</v>
      </c>
      <c r="U91" s="4">
        <f>(ajuste_SA!U91-AVERAGE(ajuste_SA!U$2:U$138))/_xlfn.STDEV.P(ajuste_SA!U$2:U$138)</f>
        <v>-0.17082888796931803</v>
      </c>
      <c r="V91" s="4">
        <f>(ajuste_SA!V91-AVERAGE(ajuste_SA!V$2:V$138))/_xlfn.STDEV.P(ajuste_SA!V$2:V$138)</f>
        <v>-0.18411356418709787</v>
      </c>
      <c r="W91" s="4">
        <f>(ajuste_SA!W91-AVERAGE(ajuste_SA!W$2:W$138))/_xlfn.STDEV.P(ajuste_SA!W$2:W$138)</f>
        <v>-1.1654036789490185</v>
      </c>
      <c r="X91" s="4">
        <f>(ajuste_SA!X91-AVERAGE(ajuste_SA!X$2:X$138))/_xlfn.STDEV.P(ajuste_SA!X$2:X$138)</f>
        <v>0.86104688003280683</v>
      </c>
      <c r="Y91" s="4">
        <f>(ajuste_SA!Y91-AVERAGE(ajuste_SA!Y$2:Y$138))/_xlfn.STDEV.P(ajuste_SA!Y$2:Y$138)</f>
        <v>0.37223115508642329</v>
      </c>
      <c r="Z91" s="4">
        <f>(ajuste_SA!Z91-AVERAGE(ajuste_SA!Z$2:Z$138))/_xlfn.STDEV.P(ajuste_SA!Z$2:Z$138)</f>
        <v>-3.5844162157018244E-2</v>
      </c>
      <c r="AA91" s="4">
        <f>(ajuste_SA!AA91-AVERAGE(ajuste_SA!AA$2:AA$138))/_xlfn.STDEV.P(ajuste_SA!AA$2:AA$138)</f>
        <v>0.63267525065037988</v>
      </c>
      <c r="AB91" s="4">
        <f>ajuste_SA!AB91/ajuste_SA!AB$2*100</f>
        <v>156.9160392703987</v>
      </c>
      <c r="AC91" s="4">
        <f>ajuste_SA!AC91/ajuste_SA!AC$2*100</f>
        <v>113.05585347743585</v>
      </c>
      <c r="AD91" s="4">
        <v>2.0014929087251452</v>
      </c>
    </row>
    <row r="92" spans="1:30" x14ac:dyDescent="0.3">
      <c r="A92" s="2">
        <v>43040</v>
      </c>
      <c r="B92" s="2" t="str">
        <f t="shared" si="1"/>
        <v>2017M11</v>
      </c>
      <c r="C92" s="4">
        <f>ajuste_SA!C92/ajuste_SA!C$2*100</f>
        <v>98.967184295341355</v>
      </c>
      <c r="D92" s="4">
        <f>(ajuste_SA!D92-AVERAGE(ajuste_SA!D$2:D$138))/_xlfn.STDEV.P(ajuste_SA!D$2:D$138)</f>
        <v>-0.39309297565244755</v>
      </c>
      <c r="E92" s="4">
        <f>(ajuste_SA!E92-AVERAGE(ajuste_SA!E$2:E$138))/_xlfn.STDEV.P(ajuste_SA!E$2:E$138)</f>
        <v>-0.11715292068582817</v>
      </c>
      <c r="F92" s="4">
        <f>(ajuste_SA!F92-AVERAGE(ajuste_SA!F$2:F$138))/_xlfn.STDEV.P(ajuste_SA!F$2:F$138)</f>
        <v>0.26169485653708596</v>
      </c>
      <c r="G92" s="4">
        <f>(ajuste_SA!G92-AVERAGE(ajuste_SA!G$2:G$138))/_xlfn.STDEV.P(ajuste_SA!G$2:G$138)</f>
        <v>0.46387930341758843</v>
      </c>
      <c r="H92" s="4">
        <f>(ajuste_SA!H92-AVERAGE(ajuste_SA!H$2:H$138))/_xlfn.STDEV.P(ajuste_SA!H$2:H$138)</f>
        <v>0.4599688240440466</v>
      </c>
      <c r="I92" s="4">
        <f>(ajuste_SA!I92-AVERAGE(ajuste_SA!I$2:I$138))/_xlfn.STDEV.P(ajuste_SA!I$2:I$138)</f>
        <v>-0.83049556493640253</v>
      </c>
      <c r="J92" s="4">
        <f>(ajuste_SA!J92-AVERAGE(ajuste_SA!J$2:J$138))/_xlfn.STDEV.P(ajuste_SA!J$2:J$138)</f>
        <v>1.5242976661288103</v>
      </c>
      <c r="K92" s="4">
        <f>(ajuste_SA!K92-AVERAGE(ajuste_SA!K$2:K$138))/_xlfn.STDEV.P(ajuste_SA!K$2:K$138)</f>
        <v>-1.1975036372931351</v>
      </c>
      <c r="L92" s="4">
        <f>(ajuste_SA!L92-AVERAGE(ajuste_SA!L$2:L$138))/_xlfn.STDEV.P(ajuste_SA!L$2:L$138)</f>
        <v>-0.66685464677866801</v>
      </c>
      <c r="M92" s="4">
        <f>(ajuste_SA!M92-AVERAGE(ajuste_SA!M$2:M$138))/_xlfn.STDEV.P(ajuste_SA!M$2:M$138)</f>
        <v>-0.29750739728403464</v>
      </c>
      <c r="N92" s="4">
        <f>(ajuste_SA!N92-AVERAGE(ajuste_SA!N$2:N$138))/_xlfn.STDEV.P(ajuste_SA!N$2:N$138)</f>
        <v>-0.47255613750775144</v>
      </c>
      <c r="O92" s="4">
        <f>(ajuste_SA!O92-AVERAGE(ajuste_SA!O$2:O$138))/_xlfn.STDEV.P(ajuste_SA!O$2:O$138)</f>
        <v>0.7200205240003178</v>
      </c>
      <c r="P92" s="4">
        <f>(ajuste_SA!P92-AVERAGE(ajuste_SA!P$2:P$138))/_xlfn.STDEV.P(ajuste_SA!P$2:P$138)</f>
        <v>0.33662564283595958</v>
      </c>
      <c r="Q92" s="4">
        <f>(ajuste_SA!Q92-AVERAGE(ajuste_SA!Q$2:Q$138))/_xlfn.STDEV.P(ajuste_SA!Q$2:Q$138)</f>
        <v>0.50879628544932032</v>
      </c>
      <c r="R92" s="4">
        <f>(ajuste_SA!R92-AVERAGE(ajuste_SA!R$2:R$138))/_xlfn.STDEV.P(ajuste_SA!R$2:R$138)</f>
        <v>1.3774918977795574</v>
      </c>
      <c r="S92" s="4">
        <f>(ajuste_SA!S92-AVERAGE(ajuste_SA!S$2:S$138))/_xlfn.STDEV.P(ajuste_SA!S$2:S$138)</f>
        <v>0.84280860837221094</v>
      </c>
      <c r="T92" s="4">
        <f>(ajuste_SA!T92-AVERAGE(ajuste_SA!T$2:T$138))/_xlfn.STDEV.P(ajuste_SA!T$2:T$138)</f>
        <v>-0.61230163274363669</v>
      </c>
      <c r="U92" s="4">
        <f>(ajuste_SA!U92-AVERAGE(ajuste_SA!U$2:U$138))/_xlfn.STDEV.P(ajuste_SA!U$2:U$138)</f>
        <v>-0.2044300187931099</v>
      </c>
      <c r="V92" s="4">
        <f>(ajuste_SA!V92-AVERAGE(ajuste_SA!V$2:V$138))/_xlfn.STDEV.P(ajuste_SA!V$2:V$138)</f>
        <v>-0.11244454102787127</v>
      </c>
      <c r="W92" s="4">
        <f>(ajuste_SA!W92-AVERAGE(ajuste_SA!W$2:W$138))/_xlfn.STDEV.P(ajuste_SA!W$2:W$138)</f>
        <v>-1.0092303005453609</v>
      </c>
      <c r="X92" s="4">
        <f>(ajuste_SA!X92-AVERAGE(ajuste_SA!X$2:X$138))/_xlfn.STDEV.P(ajuste_SA!X$2:X$138)</f>
        <v>1.0658630639171545</v>
      </c>
      <c r="Y92" s="4">
        <f>(ajuste_SA!Y92-AVERAGE(ajuste_SA!Y$2:Y$138))/_xlfn.STDEV.P(ajuste_SA!Y$2:Y$138)</f>
        <v>0.43485875425133058</v>
      </c>
      <c r="Z92" s="4">
        <f>(ajuste_SA!Z92-AVERAGE(ajuste_SA!Z$2:Z$138))/_xlfn.STDEV.P(ajuste_SA!Z$2:Z$138)</f>
        <v>-9.5849265671369741E-2</v>
      </c>
      <c r="AA92" s="4">
        <f>(ajuste_SA!AA92-AVERAGE(ajuste_SA!AA$2:AA$138))/_xlfn.STDEV.P(ajuste_SA!AA$2:AA$138)</f>
        <v>0.44280608765048923</v>
      </c>
      <c r="AB92" s="4">
        <f>ajuste_SA!AB92/ajuste_SA!AB$2*100</f>
        <v>157.35548454708527</v>
      </c>
      <c r="AC92" s="4">
        <f>ajuste_SA!AC92/ajuste_SA!AC$2*100</f>
        <v>113.05860352556169</v>
      </c>
      <c r="AD92" s="4">
        <v>2.0740852627016508</v>
      </c>
    </row>
    <row r="93" spans="1:30" x14ac:dyDescent="0.3">
      <c r="A93" s="2">
        <v>43070</v>
      </c>
      <c r="B93" s="2" t="str">
        <f t="shared" si="1"/>
        <v>2017M12</v>
      </c>
      <c r="C93" s="4">
        <f>ajuste_SA!C93/ajuste_SA!C$2*100</f>
        <v>99.457954878406085</v>
      </c>
      <c r="D93" s="4">
        <f>(ajuste_SA!D93-AVERAGE(ajuste_SA!D$2:D$138))/_xlfn.STDEV.P(ajuste_SA!D$2:D$138)</f>
        <v>-0.32753667243886081</v>
      </c>
      <c r="E93" s="4">
        <f>(ajuste_SA!E93-AVERAGE(ajuste_SA!E$2:E$138))/_xlfn.STDEV.P(ajuste_SA!E$2:E$138)</f>
        <v>-0.12058500014280872</v>
      </c>
      <c r="F93" s="4">
        <f>(ajuste_SA!F93-AVERAGE(ajuste_SA!F$2:F$138))/_xlfn.STDEV.P(ajuste_SA!F$2:F$138)</f>
        <v>0.26663308268622188</v>
      </c>
      <c r="G93" s="4">
        <f>(ajuste_SA!G93-AVERAGE(ajuste_SA!G$2:G$138))/_xlfn.STDEV.P(ajuste_SA!G$2:G$138)</f>
        <v>0.48461783559845401</v>
      </c>
      <c r="H93" s="4">
        <f>(ajuste_SA!H93-AVERAGE(ajuste_SA!H$2:H$138))/_xlfn.STDEV.P(ajuste_SA!H$2:H$138)</f>
        <v>0.49209360616649261</v>
      </c>
      <c r="I93" s="4">
        <f>(ajuste_SA!I93-AVERAGE(ajuste_SA!I$2:I$138))/_xlfn.STDEV.P(ajuste_SA!I$2:I$138)</f>
        <v>-0.29651989665057793</v>
      </c>
      <c r="J93" s="4">
        <f>(ajuste_SA!J93-AVERAGE(ajuste_SA!J$2:J$138))/_xlfn.STDEV.P(ajuste_SA!J$2:J$138)</f>
        <v>1.6329989636808402</v>
      </c>
      <c r="K93" s="4">
        <f>(ajuste_SA!K93-AVERAGE(ajuste_SA!K$2:K$138))/_xlfn.STDEV.P(ajuste_SA!K$2:K$138)</f>
        <v>-1.1144208600040244</v>
      </c>
      <c r="L93" s="4">
        <f>(ajuste_SA!L93-AVERAGE(ajuste_SA!L$2:L$138))/_xlfn.STDEV.P(ajuste_SA!L$2:L$138)</f>
        <v>-0.7078232407280487</v>
      </c>
      <c r="M93" s="4">
        <f>(ajuste_SA!M93-AVERAGE(ajuste_SA!M$2:M$138))/_xlfn.STDEV.P(ajuste_SA!M$2:M$138)</f>
        <v>-0.38170545729383987</v>
      </c>
      <c r="N93" s="4">
        <f>(ajuste_SA!N93-AVERAGE(ajuste_SA!N$2:N$138))/_xlfn.STDEV.P(ajuste_SA!N$2:N$138)</f>
        <v>-0.11105741007785899</v>
      </c>
      <c r="O93" s="4">
        <f>(ajuste_SA!O93-AVERAGE(ajuste_SA!O$2:O$138))/_xlfn.STDEV.P(ajuste_SA!O$2:O$138)</f>
        <v>0.75846384257925437</v>
      </c>
      <c r="P93" s="4">
        <f>(ajuste_SA!P93-AVERAGE(ajuste_SA!P$2:P$138))/_xlfn.STDEV.P(ajuste_SA!P$2:P$138)</f>
        <v>0.35816854619607486</v>
      </c>
      <c r="Q93" s="4">
        <f>(ajuste_SA!Q93-AVERAGE(ajuste_SA!Q$2:Q$138))/_xlfn.STDEV.P(ajuste_SA!Q$2:Q$138)</f>
        <v>0.55481892684369993</v>
      </c>
      <c r="R93" s="4">
        <f>(ajuste_SA!R93-AVERAGE(ajuste_SA!R$2:R$138))/_xlfn.STDEV.P(ajuste_SA!R$2:R$138)</f>
        <v>1.5598345410593393</v>
      </c>
      <c r="S93" s="4">
        <f>(ajuste_SA!S93-AVERAGE(ajuste_SA!S$2:S$138))/_xlfn.STDEV.P(ajuste_SA!S$2:S$138)</f>
        <v>0.82956888099981763</v>
      </c>
      <c r="T93" s="4">
        <f>(ajuste_SA!T93-AVERAGE(ajuste_SA!T$2:T$138))/_xlfn.STDEV.P(ajuste_SA!T$2:T$138)</f>
        <v>-0.52837499633363405</v>
      </c>
      <c r="U93" s="4">
        <f>(ajuste_SA!U93-AVERAGE(ajuste_SA!U$2:U$138))/_xlfn.STDEV.P(ajuste_SA!U$2:U$138)</f>
        <v>-0.16062410468345406</v>
      </c>
      <c r="V93" s="4">
        <f>(ajuste_SA!V93-AVERAGE(ajuste_SA!V$2:V$138))/_xlfn.STDEV.P(ajuste_SA!V$2:V$138)</f>
        <v>-9.4330392317297118E-2</v>
      </c>
      <c r="W93" s="4">
        <f>(ajuste_SA!W93-AVERAGE(ajuste_SA!W$2:W$138))/_xlfn.STDEV.P(ajuste_SA!W$2:W$138)</f>
        <v>-1.043304492197068</v>
      </c>
      <c r="X93" s="4">
        <f>(ajuste_SA!X93-AVERAGE(ajuste_SA!X$2:X$138))/_xlfn.STDEV.P(ajuste_SA!X$2:X$138)</f>
        <v>1.1606287609382702</v>
      </c>
      <c r="Y93" s="4">
        <f>(ajuste_SA!Y93-AVERAGE(ajuste_SA!Y$2:Y$138))/_xlfn.STDEV.P(ajuste_SA!Y$2:Y$138)</f>
        <v>0.41652872522745521</v>
      </c>
      <c r="Z93" s="4">
        <f>(ajuste_SA!Z93-AVERAGE(ajuste_SA!Z$2:Z$138))/_xlfn.STDEV.P(ajuste_SA!Z$2:Z$138)</f>
        <v>-0.22562774536519922</v>
      </c>
      <c r="AA93" s="4">
        <f>(ajuste_SA!AA93-AVERAGE(ajuste_SA!AA$2:AA$138))/_xlfn.STDEV.P(ajuste_SA!AA$2:AA$138)</f>
        <v>0.33307670098077935</v>
      </c>
      <c r="AB93" s="4">
        <f>ajuste_SA!AB93/ajuste_SA!AB$2*100</f>
        <v>158.04792428811152</v>
      </c>
      <c r="AC93" s="4">
        <f>ajuste_SA!AC93/ajuste_SA!AC$2*100</f>
        <v>112.99214402918719</v>
      </c>
      <c r="AD93" s="4">
        <v>2.2650076996686574</v>
      </c>
    </row>
    <row r="94" spans="1:30" x14ac:dyDescent="0.3">
      <c r="A94" s="2">
        <v>43101</v>
      </c>
      <c r="B94" s="2" t="str">
        <f t="shared" si="1"/>
        <v>2018M1</v>
      </c>
      <c r="C94" s="4">
        <f>ajuste_SA!C94/ajuste_SA!C$2*100</f>
        <v>96.755054204512163</v>
      </c>
      <c r="D94" s="4">
        <f>(ajuste_SA!D94-AVERAGE(ajuste_SA!D$2:D$138))/_xlfn.STDEV.P(ajuste_SA!D$2:D$138)</f>
        <v>-0.25528810815370584</v>
      </c>
      <c r="E94" s="4">
        <f>(ajuste_SA!E94-AVERAGE(ajuste_SA!E$2:E$138))/_xlfn.STDEV.P(ajuste_SA!E$2:E$138)</f>
        <v>-8.5316846238597421E-2</v>
      </c>
      <c r="F94" s="4">
        <f>(ajuste_SA!F94-AVERAGE(ajuste_SA!F$2:F$138))/_xlfn.STDEV.P(ajuste_SA!F$2:F$138)</f>
        <v>0.27926760881747653</v>
      </c>
      <c r="G94" s="4">
        <f>(ajuste_SA!G94-AVERAGE(ajuste_SA!G$2:G$138))/_xlfn.STDEV.P(ajuste_SA!G$2:G$138)</f>
        <v>0.4861859387063131</v>
      </c>
      <c r="H94" s="4">
        <f>(ajuste_SA!H94-AVERAGE(ajuste_SA!H$2:H$138))/_xlfn.STDEV.P(ajuste_SA!H$2:H$138)</f>
        <v>0.50426401700639156</v>
      </c>
      <c r="I94" s="4">
        <f>(ajuste_SA!I94-AVERAGE(ajuste_SA!I$2:I$138))/_xlfn.STDEV.P(ajuste_SA!I$2:I$138)</f>
        <v>-0.27304843870394879</v>
      </c>
      <c r="J94" s="4">
        <f>(ajuste_SA!J94-AVERAGE(ajuste_SA!J$2:J$138))/_xlfn.STDEV.P(ajuste_SA!J$2:J$138)</f>
        <v>1.9319275319489269</v>
      </c>
      <c r="K94" s="4">
        <f>(ajuste_SA!K94-AVERAGE(ajuste_SA!K$2:K$138))/_xlfn.STDEV.P(ajuste_SA!K$2:K$138)</f>
        <v>-1.0975965811324488</v>
      </c>
      <c r="L94" s="4">
        <f>(ajuste_SA!L94-AVERAGE(ajuste_SA!L$2:L$138))/_xlfn.STDEV.P(ajuste_SA!L$2:L$138)</f>
        <v>-0.68880210782297924</v>
      </c>
      <c r="M94" s="4">
        <f>(ajuste_SA!M94-AVERAGE(ajuste_SA!M$2:M$138))/_xlfn.STDEV.P(ajuste_SA!M$2:M$138)</f>
        <v>-0.59588273822257254</v>
      </c>
      <c r="N94" s="4">
        <f>(ajuste_SA!N94-AVERAGE(ajuste_SA!N$2:N$138))/_xlfn.STDEV.P(ajuste_SA!N$2:N$138)</f>
        <v>6.8461895809328016E-2</v>
      </c>
      <c r="O94" s="4">
        <f>(ajuste_SA!O94-AVERAGE(ajuste_SA!O$2:O$138))/_xlfn.STDEV.P(ajuste_SA!O$2:O$138)</f>
        <v>1.1893349200890788</v>
      </c>
      <c r="P94" s="4">
        <f>(ajuste_SA!P94-AVERAGE(ajuste_SA!P$2:P$138))/_xlfn.STDEV.P(ajuste_SA!P$2:P$138)</f>
        <v>0.51765752458565628</v>
      </c>
      <c r="Q94" s="4">
        <f>(ajuste_SA!Q94-AVERAGE(ajuste_SA!Q$2:Q$138))/_xlfn.STDEV.P(ajuste_SA!Q$2:Q$138)</f>
        <v>0.8505939138572004</v>
      </c>
      <c r="R94" s="4">
        <f>(ajuste_SA!R94-AVERAGE(ajuste_SA!R$2:R$138))/_xlfn.STDEV.P(ajuste_SA!R$2:R$138)</f>
        <v>1.6231714861623108</v>
      </c>
      <c r="S94" s="4">
        <f>(ajuste_SA!S94-AVERAGE(ajuste_SA!S$2:S$138))/_xlfn.STDEV.P(ajuste_SA!S$2:S$138)</f>
        <v>1.0131413118197281</v>
      </c>
      <c r="T94" s="4">
        <f>(ajuste_SA!T94-AVERAGE(ajuste_SA!T$2:T$138))/_xlfn.STDEV.P(ajuste_SA!T$2:T$138)</f>
        <v>-0.87969579991038771</v>
      </c>
      <c r="U94" s="4">
        <f>(ajuste_SA!U94-AVERAGE(ajuste_SA!U$2:U$138))/_xlfn.STDEV.P(ajuste_SA!U$2:U$138)</f>
        <v>-0.37213555234155871</v>
      </c>
      <c r="V94" s="4">
        <f>(ajuste_SA!V94-AVERAGE(ajuste_SA!V$2:V$138))/_xlfn.STDEV.P(ajuste_SA!V$2:V$138)</f>
        <v>-0.17466270399027695</v>
      </c>
      <c r="W94" s="4">
        <f>(ajuste_SA!W94-AVERAGE(ajuste_SA!W$2:W$138))/_xlfn.STDEV.P(ajuste_SA!W$2:W$138)</f>
        <v>-0.68836499582511868</v>
      </c>
      <c r="X94" s="4">
        <f>(ajuste_SA!X94-AVERAGE(ajuste_SA!X$2:X$138))/_xlfn.STDEV.P(ajuste_SA!X$2:X$138)</f>
        <v>1.6466850779175419</v>
      </c>
      <c r="Y94" s="4">
        <f>(ajuste_SA!Y94-AVERAGE(ajuste_SA!Y$2:Y$138))/_xlfn.STDEV.P(ajuste_SA!Y$2:Y$138)</f>
        <v>0.89769198710418319</v>
      </c>
      <c r="Z94" s="4">
        <f>(ajuste_SA!Z94-AVERAGE(ajuste_SA!Z$2:Z$138))/_xlfn.STDEV.P(ajuste_SA!Z$2:Z$138)</f>
        <v>5.7652161923482832E-2</v>
      </c>
      <c r="AA94" s="4">
        <f>(ajuste_SA!AA94-AVERAGE(ajuste_SA!AA$2:AA$138))/_xlfn.STDEV.P(ajuste_SA!AA$2:AA$138)</f>
        <v>-3.55658756049817E-2</v>
      </c>
      <c r="AB94" s="4">
        <f>ajuste_SA!AB94/ajuste_SA!AB$2*100</f>
        <v>158.50633611295063</v>
      </c>
      <c r="AC94" s="4">
        <f>ajuste_SA!AC94/ajuste_SA!AC$2*100</f>
        <v>113.60769646802152</v>
      </c>
      <c r="AD94" s="4">
        <v>2.3944955734304365</v>
      </c>
    </row>
    <row r="95" spans="1:30" x14ac:dyDescent="0.3">
      <c r="A95" s="2">
        <v>43132</v>
      </c>
      <c r="B95" s="2" t="str">
        <f t="shared" si="1"/>
        <v>2018M2</v>
      </c>
      <c r="C95" s="4">
        <f>ajuste_SA!C95/ajuste_SA!C$2*100</f>
        <v>95.172868444184004</v>
      </c>
      <c r="D95" s="4">
        <f>(ajuste_SA!D95-AVERAGE(ajuste_SA!D$2:D$138))/_xlfn.STDEV.P(ajuste_SA!D$2:D$138)</f>
        <v>-0.1876878815933167</v>
      </c>
      <c r="E95" s="4">
        <f>(ajuste_SA!E95-AVERAGE(ajuste_SA!E$2:E$138))/_xlfn.STDEV.P(ajuste_SA!E$2:E$138)</f>
        <v>0.32322661375104361</v>
      </c>
      <c r="F95" s="4">
        <f>(ajuste_SA!F95-AVERAGE(ajuste_SA!F$2:F$138))/_xlfn.STDEV.P(ajuste_SA!F$2:F$138)</f>
        <v>0.26495000272059427</v>
      </c>
      <c r="G95" s="4">
        <f>(ajuste_SA!G95-AVERAGE(ajuste_SA!G$2:G$138))/_xlfn.STDEV.P(ajuste_SA!G$2:G$138)</f>
        <v>0.52116850067627163</v>
      </c>
      <c r="H95" s="4">
        <f>(ajuste_SA!H95-AVERAGE(ajuste_SA!H$2:H$138))/_xlfn.STDEV.P(ajuste_SA!H$2:H$138)</f>
        <v>0.53926151812230561</v>
      </c>
      <c r="I95" s="4">
        <f>(ajuste_SA!I95-AVERAGE(ajuste_SA!I$2:I$138))/_xlfn.STDEV.P(ajuste_SA!I$2:I$138)</f>
        <v>-0.25544484524397587</v>
      </c>
      <c r="J95" s="4">
        <f>(ajuste_SA!J95-AVERAGE(ajuste_SA!J$2:J$138))/_xlfn.STDEV.P(ajuste_SA!J$2:J$138)</f>
        <v>0.91285286739862626</v>
      </c>
      <c r="K95" s="4">
        <f>(ajuste_SA!K95-AVERAGE(ajuste_SA!K$2:K$138))/_xlfn.STDEV.P(ajuste_SA!K$2:K$138)</f>
        <v>-1.0216985385382054</v>
      </c>
      <c r="L95" s="4">
        <f>(ajuste_SA!L95-AVERAGE(ajuste_SA!L$2:L$138))/_xlfn.STDEV.P(ajuste_SA!L$2:L$138)</f>
        <v>-0.75025499874705026</v>
      </c>
      <c r="M95" s="4">
        <f>(ajuste_SA!M95-AVERAGE(ajuste_SA!M$2:M$138))/_xlfn.STDEV.P(ajuste_SA!M$2:M$138)</f>
        <v>-0.4884872535161881</v>
      </c>
      <c r="N95" s="4">
        <f>(ajuste_SA!N95-AVERAGE(ajuste_SA!N$2:N$138))/_xlfn.STDEV.P(ajuste_SA!N$2:N$138)</f>
        <v>0.19296209920525523</v>
      </c>
      <c r="O95" s="4">
        <f>(ajuste_SA!O95-AVERAGE(ajuste_SA!O$2:O$138))/_xlfn.STDEV.P(ajuste_SA!O$2:O$138)</f>
        <v>0.86639049490157505</v>
      </c>
      <c r="P95" s="4">
        <f>(ajuste_SA!P95-AVERAGE(ajuste_SA!P$2:P$138))/_xlfn.STDEV.P(ajuste_SA!P$2:P$138)</f>
        <v>0.46523212492393212</v>
      </c>
      <c r="Q95" s="4">
        <f>(ajuste_SA!Q95-AVERAGE(ajuste_SA!Q$2:Q$138))/_xlfn.STDEV.P(ajuste_SA!Q$2:Q$138)</f>
        <v>0.61380887600327971</v>
      </c>
      <c r="R95" s="4">
        <f>(ajuste_SA!R95-AVERAGE(ajuste_SA!R$2:R$138))/_xlfn.STDEV.P(ajuste_SA!R$2:R$138)</f>
        <v>1.0831102134344863</v>
      </c>
      <c r="S95" s="4">
        <f>(ajuste_SA!S95-AVERAGE(ajuste_SA!S$2:S$138))/_xlfn.STDEV.P(ajuste_SA!S$2:S$138)</f>
        <v>0.84931240165436994</v>
      </c>
      <c r="T95" s="4">
        <f>(ajuste_SA!T95-AVERAGE(ajuste_SA!T$2:T$138))/_xlfn.STDEV.P(ajuste_SA!T$2:T$138)</f>
        <v>-0.98964619954829802</v>
      </c>
      <c r="U95" s="4">
        <f>(ajuste_SA!U95-AVERAGE(ajuste_SA!U$2:U$138))/_xlfn.STDEV.P(ajuste_SA!U$2:U$138)</f>
        <v>-0.27380371265854575</v>
      </c>
      <c r="V95" s="4">
        <f>(ajuste_SA!V95-AVERAGE(ajuste_SA!V$2:V$138))/_xlfn.STDEV.P(ajuste_SA!V$2:V$138)</f>
        <v>-0.13449654815378731</v>
      </c>
      <c r="W95" s="4">
        <f>(ajuste_SA!W95-AVERAGE(ajuste_SA!W$2:W$138))/_xlfn.STDEV.P(ajuste_SA!W$2:W$138)</f>
        <v>0.20750229301768161</v>
      </c>
      <c r="X95" s="4">
        <f>(ajuste_SA!X95-AVERAGE(ajuste_SA!X$2:X$138))/_xlfn.STDEV.P(ajuste_SA!X$2:X$138)</f>
        <v>1.8392734299281968</v>
      </c>
      <c r="Y95" s="4">
        <f>(ajuste_SA!Y95-AVERAGE(ajuste_SA!Y$2:Y$138))/_xlfn.STDEV.P(ajuste_SA!Y$2:Y$138)</f>
        <v>1.1237623450653118</v>
      </c>
      <c r="Z95" s="4">
        <f>(ajuste_SA!Z95-AVERAGE(ajuste_SA!Z$2:Z$138))/_xlfn.STDEV.P(ajuste_SA!Z$2:Z$138)</f>
        <v>0.31581365378755177</v>
      </c>
      <c r="AA95" s="4">
        <f>(ajuste_SA!AA95-AVERAGE(ajuste_SA!AA$2:AA$138))/_xlfn.STDEV.P(ajuste_SA!AA$2:AA$138)</f>
        <v>0.14690616221609007</v>
      </c>
      <c r="AB95" s="4">
        <f>ajuste_SA!AB95/ajuste_SA!AB$2*100</f>
        <v>159.01361090930132</v>
      </c>
      <c r="AC95" s="4">
        <f>ajuste_SA!AC95/ajuste_SA!AC$2*100</f>
        <v>114.12287215026265</v>
      </c>
      <c r="AD95" s="4">
        <v>2.1526660810688067</v>
      </c>
    </row>
    <row r="96" spans="1:30" x14ac:dyDescent="0.3">
      <c r="A96" s="2">
        <v>43160</v>
      </c>
      <c r="B96" s="2" t="str">
        <f t="shared" si="1"/>
        <v>2018M3</v>
      </c>
      <c r="C96" s="4">
        <f>ajuste_SA!C96/ajuste_SA!C$2*100</f>
        <v>103.70641664225022</v>
      </c>
      <c r="D96" s="4">
        <f>(ajuste_SA!D96-AVERAGE(ajuste_SA!D$2:D$138))/_xlfn.STDEV.P(ajuste_SA!D$2:D$138)</f>
        <v>-0.22383545825773704</v>
      </c>
      <c r="E96" s="4">
        <f>(ajuste_SA!E96-AVERAGE(ajuste_SA!E$2:E$138))/_xlfn.STDEV.P(ajuste_SA!E$2:E$138)</f>
        <v>0.12720209564252172</v>
      </c>
      <c r="F96" s="4">
        <f>(ajuste_SA!F96-AVERAGE(ajuste_SA!F$2:F$138))/_xlfn.STDEV.P(ajuste_SA!F$2:F$138)</f>
        <v>0.29547863814629993</v>
      </c>
      <c r="G96" s="4">
        <f>(ajuste_SA!G96-AVERAGE(ajuste_SA!G$2:G$138))/_xlfn.STDEV.P(ajuste_SA!G$2:G$138)</f>
        <v>0.52387480424925703</v>
      </c>
      <c r="H96" s="4">
        <f>(ajuste_SA!H96-AVERAGE(ajuste_SA!H$2:H$138))/_xlfn.STDEV.P(ajuste_SA!H$2:H$138)</f>
        <v>0.52768629139021694</v>
      </c>
      <c r="I96" s="4">
        <f>(ajuste_SA!I96-AVERAGE(ajuste_SA!I$2:I$138))/_xlfn.STDEV.P(ajuste_SA!I$2:I$138)</f>
        <v>-5.5937452697623964E-2</v>
      </c>
      <c r="J96" s="4">
        <f>(ajuste_SA!J96-AVERAGE(ajuste_SA!J$2:J$138))/_xlfn.STDEV.P(ajuste_SA!J$2:J$138)</f>
        <v>0.73621325887657552</v>
      </c>
      <c r="K96" s="4">
        <f>(ajuste_SA!K96-AVERAGE(ajuste_SA!K$2:K$138))/_xlfn.STDEV.P(ajuste_SA!K$2:K$138)</f>
        <v>-0.99408345460551473</v>
      </c>
      <c r="L96" s="4">
        <f>(ajuste_SA!L96-AVERAGE(ajuste_SA!L$2:L$138))/_xlfn.STDEV.P(ajuste_SA!L$2:L$138)</f>
        <v>-0.84243433513315691</v>
      </c>
      <c r="M96" s="4">
        <f>(ajuste_SA!M96-AVERAGE(ajuste_SA!M$2:M$138))/_xlfn.STDEV.P(ajuste_SA!M$2:M$138)</f>
        <v>-0.26510464532690819</v>
      </c>
      <c r="N96" s="4">
        <f>(ajuste_SA!N96-AVERAGE(ajuste_SA!N$2:N$138))/_xlfn.STDEV.P(ajuste_SA!N$2:N$138)</f>
        <v>0.2754499618577585</v>
      </c>
      <c r="O96" s="4">
        <f>(ajuste_SA!O96-AVERAGE(ajuste_SA!O$2:O$138))/_xlfn.STDEV.P(ajuste_SA!O$2:O$138)</f>
        <v>0.76636802042946284</v>
      </c>
      <c r="P96" s="4">
        <f>(ajuste_SA!P96-AVERAGE(ajuste_SA!P$2:P$138))/_xlfn.STDEV.P(ajuste_SA!P$2:P$138)</f>
        <v>0.4182308302505699</v>
      </c>
      <c r="Q96" s="4">
        <f>(ajuste_SA!Q96-AVERAGE(ajuste_SA!Q$2:Q$138))/_xlfn.STDEV.P(ajuste_SA!Q$2:Q$138)</f>
        <v>0.54828605059848956</v>
      </c>
      <c r="R96" s="4">
        <f>(ajuste_SA!R96-AVERAGE(ajuste_SA!R$2:R$138))/_xlfn.STDEV.P(ajuste_SA!R$2:R$138)</f>
        <v>0.61547642128060298</v>
      </c>
      <c r="S96" s="4">
        <f>(ajuste_SA!S96-AVERAGE(ajuste_SA!S$2:S$138))/_xlfn.STDEV.P(ajuste_SA!S$2:S$138)</f>
        <v>0.80561815605247944</v>
      </c>
      <c r="T96" s="4">
        <f>(ajuste_SA!T96-AVERAGE(ajuste_SA!T$2:T$138))/_xlfn.STDEV.P(ajuste_SA!T$2:T$138)</f>
        <v>-0.82211822376864219</v>
      </c>
      <c r="U96" s="4">
        <f>(ajuste_SA!U96-AVERAGE(ajuste_SA!U$2:U$138))/_xlfn.STDEV.P(ajuste_SA!U$2:U$138)</f>
        <v>-0.17067492228510181</v>
      </c>
      <c r="V96" s="4">
        <f>(ajuste_SA!V96-AVERAGE(ajuste_SA!V$2:V$138))/_xlfn.STDEV.P(ajuste_SA!V$2:V$138)</f>
        <v>-8.8423604694284258E-2</v>
      </c>
      <c r="W96" s="4">
        <f>(ajuste_SA!W96-AVERAGE(ajuste_SA!W$2:W$138))/_xlfn.STDEV.P(ajuste_SA!W$2:W$138)</f>
        <v>0.2245393888435348</v>
      </c>
      <c r="X96" s="4">
        <f>(ajuste_SA!X96-AVERAGE(ajuste_SA!X$2:X$138))/_xlfn.STDEV.P(ajuste_SA!X$2:X$138)</f>
        <v>1.7047672793175805</v>
      </c>
      <c r="Y96" s="4">
        <f>(ajuste_SA!Y96-AVERAGE(ajuste_SA!Y$2:Y$138))/_xlfn.STDEV.P(ajuste_SA!Y$2:Y$138)</f>
        <v>0.92976953789596495</v>
      </c>
      <c r="Z96" s="4">
        <f>(ajuste_SA!Z96-AVERAGE(ajuste_SA!Z$2:Z$138))/_xlfn.STDEV.P(ajuste_SA!Z$2:Z$138)</f>
        <v>9.9516187631169498E-2</v>
      </c>
      <c r="AA96" s="4">
        <f>(ajuste_SA!AA96-AVERAGE(ajuste_SA!AA$2:AA$138))/_xlfn.STDEV.P(ajuste_SA!AA$2:AA$138)</f>
        <v>6.7999548311339475E-2</v>
      </c>
      <c r="AB96" s="4">
        <f>ajuste_SA!AB96/ajuste_SA!AB$2*100</f>
        <v>159.15666368773992</v>
      </c>
      <c r="AC96" s="4">
        <f>ajuste_SA!AC96/ajuste_SA!AC$2*100</f>
        <v>114.38091833273749</v>
      </c>
      <c r="AD96" s="4">
        <v>2.1062102676966505</v>
      </c>
    </row>
    <row r="97" spans="1:30" x14ac:dyDescent="0.3">
      <c r="A97" s="2">
        <v>43191</v>
      </c>
      <c r="B97" s="2" t="str">
        <f t="shared" si="1"/>
        <v>2018M4</v>
      </c>
      <c r="C97" s="4">
        <f>ajuste_SA!C97/ajuste_SA!C$2*100</f>
        <v>101.87518312335189</v>
      </c>
      <c r="D97" s="4">
        <f>(ajuste_SA!D97-AVERAGE(ajuste_SA!D$2:D$138))/_xlfn.STDEV.P(ajuste_SA!D$2:D$138)</f>
        <v>-0.24792002442502323</v>
      </c>
      <c r="E97" s="4">
        <f>(ajuste_SA!E97-AVERAGE(ajuste_SA!E$2:E$138))/_xlfn.STDEV.P(ajuste_SA!E$2:E$138)</f>
        <v>4.7755433312347016E-2</v>
      </c>
      <c r="F97" s="4">
        <f>(ajuste_SA!F97-AVERAGE(ajuste_SA!F$2:F$138))/_xlfn.STDEV.P(ajuste_SA!F$2:F$138)</f>
        <v>0.32751511588394078</v>
      </c>
      <c r="G97" s="4">
        <f>(ajuste_SA!G97-AVERAGE(ajuste_SA!G$2:G$138))/_xlfn.STDEV.P(ajuste_SA!G$2:G$138)</f>
        <v>0.53967320176962619</v>
      </c>
      <c r="H97" s="4">
        <f>(ajuste_SA!H97-AVERAGE(ajuste_SA!H$2:H$138))/_xlfn.STDEV.P(ajuste_SA!H$2:H$138)</f>
        <v>0.53923301176533522</v>
      </c>
      <c r="I97" s="4">
        <f>(ajuste_SA!I97-AVERAGE(ajuste_SA!I$2:I$138))/_xlfn.STDEV.P(ajuste_SA!I$2:I$138)</f>
        <v>-3.246599475099482E-2</v>
      </c>
      <c r="J97" s="4">
        <f>(ajuste_SA!J97-AVERAGE(ajuste_SA!J$2:J$138))/_xlfn.STDEV.P(ajuste_SA!J$2:J$138)</f>
        <v>0.70903793448856811</v>
      </c>
      <c r="K97" s="4">
        <f>(ajuste_SA!K97-AVERAGE(ajuste_SA!K$2:K$138))/_xlfn.STDEV.P(ajuste_SA!K$2:K$138)</f>
        <v>-0.94855523885575843</v>
      </c>
      <c r="L97" s="4">
        <f>(ajuste_SA!L97-AVERAGE(ajuste_SA!L$2:L$138))/_xlfn.STDEV.P(ajuste_SA!L$2:L$138)</f>
        <v>-0.83511851478505328</v>
      </c>
      <c r="M97" s="4">
        <f>(ajuste_SA!M97-AVERAGE(ajuste_SA!M$2:M$138))/_xlfn.STDEV.P(ajuste_SA!M$2:M$138)</f>
        <v>-0.32966467384754639</v>
      </c>
      <c r="N97" s="4">
        <f>(ajuste_SA!N97-AVERAGE(ajuste_SA!N$2:N$138))/_xlfn.STDEV.P(ajuste_SA!N$2:N$138)</f>
        <v>0.27304585629954065</v>
      </c>
      <c r="O97" s="4">
        <f>(ajuste_SA!O97-AVERAGE(ajuste_SA!O$2:O$138))/_xlfn.STDEV.P(ajuste_SA!O$2:O$138)</f>
        <v>0.77437863814837593</v>
      </c>
      <c r="P97" s="4">
        <f>(ajuste_SA!P97-AVERAGE(ajuste_SA!P$2:P$138))/_xlfn.STDEV.P(ajuste_SA!P$2:P$138)</f>
        <v>0.41003088048306691</v>
      </c>
      <c r="Q97" s="4">
        <f>(ajuste_SA!Q97-AVERAGE(ajuste_SA!Q$2:Q$138))/_xlfn.STDEV.P(ajuste_SA!Q$2:Q$138)</f>
        <v>0.53104192925324967</v>
      </c>
      <c r="R97" s="4">
        <f>(ajuste_SA!R97-AVERAGE(ajuste_SA!R$2:R$138))/_xlfn.STDEV.P(ajuste_SA!R$2:R$138)</f>
        <v>1.4330452156302607</v>
      </c>
      <c r="S97" s="4">
        <f>(ajuste_SA!S97-AVERAGE(ajuste_SA!S$2:S$138))/_xlfn.STDEV.P(ajuste_SA!S$2:S$138)</f>
        <v>0.97676188301416822</v>
      </c>
      <c r="T97" s="4">
        <f>(ajuste_SA!T97-AVERAGE(ajuste_SA!T$2:T$138))/_xlfn.STDEV.P(ajuste_SA!T$2:T$138)</f>
        <v>-0.34393157445583838</v>
      </c>
      <c r="U97" s="4">
        <f>(ajuste_SA!U97-AVERAGE(ajuste_SA!U$2:U$138))/_xlfn.STDEV.P(ajuste_SA!U$2:U$138)</f>
        <v>3.245974808179896E-2</v>
      </c>
      <c r="V97" s="4">
        <f>(ajuste_SA!V97-AVERAGE(ajuste_SA!V$2:V$138))/_xlfn.STDEV.P(ajuste_SA!V$2:V$138)</f>
        <v>6.3971515979456606E-2</v>
      </c>
      <c r="W97" s="4">
        <f>(ajuste_SA!W97-AVERAGE(ajuste_SA!W$2:W$138))/_xlfn.STDEV.P(ajuste_SA!W$2:W$138)</f>
        <v>-0.34904283729353514</v>
      </c>
      <c r="X97" s="4">
        <f>(ajuste_SA!X97-AVERAGE(ajuste_SA!X$2:X$138))/_xlfn.STDEV.P(ajuste_SA!X$2:X$138)</f>
        <v>2.0517320087336017</v>
      </c>
      <c r="Y97" s="4">
        <f>(ajuste_SA!Y97-AVERAGE(ajuste_SA!Y$2:Y$138))/_xlfn.STDEV.P(ajuste_SA!Y$2:Y$138)</f>
        <v>1.2276325095339389</v>
      </c>
      <c r="Z97" s="4">
        <f>(ajuste_SA!Z97-AVERAGE(ajuste_SA!Z$2:Z$138))/_xlfn.STDEV.P(ajuste_SA!Z$2:Z$138)</f>
        <v>0.27394962807986512</v>
      </c>
      <c r="AA97" s="4">
        <f>(ajuste_SA!AA97-AVERAGE(ajuste_SA!AA$2:AA$138))/_xlfn.STDEV.P(ajuste_SA!AA$2:AA$138)</f>
        <v>0.29855419435636171</v>
      </c>
      <c r="AB97" s="4">
        <f>ajuste_SA!AB97/ajuste_SA!AB$2*100</f>
        <v>159.50674116126712</v>
      </c>
      <c r="AC97" s="4">
        <f>ajuste_SA!AC97/ajuste_SA!AC$2*100</f>
        <v>114.83559295621006</v>
      </c>
      <c r="AD97" s="4">
        <v>2.5626263947979009</v>
      </c>
    </row>
    <row r="98" spans="1:30" x14ac:dyDescent="0.3">
      <c r="A98" s="2">
        <v>43221</v>
      </c>
      <c r="B98" s="2" t="str">
        <f t="shared" si="1"/>
        <v>2018M5</v>
      </c>
      <c r="C98" s="4">
        <f>ajuste_SA!C98/ajuste_SA!C$2*100</f>
        <v>96.901552886024007</v>
      </c>
      <c r="D98" s="4">
        <f>(ajuste_SA!D98-AVERAGE(ajuste_SA!D$2:D$138))/_xlfn.STDEV.P(ajuste_SA!D$2:D$138)</f>
        <v>-0.24740051475860131</v>
      </c>
      <c r="E98" s="4">
        <f>(ajuste_SA!E98-AVERAGE(ajuste_SA!E$2:E$138))/_xlfn.STDEV.P(ajuste_SA!E$2:E$138)</f>
        <v>5.5903141823874E-2</v>
      </c>
      <c r="F98" s="4">
        <f>(ajuste_SA!F98-AVERAGE(ajuste_SA!F$2:F$138))/_xlfn.STDEV.P(ajuste_SA!F$2:F$138)</f>
        <v>0.36937926120965531</v>
      </c>
      <c r="G98" s="4">
        <f>(ajuste_SA!G98-AVERAGE(ajuste_SA!G$2:G$138))/_xlfn.STDEV.P(ajuste_SA!G$2:G$138)</f>
        <v>0.57545735757347238</v>
      </c>
      <c r="H98" s="4">
        <f>(ajuste_SA!H98-AVERAGE(ajuste_SA!H$2:H$138))/_xlfn.STDEV.P(ajuste_SA!H$2:H$138)</f>
        <v>0.57432650717260159</v>
      </c>
      <c r="I98" s="4">
        <f>(ajuste_SA!I98-AVERAGE(ajuste_SA!I$2:I$138))/_xlfn.STDEV.P(ajuste_SA!I$2:I$138)</f>
        <v>3.2080514602237424E-2</v>
      </c>
      <c r="J98" s="4">
        <f>(ajuste_SA!J98-AVERAGE(ajuste_SA!J$2:J$138))/_xlfn.STDEV.P(ajuste_SA!J$2:J$138)</f>
        <v>0.92644052959263246</v>
      </c>
      <c r="K98" s="4">
        <f>(ajuste_SA!K98-AVERAGE(ajuste_SA!K$2:K$138))/_xlfn.STDEV.P(ajuste_SA!K$2:K$138)</f>
        <v>-0.9352809051397456</v>
      </c>
      <c r="L98" s="4">
        <f>(ajuste_SA!L98-AVERAGE(ajuste_SA!L$2:L$138))/_xlfn.STDEV.P(ajuste_SA!L$2:L$138)</f>
        <v>-0.6405176935254947</v>
      </c>
      <c r="M98" s="4">
        <f>(ajuste_SA!M98-AVERAGE(ajuste_SA!M$2:M$138))/_xlfn.STDEV.P(ajuste_SA!M$2:M$138)</f>
        <v>0.27481848292838901</v>
      </c>
      <c r="N98" s="4">
        <f>(ajuste_SA!N98-AVERAGE(ajuste_SA!N$2:N$138))/_xlfn.STDEV.P(ajuste_SA!N$2:N$138)</f>
        <v>1.564249761842654E-3</v>
      </c>
      <c r="O98" s="4">
        <f>(ajuste_SA!O98-AVERAGE(ajuste_SA!O$2:O$138))/_xlfn.STDEV.P(ajuste_SA!O$2:O$138)</f>
        <v>0.8016072440577563</v>
      </c>
      <c r="P98" s="4">
        <f>(ajuste_SA!P98-AVERAGE(ajuste_SA!P$2:P$138))/_xlfn.STDEV.P(ajuste_SA!P$2:P$138)</f>
        <v>0.49774323994804681</v>
      </c>
      <c r="Q98" s="4">
        <f>(ajuste_SA!Q98-AVERAGE(ajuste_SA!Q$2:Q$138))/_xlfn.STDEV.P(ajuste_SA!Q$2:Q$138)</f>
        <v>0.58358189016193951</v>
      </c>
      <c r="R98" s="4">
        <f>(ajuste_SA!R98-AVERAGE(ajuste_SA!R$2:R$138))/_xlfn.STDEV.P(ajuste_SA!R$2:R$138)</f>
        <v>1.4340468066718943</v>
      </c>
      <c r="S98" s="4">
        <f>(ajuste_SA!S98-AVERAGE(ajuste_SA!S$2:S$138))/_xlfn.STDEV.P(ajuste_SA!S$2:S$138)</f>
        <v>0.88347675181226804</v>
      </c>
      <c r="T98" s="4">
        <f>(ajuste_SA!T98-AVERAGE(ajuste_SA!T$2:T$138))/_xlfn.STDEV.P(ajuste_SA!T$2:T$138)</f>
        <v>0.13913453046219768</v>
      </c>
      <c r="U98" s="4">
        <f>(ajuste_SA!U98-AVERAGE(ajuste_SA!U$2:U$138))/_xlfn.STDEV.P(ajuste_SA!U$2:U$138)</f>
        <v>0.3588719947554076</v>
      </c>
      <c r="V98" s="4">
        <f>(ajuste_SA!V98-AVERAGE(ajuste_SA!V$2:V$138))/_xlfn.STDEV.P(ajuste_SA!V$2:V$138)</f>
        <v>0.32505152891664008</v>
      </c>
      <c r="W98" s="4">
        <f>(ajuste_SA!W98-AVERAGE(ajuste_SA!W$2:W$138))/_xlfn.STDEV.P(ajuste_SA!W$2:W$138)</f>
        <v>-0.42003073656792494</v>
      </c>
      <c r="X98" s="4">
        <f>(ajuste_SA!X98-AVERAGE(ajuste_SA!X$2:X$138))/_xlfn.STDEV.P(ajuste_SA!X$2:X$138)</f>
        <v>1.8606721357071587</v>
      </c>
      <c r="Y98" s="4">
        <f>(ajuste_SA!Y98-AVERAGE(ajuste_SA!Y$2:Y$138))/_xlfn.STDEV.P(ajuste_SA!Y$2:Y$138)</f>
        <v>1.0534972338071233</v>
      </c>
      <c r="Z98" s="4">
        <f>(ajuste_SA!Z98-AVERAGE(ajuste_SA!Z$2:Z$138))/_xlfn.STDEV.P(ajuste_SA!Z$2:Z$138)</f>
        <v>0.11905273296142374</v>
      </c>
      <c r="AA98" s="4">
        <f>(ajuste_SA!AA98-AVERAGE(ajuste_SA!AA$2:AA$138))/_xlfn.STDEV.P(ajuste_SA!AA$2:AA$138)</f>
        <v>0.56363134702580153</v>
      </c>
      <c r="AB98" s="4">
        <f>ajuste_SA!AB98/ajuste_SA!AB$2*100</f>
        <v>160.14485299317846</v>
      </c>
      <c r="AC98" s="4">
        <f>ajuste_SA!AC98/ajuste_SA!AC$2*100</f>
        <v>115.31318464739799</v>
      </c>
      <c r="AD98" s="4">
        <v>3.3582329081498279</v>
      </c>
    </row>
    <row r="99" spans="1:30" x14ac:dyDescent="0.3">
      <c r="A99" s="2">
        <v>43252</v>
      </c>
      <c r="B99" s="2" t="str">
        <f t="shared" si="1"/>
        <v>2018M6</v>
      </c>
      <c r="C99" s="4">
        <f>ajuste_SA!C99/ajuste_SA!C$2*100</f>
        <v>100.30764723117491</v>
      </c>
      <c r="D99" s="4">
        <f>(ajuste_SA!D99-AVERAGE(ajuste_SA!D$2:D$138))/_xlfn.STDEV.P(ajuste_SA!D$2:D$138)</f>
        <v>-0.31113072678355291</v>
      </c>
      <c r="E99" s="4">
        <f>(ajuste_SA!E99-AVERAGE(ajuste_SA!E$2:E$138))/_xlfn.STDEV.P(ajuste_SA!E$2:E$138)</f>
        <v>8.0517265668260396E-2</v>
      </c>
      <c r="F99" s="4">
        <f>(ajuste_SA!F99-AVERAGE(ajuste_SA!F$2:F$138))/_xlfn.STDEV.P(ajuste_SA!F$2:F$138)</f>
        <v>0.40630705176277754</v>
      </c>
      <c r="G99" s="4">
        <f>(ajuste_SA!G99-AVERAGE(ajuste_SA!G$2:G$138))/_xlfn.STDEV.P(ajuste_SA!G$2:G$138)</f>
        <v>0.57805500281850308</v>
      </c>
      <c r="H99" s="4">
        <f>(ajuste_SA!H99-AVERAGE(ajuste_SA!H$2:H$138))/_xlfn.STDEV.P(ajuste_SA!H$2:H$138)</f>
        <v>0.58370280040233835</v>
      </c>
      <c r="I99" s="4">
        <f>(ajuste_SA!I99-AVERAGE(ajuste_SA!I$2:I$138))/_xlfn.STDEV.P(ajuste_SA!I$2:I$138)</f>
        <v>0.14943780433538525</v>
      </c>
      <c r="J99" s="4">
        <f>(ajuste_SA!J99-AVERAGE(ajuste_SA!J$2:J$138))/_xlfn.STDEV.P(ajuste_SA!J$2:J$138)</f>
        <v>0.46446001499649642</v>
      </c>
      <c r="K99" s="4">
        <f>(ajuste_SA!K99-AVERAGE(ajuste_SA!K$2:K$138))/_xlfn.STDEV.P(ajuste_SA!K$2:K$138)</f>
        <v>-0.97327274689001442</v>
      </c>
      <c r="L99" s="4">
        <f>(ajuste_SA!L99-AVERAGE(ajuste_SA!L$2:L$138))/_xlfn.STDEV.P(ajuste_SA!L$2:L$138)</f>
        <v>-0.57028581818369906</v>
      </c>
      <c r="M99" s="4">
        <f>(ajuste_SA!M99-AVERAGE(ajuste_SA!M$2:M$138))/_xlfn.STDEV.P(ajuste_SA!M$2:M$138)</f>
        <v>0.83106572485905716</v>
      </c>
      <c r="N99" s="4">
        <f>(ajuste_SA!N99-AVERAGE(ajuste_SA!N$2:N$138))/_xlfn.STDEV.P(ajuste_SA!N$2:N$138)</f>
        <v>-0.32355662243403333</v>
      </c>
      <c r="O99" s="4">
        <f>(ajuste_SA!O99-AVERAGE(ajuste_SA!O$2:O$138))/_xlfn.STDEV.P(ajuste_SA!O$2:O$138)</f>
        <v>0.79641165624796084</v>
      </c>
      <c r="P99" s="4">
        <f>(ajuste_SA!P99-AVERAGE(ajuste_SA!P$2:P$138))/_xlfn.STDEV.P(ajuste_SA!P$2:P$138)</f>
        <v>0.53220409536854374</v>
      </c>
      <c r="Q99" s="4">
        <f>(ajuste_SA!Q99-AVERAGE(ajuste_SA!Q$2:Q$138))/_xlfn.STDEV.P(ajuste_SA!Q$2:Q$138)</f>
        <v>0.61486358568932342</v>
      </c>
      <c r="R99" s="4">
        <f>(ajuste_SA!R99-AVERAGE(ajuste_SA!R$2:R$138))/_xlfn.STDEV.P(ajuste_SA!R$2:R$138)</f>
        <v>1.4945192622841321</v>
      </c>
      <c r="S99" s="4">
        <f>(ajuste_SA!S99-AVERAGE(ajuste_SA!S$2:S$138))/_xlfn.STDEV.P(ajuste_SA!S$2:S$138)</f>
        <v>0.90153689878404819</v>
      </c>
      <c r="T99" s="4">
        <f>(ajuste_SA!T99-AVERAGE(ajuste_SA!T$2:T$138))/_xlfn.STDEV.P(ajuste_SA!T$2:T$138)</f>
        <v>0.80208989869314518</v>
      </c>
      <c r="U99" s="4">
        <f>(ajuste_SA!U99-AVERAGE(ajuste_SA!U$2:U$138))/_xlfn.STDEV.P(ajuste_SA!U$2:U$138)</f>
        <v>0.45440637171658427</v>
      </c>
      <c r="V99" s="4">
        <f>(ajuste_SA!V99-AVERAGE(ajuste_SA!V$2:V$138))/_xlfn.STDEV.P(ajuste_SA!V$2:V$138)</f>
        <v>0.43846185127849402</v>
      </c>
      <c r="W99" s="4">
        <f>(ajuste_SA!W99-AVERAGE(ajuste_SA!W$2:W$138))/_xlfn.STDEV.P(ajuste_SA!W$2:W$138)</f>
        <v>-0.32632670952573034</v>
      </c>
      <c r="X99" s="4">
        <f>(ajuste_SA!X99-AVERAGE(ajuste_SA!X$2:X$138))/_xlfn.STDEV.P(ajuste_SA!X$2:X$138)</f>
        <v>1.9630802276493318</v>
      </c>
      <c r="Y99" s="4">
        <f>(ajuste_SA!Y99-AVERAGE(ajuste_SA!Y$2:Y$138))/_xlfn.STDEV.P(ajuste_SA!Y$2:Y$138)</f>
        <v>1.094739799110843</v>
      </c>
      <c r="Z99" s="4">
        <f>(ajuste_SA!Z99-AVERAGE(ajuste_SA!Z$2:Z$138))/_xlfn.STDEV.P(ajuste_SA!Z$2:Z$138)</f>
        <v>0.11486633039065489</v>
      </c>
      <c r="AA99" s="4">
        <f>(ajuste_SA!AA99-AVERAGE(ajuste_SA!AA$2:AA$138))/_xlfn.STDEV.P(ajuste_SA!AA$2:AA$138)</f>
        <v>0.64253783763896832</v>
      </c>
      <c r="AB99" s="4">
        <f>ajuste_SA!AB99/ajuste_SA!AB$2*100</f>
        <v>162.16270083645693</v>
      </c>
      <c r="AC99" s="4">
        <f>ajuste_SA!AC99/ajuste_SA!AC$2*100</f>
        <v>115.49697953047513</v>
      </c>
      <c r="AD99" s="4">
        <v>3.8004898921362611</v>
      </c>
    </row>
    <row r="100" spans="1:30" x14ac:dyDescent="0.3">
      <c r="A100" s="2">
        <v>43282</v>
      </c>
      <c r="B100" s="2" t="str">
        <f t="shared" si="1"/>
        <v>2018M7</v>
      </c>
      <c r="C100" s="4">
        <f>ajuste_SA!C100/ajuste_SA!C$2*100</f>
        <v>103.29622033401699</v>
      </c>
      <c r="D100" s="4">
        <f>(ajuste_SA!D100-AVERAGE(ajuste_SA!D$2:D$138))/_xlfn.STDEV.P(ajuste_SA!D$2:D$138)</f>
        <v>-0.33233716245259148</v>
      </c>
      <c r="E100" s="4">
        <f>(ajuste_SA!E100-AVERAGE(ajuste_SA!E$2:E$138))/_xlfn.STDEV.P(ajuste_SA!E$2:E$138)</f>
        <v>7.8202476019821998E-2</v>
      </c>
      <c r="F100" s="4">
        <f>(ajuste_SA!F100-AVERAGE(ajuste_SA!F$2:F$138))/_xlfn.STDEV.P(ajuste_SA!F$2:F$138)</f>
        <v>0.42843047611675467</v>
      </c>
      <c r="G100" s="4">
        <f>(ajuste_SA!G100-AVERAGE(ajuste_SA!G$2:G$138))/_xlfn.STDEV.P(ajuste_SA!G$2:G$138)</f>
        <v>0.58642075856514198</v>
      </c>
      <c r="H100" s="4">
        <f>(ajuste_SA!H100-AVERAGE(ajuste_SA!H$2:H$138))/_xlfn.STDEV.P(ajuste_SA!H$2:H$138)</f>
        <v>0.63803163829307008</v>
      </c>
      <c r="I100" s="4">
        <f>(ajuste_SA!I100-AVERAGE(ajuste_SA!I$2:I$138))/_xlfn.STDEV.P(ajuste_SA!I$2:I$138)</f>
        <v>0.16117353330869982</v>
      </c>
      <c r="J100" s="4">
        <f>(ajuste_SA!J100-AVERAGE(ajuste_SA!J$2:J$138))/_xlfn.STDEV.P(ajuste_SA!J$2:J$138)</f>
        <v>0.60033663693653838</v>
      </c>
      <c r="K100" s="4">
        <f>(ajuste_SA!K100-AVERAGE(ajuste_SA!K$2:K$138))/_xlfn.STDEV.P(ajuste_SA!K$2:K$138)</f>
        <v>-0.95408099645031685</v>
      </c>
      <c r="L100" s="4">
        <f>(ajuste_SA!L100-AVERAGE(ajuste_SA!L$2:L$138))/_xlfn.STDEV.P(ajuste_SA!L$2:L$138)</f>
        <v>-0.55126468527862937</v>
      </c>
      <c r="M100" s="4">
        <f>(ajuste_SA!M100-AVERAGE(ajuste_SA!M$2:M$138))/_xlfn.STDEV.P(ajuste_SA!M$2:M$138)</f>
        <v>0.19209327528027137</v>
      </c>
      <c r="N100" s="4">
        <f>(ajuste_SA!N100-AVERAGE(ajuste_SA!N$2:N$138))/_xlfn.STDEV.P(ajuste_SA!N$2:N$138)</f>
        <v>-5.6397672549359214E-2</v>
      </c>
      <c r="O100" s="4">
        <f>(ajuste_SA!O100-AVERAGE(ajuste_SA!O$2:O$138))/_xlfn.STDEV.P(ajuste_SA!O$2:O$138)</f>
        <v>0.93030775009946076</v>
      </c>
      <c r="P100" s="4">
        <f>(ajuste_SA!P100-AVERAGE(ajuste_SA!P$2:P$138))/_xlfn.STDEV.P(ajuste_SA!P$2:P$138)</f>
        <v>0.53104781055777106</v>
      </c>
      <c r="Q100" s="4">
        <f>(ajuste_SA!Q100-AVERAGE(ajuste_SA!Q$2:Q$138))/_xlfn.STDEV.P(ajuste_SA!Q$2:Q$138)</f>
        <v>0.67523344751867487</v>
      </c>
      <c r="R100" s="4">
        <f>(ajuste_SA!R100-AVERAGE(ajuste_SA!R$2:R$138))/_xlfn.STDEV.P(ajuste_SA!R$2:R$138)</f>
        <v>1.5467195868728543</v>
      </c>
      <c r="S100" s="4">
        <f>(ajuste_SA!S100-AVERAGE(ajuste_SA!S$2:S$138))/_xlfn.STDEV.P(ajuste_SA!S$2:S$138)</f>
        <v>0.99087289183426397</v>
      </c>
      <c r="T100" s="4">
        <f>(ajuste_SA!T100-AVERAGE(ajuste_SA!T$2:T$138))/_xlfn.STDEV.P(ajuste_SA!T$2:T$138)</f>
        <v>0.37562547879580821</v>
      </c>
      <c r="U100" s="4">
        <f>(ajuste_SA!U100-AVERAGE(ajuste_SA!U$2:U$138))/_xlfn.STDEV.P(ajuste_SA!U$2:U$138)</f>
        <v>0.30353850749850803</v>
      </c>
      <c r="V100" s="4">
        <f>(ajuste_SA!V100-AVERAGE(ajuste_SA!V$2:V$138))/_xlfn.STDEV.P(ajuste_SA!V$2:V$138)</f>
        <v>0.49162293988561262</v>
      </c>
      <c r="W100" s="4">
        <f>(ajuste_SA!W100-AVERAGE(ajuste_SA!W$2:W$138))/_xlfn.STDEV.P(ajuste_SA!W$2:W$138)</f>
        <v>-0.78916781279475212</v>
      </c>
      <c r="X100" s="4">
        <f>(ajuste_SA!X100-AVERAGE(ajuste_SA!X$2:X$138))/_xlfn.STDEV.P(ajuste_SA!X$2:X$138)</f>
        <v>2.1419122688020829</v>
      </c>
      <c r="Y100" s="4">
        <f>(ajuste_SA!Y100-AVERAGE(ajuste_SA!Y$2:Y$138))/_xlfn.STDEV.P(ajuste_SA!Y$2:Y$138)</f>
        <v>1.2704025772563146</v>
      </c>
      <c r="Z100" s="4">
        <f>(ajuste_SA!Z100-AVERAGE(ajuste_SA!Z$2:Z$138))/_xlfn.STDEV.P(ajuste_SA!Z$2:Z$138)</f>
        <v>0.2544130827496115</v>
      </c>
      <c r="AA100" s="4">
        <f>(ajuste_SA!AA100-AVERAGE(ajuste_SA!AA$2:AA$138))/_xlfn.STDEV.P(ajuste_SA!AA$2:AA$138)</f>
        <v>0.62527713913888794</v>
      </c>
      <c r="AB100" s="4">
        <f>ajuste_SA!AB100/ajuste_SA!AB$2*100</f>
        <v>162.69794325465966</v>
      </c>
      <c r="AC100" s="4">
        <f>ajuste_SA!AC100/ajuste_SA!AC$2*100</f>
        <v>115.50477133349834</v>
      </c>
      <c r="AD100" s="4">
        <v>3.6204278100111837</v>
      </c>
    </row>
    <row r="101" spans="1:30" x14ac:dyDescent="0.3">
      <c r="A101" s="2">
        <v>43313</v>
      </c>
      <c r="B101" s="2" t="str">
        <f t="shared" si="1"/>
        <v>2018M8</v>
      </c>
      <c r="C101" s="4">
        <f>ajuste_SA!C101/ajuste_SA!C$2*100</f>
        <v>105.03222970993261</v>
      </c>
      <c r="D101" s="4">
        <f>(ajuste_SA!D101-AVERAGE(ajuste_SA!D$2:D$138))/_xlfn.STDEV.P(ajuste_SA!D$2:D$138)</f>
        <v>-0.29138787273012084</v>
      </c>
      <c r="E101" s="4">
        <f>(ajuste_SA!E101-AVERAGE(ajuste_SA!E$2:E$138))/_xlfn.STDEV.P(ajuste_SA!E$2:E$138)</f>
        <v>0.1114576707014435</v>
      </c>
      <c r="F101" s="4">
        <f>(ajuste_SA!F101-AVERAGE(ajuste_SA!F$2:F$138))/_xlfn.STDEV.P(ajuste_SA!F$2:F$138)</f>
        <v>0.47309786750968286</v>
      </c>
      <c r="G101" s="4">
        <f>(ajuste_SA!G101-AVERAGE(ajuste_SA!G$2:G$138))/_xlfn.STDEV.P(ajuste_SA!G$2:G$138)</f>
        <v>0.62471433535433518</v>
      </c>
      <c r="H101" s="4">
        <f>(ajuste_SA!H101-AVERAGE(ajuste_SA!H$2:H$138))/_xlfn.STDEV.P(ajuste_SA!H$2:H$138)</f>
        <v>0.68710811106608305</v>
      </c>
      <c r="I101" s="4">
        <f>(ajuste_SA!I101-AVERAGE(ajuste_SA!I$2:I$138))/_xlfn.STDEV.P(ajuste_SA!I$2:I$138)</f>
        <v>0.29026655201516327</v>
      </c>
      <c r="J101" s="4">
        <f>(ajuste_SA!J101-AVERAGE(ajuste_SA!J$2:J$138))/_xlfn.STDEV.P(ajuste_SA!J$2:J$138)</f>
        <v>1.1574307868906981</v>
      </c>
      <c r="K101" s="4">
        <f>(ajuste_SA!K101-AVERAGE(ajuste_SA!K$2:K$138))/_xlfn.STDEV.P(ajuste_SA!K$2:K$138)</f>
        <v>-0.89464833189742321</v>
      </c>
      <c r="L101" s="4">
        <f>(ajuste_SA!L101-AVERAGE(ajuste_SA!L$2:L$138))/_xlfn.STDEV.P(ajuste_SA!L$2:L$138)</f>
        <v>-0.37275866878489911</v>
      </c>
      <c r="M101" s="4">
        <f>(ajuste_SA!M101-AVERAGE(ajuste_SA!M$2:M$138))/_xlfn.STDEV.P(ajuste_SA!M$2:M$138)</f>
        <v>1.2691165647642983</v>
      </c>
      <c r="N101" s="4">
        <f>(ajuste_SA!N101-AVERAGE(ajuste_SA!N$2:N$138))/_xlfn.STDEV.P(ajuste_SA!N$2:N$138)</f>
        <v>-0.18606429226097218</v>
      </c>
      <c r="O101" s="4">
        <f>(ajuste_SA!O101-AVERAGE(ajuste_SA!O$2:O$138))/_xlfn.STDEV.P(ajuste_SA!O$2:O$138)</f>
        <v>1.025532895062359</v>
      </c>
      <c r="P101" s="4">
        <f>(ajuste_SA!P101-AVERAGE(ajuste_SA!P$2:P$138))/_xlfn.STDEV.P(ajuste_SA!P$2:P$138)</f>
        <v>0.6479665282080459</v>
      </c>
      <c r="Q101" s="4">
        <f>(ajuste_SA!Q101-AVERAGE(ajuste_SA!Q$2:Q$138))/_xlfn.STDEV.P(ajuste_SA!Q$2:Q$138)</f>
        <v>0.78120775293203681</v>
      </c>
      <c r="R101" s="4">
        <f>(ajuste_SA!R101-AVERAGE(ajuste_SA!R$2:R$138))/_xlfn.STDEV.P(ajuste_SA!R$2:R$138)</f>
        <v>1.2070078925875714</v>
      </c>
      <c r="S101" s="4">
        <f>(ajuste_SA!S101-AVERAGE(ajuste_SA!S$2:S$138))/_xlfn.STDEV.P(ajuste_SA!S$2:S$138)</f>
        <v>1.0979555190598496</v>
      </c>
      <c r="T101" s="4">
        <f>(ajuste_SA!T101-AVERAGE(ajuste_SA!T$2:T$138))/_xlfn.STDEV.P(ajuste_SA!T$2:T$138)</f>
        <v>1.5954893801039804</v>
      </c>
      <c r="U101" s="4">
        <f>(ajuste_SA!U101-AVERAGE(ajuste_SA!U$2:U$138))/_xlfn.STDEV.P(ajuste_SA!U$2:U$138)</f>
        <v>0.81357217495188638</v>
      </c>
      <c r="V101" s="4">
        <f>(ajuste_SA!V101-AVERAGE(ajuste_SA!V$2:V$138))/_xlfn.STDEV.P(ajuste_SA!V$2:V$138)</f>
        <v>0.60897112066280845</v>
      </c>
      <c r="W101" s="4">
        <f>(ajuste_SA!W101-AVERAGE(ajuste_SA!W$2:W$138))/_xlfn.STDEV.P(ajuste_SA!W$2:W$138)</f>
        <v>-0.78490853883828882</v>
      </c>
      <c r="X101" s="4">
        <f>(ajuste_SA!X101-AVERAGE(ajuste_SA!X$2:X$138))/_xlfn.STDEV.P(ajuste_SA!X$2:X$138)</f>
        <v>1.9691941435861779</v>
      </c>
      <c r="Y101" s="4">
        <f>(ajuste_SA!Y101-AVERAGE(ajuste_SA!Y$2:Y$138))/_xlfn.STDEV.P(ajuste_SA!Y$2:Y$138)</f>
        <v>1.1008498087854681</v>
      </c>
      <c r="Z101" s="4">
        <f>(ajuste_SA!Z101-AVERAGE(ajuste_SA!Z$2:Z$138))/_xlfn.STDEV.P(ajuste_SA!Z$2:Z$138)</f>
        <v>0.15254395352757269</v>
      </c>
      <c r="AA101" s="4">
        <f>(ajuste_SA!AA101-AVERAGE(ajuste_SA!AA$2:AA$138))/_xlfn.STDEV.P(ajuste_SA!AA$2:AA$138)</f>
        <v>0.70541679217748487</v>
      </c>
      <c r="AB101" s="4">
        <f>ajuste_SA!AB101/ajuste_SA!AB$2*100</f>
        <v>162.55167580704273</v>
      </c>
      <c r="AC101" s="4">
        <f>ajuste_SA!AC101/ajuste_SA!AC$2*100</f>
        <v>115.56893912310132</v>
      </c>
      <c r="AD101" s="4">
        <v>4.9025202317458225</v>
      </c>
    </row>
    <row r="102" spans="1:30" x14ac:dyDescent="0.3">
      <c r="A102" s="2">
        <v>43344</v>
      </c>
      <c r="B102" s="2" t="str">
        <f t="shared" si="1"/>
        <v>2018M9</v>
      </c>
      <c r="C102" s="4">
        <f>ajuste_SA!C102/ajuste_SA!C$2*100</f>
        <v>99.435980076179305</v>
      </c>
      <c r="D102" s="4">
        <f>(ajuste_SA!D102-AVERAGE(ajuste_SA!D$2:D$138))/_xlfn.STDEV.P(ajuste_SA!D$2:D$138)</f>
        <v>-0.2349249570097309</v>
      </c>
      <c r="E102" s="4">
        <f>(ajuste_SA!E102-AVERAGE(ajuste_SA!E$2:E$138))/_xlfn.STDEV.P(ajuste_SA!E$2:E$138)</f>
        <v>0.17247457946491826</v>
      </c>
      <c r="F102" s="4">
        <f>(ajuste_SA!F102-AVERAGE(ajuste_SA!F$2:F$138))/_xlfn.STDEV.P(ajuste_SA!F$2:F$138)</f>
        <v>0.48703004874769223</v>
      </c>
      <c r="G102" s="4">
        <f>(ajuste_SA!G102-AVERAGE(ajuste_SA!G$2:G$138))/_xlfn.STDEV.P(ajuste_SA!G$2:G$138)</f>
        <v>0.63381092262768302</v>
      </c>
      <c r="H102" s="4">
        <f>(ajuste_SA!H102-AVERAGE(ajuste_SA!H$2:H$138))/_xlfn.STDEV.P(ajuste_SA!H$2:H$138)</f>
        <v>0.68546368110627187</v>
      </c>
      <c r="I102" s="4">
        <f>(ajuste_SA!I102-AVERAGE(ajuste_SA!I$2:I$138))/_xlfn.STDEV.P(ajuste_SA!I$2:I$138)</f>
        <v>0.60713123429466298</v>
      </c>
      <c r="J102" s="4">
        <f>(ajuste_SA!J102-AVERAGE(ajuste_SA!J$2:J$138))/_xlfn.STDEV.P(ajuste_SA!J$2:J$138)</f>
        <v>0.31499573086245308</v>
      </c>
      <c r="K102" s="4">
        <f>(ajuste_SA!K102-AVERAGE(ajuste_SA!K$2:K$138))/_xlfn.STDEV.P(ajuste_SA!K$2:K$138)</f>
        <v>-0.89753805244064067</v>
      </c>
      <c r="L102" s="4">
        <f>(ajuste_SA!L102-AVERAGE(ajuste_SA!L$2:L$138))/_xlfn.STDEV.P(ajuste_SA!L$2:L$138)</f>
        <v>-0.47518015365835087</v>
      </c>
      <c r="M102" s="4">
        <f>(ajuste_SA!M102-AVERAGE(ajuste_SA!M$2:M$138))/_xlfn.STDEV.P(ajuste_SA!M$2:M$138)</f>
        <v>0.72600225639201132</v>
      </c>
      <c r="N102" s="4">
        <f>(ajuste_SA!N102-AVERAGE(ajuste_SA!N$2:N$138))/_xlfn.STDEV.P(ajuste_SA!N$2:N$138)</f>
        <v>-4.1390680842735075E-2</v>
      </c>
      <c r="O102" s="4">
        <f>(ajuste_SA!O102-AVERAGE(ajuste_SA!O$2:O$138))/_xlfn.STDEV.P(ajuste_SA!O$2:O$138)</f>
        <v>1.1516432798992251</v>
      </c>
      <c r="P102" s="4">
        <f>(ajuste_SA!P102-AVERAGE(ajuste_SA!P$2:P$138))/_xlfn.STDEV.P(ajuste_SA!P$2:P$138)</f>
        <v>0.72594290620545654</v>
      </c>
      <c r="Q102" s="4">
        <f>(ajuste_SA!Q102-AVERAGE(ajuste_SA!Q$2:Q$138))/_xlfn.STDEV.P(ajuste_SA!Q$2:Q$138)</f>
        <v>0.87731925127076138</v>
      </c>
      <c r="R102" s="4">
        <f>(ajuste_SA!R102-AVERAGE(ajuste_SA!R$2:R$138))/_xlfn.STDEV.P(ajuste_SA!R$2:R$138)</f>
        <v>1.258674921984791</v>
      </c>
      <c r="S102" s="4">
        <f>(ajuste_SA!S102-AVERAGE(ajuste_SA!S$2:S$138))/_xlfn.STDEV.P(ajuste_SA!S$2:S$138)</f>
        <v>1.3191888980165847</v>
      </c>
      <c r="T102" s="4">
        <f>(ajuste_SA!T102-AVERAGE(ajuste_SA!T$2:T$138))/_xlfn.STDEV.P(ajuste_SA!T$2:T$138)</f>
        <v>1.2451444676482739</v>
      </c>
      <c r="U102" s="4">
        <f>(ajuste_SA!U102-AVERAGE(ajuste_SA!U$2:U$138))/_xlfn.STDEV.P(ajuste_SA!U$2:U$138)</f>
        <v>0.61352550583938792</v>
      </c>
      <c r="V102" s="4">
        <f>(ajuste_SA!V102-AVERAGE(ajuste_SA!V$2:V$138))/_xlfn.STDEV.P(ajuste_SA!V$2:V$138)</f>
        <v>0.80625782727144912</v>
      </c>
      <c r="W102" s="4">
        <f>(ajuste_SA!W102-AVERAGE(ajuste_SA!W$2:W$138))/_xlfn.STDEV.P(ajuste_SA!W$2:W$138)</f>
        <v>-0.8899706297643859</v>
      </c>
      <c r="X102" s="4">
        <f>(ajuste_SA!X102-AVERAGE(ajuste_SA!X$2:X$138))/_xlfn.STDEV.P(ajuste_SA!X$2:X$138)</f>
        <v>2.2947601672232376</v>
      </c>
      <c r="Y102" s="4">
        <f>(ajuste_SA!Y102-AVERAGE(ajuste_SA!Y$2:Y$138))/_xlfn.STDEV.P(ajuste_SA!Y$2:Y$138)</f>
        <v>1.4109327997726921</v>
      </c>
      <c r="Z102" s="4">
        <f>(ajuste_SA!Z102-AVERAGE(ajuste_SA!Z$2:Z$138))/_xlfn.STDEV.P(ajuste_SA!Z$2:Z$138)</f>
        <v>0.4134963804388217</v>
      </c>
      <c r="AA102" s="4">
        <f>(ajuste_SA!AA102-AVERAGE(ajuste_SA!AA$2:AA$138))/_xlfn.STDEV.P(ajuste_SA!AA$2:AA$138)</f>
        <v>0.71158174126354656</v>
      </c>
      <c r="AB102" s="4">
        <f>ajuste_SA!AB102/ajuste_SA!AB$2*100</f>
        <v>163.33187601663914</v>
      </c>
      <c r="AC102" s="4">
        <f>ajuste_SA!AC102/ajuste_SA!AC$2*100</f>
        <v>115.70323313991328</v>
      </c>
      <c r="AD102" s="4">
        <v>4.8371657001666319</v>
      </c>
    </row>
    <row r="103" spans="1:30" x14ac:dyDescent="0.3">
      <c r="A103" s="2">
        <v>43374</v>
      </c>
      <c r="B103" s="2" t="str">
        <f t="shared" si="1"/>
        <v>2018M10</v>
      </c>
      <c r="C103" s="4">
        <f>ajuste_SA!C103/ajuste_SA!C$2*100</f>
        <v>102.42455317902139</v>
      </c>
      <c r="D103" s="4">
        <f>(ajuste_SA!D103-AVERAGE(ajuste_SA!D$2:D$138))/_xlfn.STDEV.P(ajuste_SA!D$2:D$138)</f>
        <v>-0.23988528076570331</v>
      </c>
      <c r="E103" s="4">
        <f>(ajuste_SA!E103-AVERAGE(ajuste_SA!E$2:E$138))/_xlfn.STDEV.P(ajuste_SA!E$2:E$138)</f>
        <v>0.17840725197676344</v>
      </c>
      <c r="F103" s="4">
        <f>(ajuste_SA!F103-AVERAGE(ajuste_SA!F$2:F$138))/_xlfn.STDEV.P(ajuste_SA!F$2:F$138)</f>
        <v>0.5281584187560554</v>
      </c>
      <c r="G103" s="4">
        <f>(ajuste_SA!G103-AVERAGE(ajuste_SA!G$2:G$138))/_xlfn.STDEV.P(ajuste_SA!G$2:G$138)</f>
        <v>0.69462308486973734</v>
      </c>
      <c r="H103" s="4">
        <f>(ajuste_SA!H103-AVERAGE(ajuste_SA!H$2:H$138))/_xlfn.STDEV.P(ajuste_SA!H$2:H$138)</f>
        <v>0.75341265519724554</v>
      </c>
      <c r="I103" s="4">
        <f>(ajuste_SA!I103-AVERAGE(ajuste_SA!I$2:I$138))/_xlfn.STDEV.P(ajuste_SA!I$2:I$138)</f>
        <v>0.57192404737471925</v>
      </c>
      <c r="J103" s="4">
        <f>(ajuste_SA!J103-AVERAGE(ajuste_SA!J$2:J$138))/_xlfn.STDEV.P(ajuste_SA!J$2:J$138)</f>
        <v>1.2661320844427326</v>
      </c>
      <c r="K103" s="4">
        <f>(ajuste_SA!K103-AVERAGE(ajuste_SA!K$2:K$138))/_xlfn.STDEV.P(ajuste_SA!K$2:K$138)</f>
        <v>-0.99042783682858948</v>
      </c>
      <c r="L103" s="4">
        <f>(ajuste_SA!L103-AVERAGE(ajuste_SA!L$2:L$138))/_xlfn.STDEV.P(ajuste_SA!L$2:L$138)</f>
        <v>-0.65368617015208141</v>
      </c>
      <c r="M103" s="4">
        <f>(ajuste_SA!M103-AVERAGE(ajuste_SA!M$2:M$138))/_xlfn.STDEV.P(ajuste_SA!M$2:M$138)</f>
        <v>9.6848822557809036E-2</v>
      </c>
      <c r="N103" s="4">
        <f>(ajuste_SA!N103-AVERAGE(ajuste_SA!N$2:N$138))/_xlfn.STDEV.P(ajuste_SA!N$2:N$138)</f>
        <v>0.1916731093474221</v>
      </c>
      <c r="O103" s="4">
        <f>(ajuste_SA!O103-AVERAGE(ajuste_SA!O$2:O$138))/_xlfn.STDEV.P(ajuste_SA!O$2:O$138)</f>
        <v>0.91688008640404106</v>
      </c>
      <c r="P103" s="4">
        <f>(ajuste_SA!P103-AVERAGE(ajuste_SA!P$2:P$138))/_xlfn.STDEV.P(ajuste_SA!P$2:P$138)</f>
        <v>0.4684533057387178</v>
      </c>
      <c r="Q103" s="4">
        <f>(ajuste_SA!Q103-AVERAGE(ajuste_SA!Q$2:Q$138))/_xlfn.STDEV.P(ajuste_SA!Q$2:Q$138)</f>
        <v>0.60944021338921994</v>
      </c>
      <c r="R103" s="4">
        <f>(ajuste_SA!R103-AVERAGE(ajuste_SA!R$2:R$138))/_xlfn.STDEV.P(ajuste_SA!R$2:R$138)</f>
        <v>0.62949754347461973</v>
      </c>
      <c r="S103" s="4">
        <f>(ajuste_SA!S103-AVERAGE(ajuste_SA!S$2:S$138))/_xlfn.STDEV.P(ajuste_SA!S$2:S$138)</f>
        <v>0.70896357258609466</v>
      </c>
      <c r="T103" s="4">
        <f>(ajuste_SA!T103-AVERAGE(ajuste_SA!T$2:T$138))/_xlfn.STDEV.P(ajuste_SA!T$2:T$138)</f>
        <v>-0.11069359652571624</v>
      </c>
      <c r="U103" s="4">
        <f>(ajuste_SA!U103-AVERAGE(ajuste_SA!U$2:U$138))/_xlfn.STDEV.P(ajuste_SA!U$2:U$138)</f>
        <v>0.21296154760018732</v>
      </c>
      <c r="V103" s="4">
        <f>(ajuste_SA!V103-AVERAGE(ajuste_SA!V$2:V$138))/_xlfn.STDEV.P(ajuste_SA!V$2:V$138)</f>
        <v>0.40026462464967477</v>
      </c>
      <c r="W103" s="4">
        <f>(ajuste_SA!W103-AVERAGE(ajuste_SA!W$2:W$138))/_xlfn.STDEV.P(ajuste_SA!W$2:W$138)</f>
        <v>0.40342889501499746</v>
      </c>
      <c r="X103" s="4">
        <f>(ajuste_SA!X103-AVERAGE(ajuste_SA!X$2:X$138))/_xlfn.STDEV.P(ajuste_SA!X$2:X$138)</f>
        <v>2.354370847607488</v>
      </c>
      <c r="Y103" s="4">
        <f>(ajuste_SA!Y103-AVERAGE(ajuste_SA!Y$2:Y$138))/_xlfn.STDEV.P(ajuste_SA!Y$2:Y$138)</f>
        <v>1.5682655488942885</v>
      </c>
      <c r="Z103" s="4">
        <f>(ajuste_SA!Z103-AVERAGE(ajuste_SA!Z$2:Z$138))/_xlfn.STDEV.P(ajuste_SA!Z$2:Z$138)</f>
        <v>0.69956722277468253</v>
      </c>
      <c r="AA103" s="4">
        <f>(ajuste_SA!AA103-AVERAGE(ajuste_SA!AA$2:AA$138))/_xlfn.STDEV.P(ajuste_SA!AA$2:AA$138)</f>
        <v>0.95076679820440013</v>
      </c>
      <c r="AB103" s="4">
        <f>ajuste_SA!AB103/ajuste_SA!AB$2*100</f>
        <v>164.06674939082021</v>
      </c>
      <c r="AC103" s="4">
        <f>ajuste_SA!AC103/ajuste_SA!AC$2*100</f>
        <v>115.9076533839342</v>
      </c>
      <c r="AD103" s="4">
        <v>3.5111690514222351</v>
      </c>
    </row>
    <row r="104" spans="1:30" x14ac:dyDescent="0.3">
      <c r="A104" s="2">
        <v>43405</v>
      </c>
      <c r="B104" s="2" t="str">
        <f t="shared" si="1"/>
        <v>2018M11</v>
      </c>
      <c r="C104" s="4">
        <f>ajuste_SA!C104/ajuste_SA!C$2*100</f>
        <v>100.82771755054205</v>
      </c>
      <c r="D104" s="4">
        <f>(ajuste_SA!D104-AVERAGE(ajuste_SA!D$2:D$138))/_xlfn.STDEV.P(ajuste_SA!D$2:D$138)</f>
        <v>-0.19947757236137645</v>
      </c>
      <c r="E104" s="4">
        <f>(ajuste_SA!E104-AVERAGE(ajuste_SA!E$2:E$138))/_xlfn.STDEV.P(ajuste_SA!E$2:E$138)</f>
        <v>0.27990155073704487</v>
      </c>
      <c r="F104" s="4">
        <f>(ajuste_SA!F104-AVERAGE(ajuste_SA!F$2:F$138))/_xlfn.STDEV.P(ajuste_SA!F$2:F$138)</f>
        <v>0.57934842591729951</v>
      </c>
      <c r="G104" s="4">
        <f>(ajuste_SA!G104-AVERAGE(ajuste_SA!G$2:G$138))/_xlfn.STDEV.P(ajuste_SA!G$2:G$138)</f>
        <v>0.72939992637850182</v>
      </c>
      <c r="H104" s="4">
        <f>(ajuste_SA!H104-AVERAGE(ajuste_SA!H$2:H$138))/_xlfn.STDEV.P(ajuste_SA!H$2:H$138)</f>
        <v>0.78523282032033925</v>
      </c>
      <c r="I104" s="4">
        <f>(ajuste_SA!I104-AVERAGE(ajuste_SA!I$2:I$138))/_xlfn.STDEV.P(ajuste_SA!I$2:I$138)</f>
        <v>0.53084899596811719</v>
      </c>
      <c r="J104" s="4">
        <f>(ajuste_SA!J104-AVERAGE(ajuste_SA!J$2:J$138))/_xlfn.STDEV.P(ajuste_SA!J$2:J$138)</f>
        <v>1.823226234396897</v>
      </c>
      <c r="K104" s="4">
        <f>(ajuste_SA!K104-AVERAGE(ajuste_SA!K$2:K$138))/_xlfn.STDEV.P(ajuste_SA!K$2:K$138)</f>
        <v>-0.97786609885672482</v>
      </c>
      <c r="L104" s="4">
        <f>(ajuste_SA!L104-AVERAGE(ajuste_SA!L$2:L$138))/_xlfn.STDEV.P(ajuste_SA!L$2:L$138)</f>
        <v>-0.69465476410146199</v>
      </c>
      <c r="M104" s="4">
        <f>(ajuste_SA!M104-AVERAGE(ajuste_SA!M$2:M$138))/_xlfn.STDEV.P(ajuste_SA!M$2:M$138)</f>
        <v>0.16840489979646306</v>
      </c>
      <c r="N104" s="4">
        <f>(ajuste_SA!N104-AVERAGE(ajuste_SA!N$2:N$138))/_xlfn.STDEV.P(ajuste_SA!N$2:N$138)</f>
        <v>0.32579988952240047</v>
      </c>
      <c r="O104" s="4">
        <f>(ajuste_SA!O104-AVERAGE(ajuste_SA!O$2:O$138))/_xlfn.STDEV.P(ajuste_SA!O$2:O$138)</f>
        <v>0.83305194019451789</v>
      </c>
      <c r="P104" s="4">
        <f>(ajuste_SA!P104-AVERAGE(ajuste_SA!P$2:P$138))/_xlfn.STDEV.P(ajuste_SA!P$2:P$138)</f>
        <v>0.44413518399896235</v>
      </c>
      <c r="Q104" s="4">
        <f>(ajuste_SA!Q104-AVERAGE(ajuste_SA!Q$2:Q$138))/_xlfn.STDEV.P(ajuste_SA!Q$2:Q$138)</f>
        <v>0.57317697893131669</v>
      </c>
      <c r="R104" s="4">
        <f>(ajuste_SA!R104-AVERAGE(ajuste_SA!R$2:R$138))/_xlfn.STDEV.P(ajuste_SA!R$2:R$138)</f>
        <v>0.40533684907449613</v>
      </c>
      <c r="S104" s="4">
        <f>(ajuste_SA!S104-AVERAGE(ajuste_SA!S$2:S$138))/_xlfn.STDEV.P(ajuste_SA!S$2:S$138)</f>
        <v>0.67386813428105519</v>
      </c>
      <c r="T104" s="4">
        <f>(ajuste_SA!T104-AVERAGE(ajuste_SA!T$2:T$138))/_xlfn.STDEV.P(ajuste_SA!T$2:T$138)</f>
        <v>-7.7838595450482523E-2</v>
      </c>
      <c r="U104" s="4">
        <f>(ajuste_SA!U104-AVERAGE(ajuste_SA!U$2:U$138))/_xlfn.STDEV.P(ajuste_SA!U$2:U$138)</f>
        <v>0.41537820216805027</v>
      </c>
      <c r="V104" s="4">
        <f>(ajuste_SA!V104-AVERAGE(ajuste_SA!V$2:V$138))/_xlfn.STDEV.P(ajuste_SA!V$2:V$138)</f>
        <v>0.40932169900496185</v>
      </c>
      <c r="W104" s="4">
        <f>(ajuste_SA!W104-AVERAGE(ajuste_SA!W$2:W$138))/_xlfn.STDEV.P(ajuste_SA!W$2:W$138)</f>
        <v>-4.5214628399146445E-2</v>
      </c>
      <c r="X104" s="4">
        <f>(ajuste_SA!X104-AVERAGE(ajuste_SA!X$2:X$138))/_xlfn.STDEV.P(ajuste_SA!X$2:X$138)</f>
        <v>2.1373268318494487</v>
      </c>
      <c r="Y104" s="4">
        <f>(ajuste_SA!Y104-AVERAGE(ajuste_SA!Y$2:Y$138))/_xlfn.STDEV.P(ajuste_SA!Y$2:Y$138)</f>
        <v>1.3452501957704721</v>
      </c>
      <c r="Z104" s="4">
        <f>(ajuste_SA!Z104-AVERAGE(ajuste_SA!Z$2:Z$138))/_xlfn.STDEV.P(ajuste_SA!Z$2:Z$138)</f>
        <v>0.5725796781280319</v>
      </c>
      <c r="AA104" s="4">
        <f>(ajuste_SA!AA104-AVERAGE(ajuste_SA!AA$2:AA$138))/_xlfn.STDEV.P(ajuste_SA!AA$2:AA$138)</f>
        <v>0.96802761999606435</v>
      </c>
      <c r="AB104" s="4">
        <f>ajuste_SA!AB104/ajuste_SA!AB$2*100</f>
        <v>163.72213685489626</v>
      </c>
      <c r="AC104" s="4">
        <f>ajuste_SA!AC104/ajuste_SA!AC$2*100</f>
        <v>115.51943825683617</v>
      </c>
      <c r="AD104" s="4">
        <v>3.7589572746172744</v>
      </c>
    </row>
    <row r="105" spans="1:30" x14ac:dyDescent="0.3">
      <c r="A105" s="2">
        <v>43435</v>
      </c>
      <c r="B105" s="2" t="str">
        <f t="shared" si="1"/>
        <v>2018M12</v>
      </c>
      <c r="C105" s="4">
        <f>ajuste_SA!C105/ajuste_SA!C$2*100</f>
        <v>99.831526516261334</v>
      </c>
      <c r="D105" s="4">
        <f>(ajuste_SA!D105-AVERAGE(ajuste_SA!D$2:D$138))/_xlfn.STDEV.P(ajuste_SA!D$2:D$138)</f>
        <v>-0.11603917230816495</v>
      </c>
      <c r="E105" s="4">
        <f>(ajuste_SA!E105-AVERAGE(ajuste_SA!E$2:E$138))/_xlfn.STDEV.P(ajuste_SA!E$2:E$138)</f>
        <v>0.23242845781978783</v>
      </c>
      <c r="F105" s="4">
        <f>(ajuste_SA!F105-AVERAGE(ajuste_SA!F$2:F$138))/_xlfn.STDEV.P(ajuste_SA!F$2:F$138)</f>
        <v>0.59049421569046689</v>
      </c>
      <c r="G105" s="4">
        <f>(ajuste_SA!G105-AVERAGE(ajuste_SA!G$2:G$138))/_xlfn.STDEV.P(ajuste_SA!G$2:G$138)</f>
        <v>0.74828582510813835</v>
      </c>
      <c r="H105" s="4">
        <f>(ajuste_SA!H105-AVERAGE(ajuste_SA!H$2:H$138))/_xlfn.STDEV.P(ajuste_SA!H$2:H$138)</f>
        <v>0.77715416614933341</v>
      </c>
      <c r="I105" s="4">
        <f>(ajuste_SA!I105-AVERAGE(ajuste_SA!I$2:I$138))/_xlfn.STDEV.P(ajuste_SA!I$2:I$138)</f>
        <v>7.3155566008838435E-2</v>
      </c>
      <c r="J105" s="4">
        <f>(ajuste_SA!J105-AVERAGE(ajuste_SA!J$2:J$138))/_xlfn.STDEV.P(ajuste_SA!J$2:J$138)</f>
        <v>1.8368138965908984</v>
      </c>
      <c r="K105" s="4">
        <f>(ajuste_SA!K105-AVERAGE(ajuste_SA!K$2:K$138))/_xlfn.STDEV.P(ajuste_SA!K$2:K$138)</f>
        <v>-0.97590572567245315</v>
      </c>
      <c r="L105" s="4">
        <f>(ajuste_SA!L105-AVERAGE(ajuste_SA!L$2:L$138))/_xlfn.STDEV.P(ajuste_SA!L$2:L$138)</f>
        <v>-0.75610765502553312</v>
      </c>
      <c r="M105" s="4">
        <f>(ajuste_SA!M105-AVERAGE(ajuste_SA!M$2:M$138))/_xlfn.STDEV.P(ajuste_SA!M$2:M$138)</f>
        <v>0.1573585070838063</v>
      </c>
      <c r="N105" s="4">
        <f>(ajuste_SA!N105-AVERAGE(ajuste_SA!N$2:N$138))/_xlfn.STDEV.P(ajuste_SA!N$2:N$138)</f>
        <v>0.3163853850771835</v>
      </c>
      <c r="O105" s="4">
        <f>(ajuste_SA!O105-AVERAGE(ajuste_SA!O$2:O$138))/_xlfn.STDEV.P(ajuste_SA!O$2:O$138)</f>
        <v>0.40667185826488922</v>
      </c>
      <c r="P105" s="4">
        <f>(ajuste_SA!P105-AVERAGE(ajuste_SA!P$2:P$138))/_xlfn.STDEV.P(ajuste_SA!P$2:P$138)</f>
        <v>0.21051279210023902</v>
      </c>
      <c r="Q105" s="4">
        <f>(ajuste_SA!Q105-AVERAGE(ajuste_SA!Q$2:Q$138))/_xlfn.STDEV.P(ajuste_SA!Q$2:Q$138)</f>
        <v>0.24091798037713896</v>
      </c>
      <c r="R105" s="4">
        <f>(ajuste_SA!R105-AVERAGE(ajuste_SA!R$2:R$138))/_xlfn.STDEV.P(ajuste_SA!R$2:R$138)</f>
        <v>-0.537246626565557</v>
      </c>
      <c r="S105" s="4">
        <f>(ajuste_SA!S105-AVERAGE(ajuste_SA!S$2:S$138))/_xlfn.STDEV.P(ajuste_SA!S$2:S$138)</f>
        <v>0.21824378549683704</v>
      </c>
      <c r="T105" s="4">
        <f>(ajuste_SA!T105-AVERAGE(ajuste_SA!T$2:T$138))/_xlfn.STDEV.P(ajuste_SA!T$2:T$138)</f>
        <v>-0.20730681750932312</v>
      </c>
      <c r="U105" s="4">
        <f>(ajuste_SA!U105-AVERAGE(ajuste_SA!U$2:U$138))/_xlfn.STDEV.P(ajuste_SA!U$2:U$138)</f>
        <v>0.4228945888974161</v>
      </c>
      <c r="V105" s="4">
        <f>(ajuste_SA!V105-AVERAGE(ajuste_SA!V$2:V$138))/_xlfn.STDEV.P(ajuste_SA!V$2:V$138)</f>
        <v>0.50422408681470721</v>
      </c>
      <c r="W105" s="4">
        <f>(ajuste_SA!W105-AVERAGE(ajuste_SA!W$2:W$138))/_xlfn.STDEV.P(ajuste_SA!W$2:W$138)</f>
        <v>0.99830749093438464</v>
      </c>
      <c r="X105" s="4">
        <f>(ajuste_SA!X105-AVERAGE(ajuste_SA!X$2:X$138))/_xlfn.STDEV.P(ajuste_SA!X$2:X$138)</f>
        <v>1.62528637213858</v>
      </c>
      <c r="Y105" s="4">
        <f>(ajuste_SA!Y105-AVERAGE(ajuste_SA!Y$2:Y$138))/_xlfn.STDEV.P(ajuste_SA!Y$2:Y$138)</f>
        <v>0.84575690486986943</v>
      </c>
      <c r="Z105" s="4">
        <f>(ajuste_SA!Z105-AVERAGE(ajuste_SA!Z$2:Z$138))/_xlfn.STDEV.P(ajuste_SA!Z$2:Z$138)</f>
        <v>0.16649862876346866</v>
      </c>
      <c r="AA105" s="4">
        <f>(ajuste_SA!AA105-AVERAGE(ajuste_SA!AA$2:AA$138))/_xlfn.STDEV.P(ajuste_SA!AA$2:AA$138)</f>
        <v>0.83240700063885897</v>
      </c>
      <c r="AB105" s="4">
        <f>ajuste_SA!AB105/ajuste_SA!AB$2*100</f>
        <v>163.96773758012563</v>
      </c>
      <c r="AC105" s="4">
        <f>ajuste_SA!AC105/ajuste_SA!AC$2*100</f>
        <v>115.15047346661899</v>
      </c>
      <c r="AD105" s="4">
        <v>3.0692510506934512</v>
      </c>
    </row>
    <row r="106" spans="1:30" x14ac:dyDescent="0.3">
      <c r="A106" s="2">
        <v>43466</v>
      </c>
      <c r="B106" s="2" t="str">
        <f t="shared" si="1"/>
        <v>2019M1</v>
      </c>
      <c r="C106" s="4">
        <f>ajuste_SA!C106/ajuste_SA!C$2*100</f>
        <v>97.765895106944029</v>
      </c>
      <c r="D106" s="4">
        <f>(ajuste_SA!D106-AVERAGE(ajuste_SA!D$2:D$138))/_xlfn.STDEV.P(ajuste_SA!D$2:D$138)</f>
        <v>-7.8392063629719164E-2</v>
      </c>
      <c r="E106" s="4">
        <f>(ajuste_SA!E106-AVERAGE(ajuste_SA!E$2:E$138))/_xlfn.STDEV.P(ajuste_SA!E$2:E$138)</f>
        <v>0.23599091333799455</v>
      </c>
      <c r="F106" s="4">
        <f>(ajuste_SA!F106-AVERAGE(ajuste_SA!F$2:F$138))/_xlfn.STDEV.P(ajuste_SA!F$2:F$138)</f>
        <v>0.58823606266295148</v>
      </c>
      <c r="G106" s="4">
        <f>(ajuste_SA!G106-AVERAGE(ajuste_SA!G$2:G$138))/_xlfn.STDEV.P(ajuste_SA!G$2:G$138)</f>
        <v>0.75623931008800804</v>
      </c>
      <c r="H106" s="4">
        <f>(ajuste_SA!H106-AVERAGE(ajuste_SA!H$2:H$138))/_xlfn.STDEV.P(ajuste_SA!H$2:H$138)</f>
        <v>0.78360161764582315</v>
      </c>
      <c r="I106" s="4">
        <f>(ajuste_SA!I106-AVERAGE(ajuste_SA!I$2:I$138))/_xlfn.STDEV.P(ajuste_SA!I$2:I$138)</f>
        <v>0.15530566882204253</v>
      </c>
      <c r="J106" s="4">
        <f>(ajuste_SA!J106-AVERAGE(ajuste_SA!J$2:J$138))/_xlfn.STDEV.P(ajuste_SA!J$2:J$138)</f>
        <v>1.6601742880688477</v>
      </c>
      <c r="K106" s="4">
        <f>(ajuste_SA!K106-AVERAGE(ajuste_SA!K$2:K$138))/_xlfn.STDEV.P(ajuste_SA!K$2:K$138)</f>
        <v>-0.94927284742615525</v>
      </c>
      <c r="L106" s="4">
        <f>(ajuste_SA!L106-AVERAGE(ajuste_SA!L$2:L$138))/_xlfn.STDEV.P(ajuste_SA!L$2:L$138)</f>
        <v>-0.8117078896711214</v>
      </c>
      <c r="M106" s="4">
        <f>(ajuste_SA!M106-AVERAGE(ajuste_SA!M$2:M$138))/_xlfn.STDEV.P(ajuste_SA!M$2:M$138)</f>
        <v>-0.31984565810296256</v>
      </c>
      <c r="N106" s="4">
        <f>(ajuste_SA!N106-AVERAGE(ajuste_SA!N$2:N$138))/_xlfn.STDEV.P(ajuste_SA!N$2:N$138)</f>
        <v>0.49481901217053154</v>
      </c>
      <c r="O106" s="4">
        <f>(ajuste_SA!O106-AVERAGE(ajuste_SA!O$2:O$138))/_xlfn.STDEV.P(ajuste_SA!O$2:O$138)</f>
        <v>0.89773599942620141</v>
      </c>
      <c r="P106" s="4">
        <f>(ajuste_SA!P106-AVERAGE(ajuste_SA!P$2:P$138))/_xlfn.STDEV.P(ajuste_SA!P$2:P$138)</f>
        <v>0.40928169068244763</v>
      </c>
      <c r="Q106" s="4">
        <f>(ajuste_SA!Q106-AVERAGE(ajuste_SA!Q$2:Q$138))/_xlfn.STDEV.P(ajuste_SA!Q$2:Q$138)</f>
        <v>0.60858278625444151</v>
      </c>
      <c r="R106" s="4">
        <f>(ajuste_SA!R106-AVERAGE(ajuste_SA!R$2:R$138))/_xlfn.STDEV.P(ajuste_SA!R$2:R$138)</f>
        <v>0.35005287276740943</v>
      </c>
      <c r="S106" s="4">
        <f>(ajuste_SA!S106-AVERAGE(ajuste_SA!S$2:S$138))/_xlfn.STDEV.P(ajuste_SA!S$2:S$138)</f>
        <v>0.47821978394780718</v>
      </c>
      <c r="T106" s="4">
        <f>(ajuste_SA!T106-AVERAGE(ajuste_SA!T$2:T$138))/_xlfn.STDEV.P(ajuste_SA!T$2:T$138)</f>
        <v>-0.48445989588653998</v>
      </c>
      <c r="U106" s="4">
        <f>(ajuste_SA!U106-AVERAGE(ajuste_SA!U$2:U$138))/_xlfn.STDEV.P(ajuste_SA!U$2:U$138)</f>
        <v>0.1138772459965247</v>
      </c>
      <c r="V106" s="4">
        <f>(ajuste_SA!V106-AVERAGE(ajuste_SA!V$2:V$138))/_xlfn.STDEV.P(ajuste_SA!V$2:V$138)</f>
        <v>0.34395324931028248</v>
      </c>
      <c r="W106" s="4">
        <f>(ajuste_SA!W106-AVERAGE(ajuste_SA!W$2:W$138))/_xlfn.STDEV.P(ajuste_SA!W$2:W$138)</f>
        <v>-0.25817832622231601</v>
      </c>
      <c r="X106" s="4">
        <f>(ajuste_SA!X106-AVERAGE(ajuste_SA!X$2:X$138))/_xlfn.STDEV.P(ajuste_SA!X$2:X$138)</f>
        <v>1.5182928432437719</v>
      </c>
      <c r="Y106" s="4">
        <f>(ajuste_SA!Y106-AVERAGE(ajuste_SA!Y$2:Y$138))/_xlfn.STDEV.P(ajuste_SA!Y$2:Y$138)</f>
        <v>0.76785428151839907</v>
      </c>
      <c r="Z106" s="4">
        <f>(ajuste_SA!Z106-AVERAGE(ajuste_SA!Z$2:Z$138))/_xlfn.STDEV.P(ajuste_SA!Z$2:Z$138)</f>
        <v>0.14556661590962502</v>
      </c>
      <c r="AA106" s="4">
        <f>(ajuste_SA!AA106-AVERAGE(ajuste_SA!AA$2:AA$138))/_xlfn.STDEV.P(ajuste_SA!AA$2:AA$138)</f>
        <v>0.75966545911175232</v>
      </c>
      <c r="AB106" s="4">
        <f>ajuste_SA!AB106/ajuste_SA!AB$2*100</f>
        <v>164.49237159003968</v>
      </c>
      <c r="AC106" s="4">
        <f>ajuste_SA!AC106/ajuste_SA!AC$2*100</f>
        <v>115.37001897533206</v>
      </c>
      <c r="AD106" s="4">
        <v>3.3089931646602824</v>
      </c>
    </row>
    <row r="107" spans="1:30" x14ac:dyDescent="0.3">
      <c r="A107" s="2">
        <v>43497</v>
      </c>
      <c r="B107" s="2" t="str">
        <f t="shared" si="1"/>
        <v>2019M2</v>
      </c>
      <c r="C107" s="4">
        <f>ajuste_SA!C107/ajuste_SA!C$2*100</f>
        <v>98.007617931438617</v>
      </c>
      <c r="D107" s="4">
        <f>(ajuste_SA!D107-AVERAGE(ajuste_SA!D$2:D$138))/_xlfn.STDEV.P(ajuste_SA!D$2:D$138)</f>
        <v>-9.0021751918085327E-2</v>
      </c>
      <c r="E107" s="4">
        <f>(ajuste_SA!E107-AVERAGE(ajuste_SA!E$2:E$138))/_xlfn.STDEV.P(ajuste_SA!E$2:E$138)</f>
        <v>0.61330807754062311</v>
      </c>
      <c r="F107" s="4">
        <f>(ajuste_SA!F107-AVERAGE(ajuste_SA!F$2:F$138))/_xlfn.STDEV.P(ajuste_SA!F$2:F$138)</f>
        <v>0.62775996951926172</v>
      </c>
      <c r="G107" s="4">
        <f>(ajuste_SA!G107-AVERAGE(ajuste_SA!G$2:G$138))/_xlfn.STDEV.P(ajuste_SA!G$2:G$138)</f>
        <v>0.8655536791494709</v>
      </c>
      <c r="H107" s="4">
        <f>(ajuste_SA!H107-AVERAGE(ajuste_SA!H$2:H$138))/_xlfn.STDEV.P(ajuste_SA!H$2:H$138)</f>
        <v>0.85503733380639579</v>
      </c>
      <c r="I107" s="4">
        <f>(ajuste_SA!I107-AVERAGE(ajuste_SA!I$2:I$138))/_xlfn.STDEV.P(ajuste_SA!I$2:I$138)</f>
        <v>0.3372094679084226</v>
      </c>
      <c r="J107" s="4">
        <f>(ajuste_SA!J107-AVERAGE(ajuste_SA!J$2:J$138))/_xlfn.STDEV.P(ajuste_SA!J$2:J$138)</f>
        <v>1.5107100039348043</v>
      </c>
      <c r="K107" s="4">
        <f>(ajuste_SA!K107-AVERAGE(ajuste_SA!K$2:K$138))/_xlfn.STDEV.P(ajuste_SA!K$2:K$138)</f>
        <v>-0.91528076447578455</v>
      </c>
      <c r="L107" s="4">
        <f>(ajuste_SA!L107-AVERAGE(ajuste_SA!L$2:L$138))/_xlfn.STDEV.P(ajuste_SA!L$2:L$138)</f>
        <v>-0.78537093641794808</v>
      </c>
      <c r="M107" s="4">
        <f>(ajuste_SA!M107-AVERAGE(ajuste_SA!M$2:M$138))/_xlfn.STDEV.P(ajuste_SA!M$2:M$138)</f>
        <v>-0.4972016299895059</v>
      </c>
      <c r="N107" s="4">
        <f>(ajuste_SA!N107-AVERAGE(ajuste_SA!N$2:N$138))/_xlfn.STDEV.P(ajuste_SA!N$2:N$138)</f>
        <v>0.56532171902555739</v>
      </c>
      <c r="O107" s="4">
        <f>(ajuste_SA!O107-AVERAGE(ajuste_SA!O$2:O$138))/_xlfn.STDEV.P(ajuste_SA!O$2:O$138)</f>
        <v>0.99634680840527434</v>
      </c>
      <c r="P107" s="4">
        <f>(ajuste_SA!P107-AVERAGE(ajuste_SA!P$2:P$138))/_xlfn.STDEV.P(ajuste_SA!P$2:P$138)</f>
        <v>0.53506356156032342</v>
      </c>
      <c r="Q107" s="4">
        <f>(ajuste_SA!Q107-AVERAGE(ajuste_SA!Q$2:Q$138))/_xlfn.STDEV.P(ajuste_SA!Q$2:Q$138)</f>
        <v>0.68232102258667504</v>
      </c>
      <c r="R107" s="4">
        <f>(ajuste_SA!R107-AVERAGE(ajuste_SA!R$2:R$138))/_xlfn.STDEV.P(ajuste_SA!R$2:R$138)</f>
        <v>0.64961613463219881</v>
      </c>
      <c r="S107" s="4">
        <f>(ajuste_SA!S107-AVERAGE(ajuste_SA!S$2:S$138))/_xlfn.STDEV.P(ajuste_SA!S$2:S$138)</f>
        <v>0.65817564523043415</v>
      </c>
      <c r="T107" s="4">
        <f>(ajuste_SA!T107-AVERAGE(ajuste_SA!T$2:T$138))/_xlfn.STDEV.P(ajuste_SA!T$2:T$138)</f>
        <v>-0.36019642647328093</v>
      </c>
      <c r="U107" s="4">
        <f>(ajuste_SA!U107-AVERAGE(ajuste_SA!U$2:U$138))/_xlfn.STDEV.P(ajuste_SA!U$2:U$138)</f>
        <v>0.20658700684320716</v>
      </c>
      <c r="V107" s="4">
        <f>(ajuste_SA!V107-AVERAGE(ajuste_SA!V$2:V$138))/_xlfn.STDEV.P(ajuste_SA!V$2:V$138)</f>
        <v>0.31678202624442187</v>
      </c>
      <c r="W107" s="4">
        <f>(ajuste_SA!W107-AVERAGE(ajuste_SA!W$2:W$138))/_xlfn.STDEV.P(ajuste_SA!W$2:W$138)</f>
        <v>-0.51231500562463184</v>
      </c>
      <c r="X107" s="4">
        <f>(ajuste_SA!X107-AVERAGE(ajuste_SA!X$2:X$138))/_xlfn.STDEV.P(ajuste_SA!X$2:X$138)</f>
        <v>1.6237578931543686</v>
      </c>
      <c r="Y107" s="4">
        <f>(ajuste_SA!Y107-AVERAGE(ajuste_SA!Y$2:Y$138))/_xlfn.STDEV.P(ajuste_SA!Y$2:Y$138)</f>
        <v>0.88394446533627624</v>
      </c>
      <c r="Z107" s="4">
        <f>(ajuste_SA!Z107-AVERAGE(ajuste_SA!Z$2:Z$138))/_xlfn.STDEV.P(ajuste_SA!Z$2:Z$138)</f>
        <v>0.2544130827496115</v>
      </c>
      <c r="AA107" s="4">
        <f>(ajuste_SA!AA107-AVERAGE(ajuste_SA!AA$2:AA$138))/_xlfn.STDEV.P(ajuste_SA!AA$2:AA$138)</f>
        <v>0.83117482454610181</v>
      </c>
      <c r="AB107" s="4">
        <f>ajuste_SA!AB107/ajuste_SA!AB$2*100</f>
        <v>165.19959880928656</v>
      </c>
      <c r="AC107" s="4">
        <f>ajuste_SA!AC107/ajuste_SA!AC$2*100</f>
        <v>115.85769417631475</v>
      </c>
      <c r="AD107" s="4">
        <v>3.8285988967773652</v>
      </c>
    </row>
    <row r="108" spans="1:30" x14ac:dyDescent="0.3">
      <c r="A108" s="2">
        <v>43525</v>
      </c>
      <c r="B108" s="2" t="str">
        <f t="shared" si="1"/>
        <v>2019M3</v>
      </c>
      <c r="C108" s="4">
        <f>ajuste_SA!C108/ajuste_SA!C$2*100</f>
        <v>101.78728391444476</v>
      </c>
      <c r="D108" s="4">
        <f>(ajuste_SA!D108-AVERAGE(ajuste_SA!D$2:D$138))/_xlfn.STDEV.P(ajuste_SA!D$2:D$138)</f>
        <v>-6.8045659555017346E-2</v>
      </c>
      <c r="E108" s="4">
        <f>(ajuste_SA!E108-AVERAGE(ajuste_SA!E$2:E$138))/_xlfn.STDEV.P(ajuste_SA!E$2:E$138)</f>
        <v>0.38917526593589041</v>
      </c>
      <c r="F108" s="4">
        <f>(ajuste_SA!F108-AVERAGE(ajuste_SA!F$2:F$138))/_xlfn.STDEV.P(ajuste_SA!F$2:F$138)</f>
        <v>0.61361408223678449</v>
      </c>
      <c r="G108" s="4">
        <f>(ajuste_SA!G108-AVERAGE(ajuste_SA!G$2:G$138))/_xlfn.STDEV.P(ajuste_SA!G$2:G$138)</f>
        <v>0.81625620829948187</v>
      </c>
      <c r="H108" s="4">
        <f>(ajuste_SA!H108-AVERAGE(ajuste_SA!H$2:H$138))/_xlfn.STDEV.P(ajuste_SA!H$2:H$138)</f>
        <v>0.82020769150893824</v>
      </c>
      <c r="I108" s="4">
        <f>(ajuste_SA!I108-AVERAGE(ajuste_SA!I$2:I$138))/_xlfn.STDEV.P(ajuste_SA!I$2:I$138)</f>
        <v>0.49564180904817245</v>
      </c>
      <c r="J108" s="4">
        <f>(ajuste_SA!J108-AVERAGE(ajuste_SA!J$2:J$138))/_xlfn.STDEV.P(ajuste_SA!J$2:J$138)</f>
        <v>1.3340703954127535</v>
      </c>
      <c r="K108" s="4">
        <f>(ajuste_SA!K108-AVERAGE(ajuste_SA!K$2:K$138))/_xlfn.STDEV.P(ajuste_SA!K$2:K$138)</f>
        <v>-0.90823392334203956</v>
      </c>
      <c r="L108" s="4">
        <f>(ajuste_SA!L108-AVERAGE(ajuste_SA!L$2:L$138))/_xlfn.STDEV.P(ajuste_SA!L$2:L$138)</f>
        <v>-0.7487918346774296</v>
      </c>
      <c r="M108" s="4">
        <f>(ajuste_SA!M108-AVERAGE(ajuste_SA!M$2:M$138))/_xlfn.STDEV.P(ajuste_SA!M$2:M$138)</f>
        <v>-0.18679799476385306</v>
      </c>
      <c r="N108" s="4">
        <f>(ajuste_SA!N108-AVERAGE(ajuste_SA!N$2:N$138))/_xlfn.STDEV.P(ajuste_SA!N$2:N$138)</f>
        <v>0.64716233943739487</v>
      </c>
      <c r="O108" s="4">
        <f>(ajuste_SA!O108-AVERAGE(ajuste_SA!O$2:O$138))/_xlfn.STDEV.P(ajuste_SA!O$2:O$138)</f>
        <v>1.0200126061706754</v>
      </c>
      <c r="P108" s="4">
        <f>(ajuste_SA!P108-AVERAGE(ajuste_SA!P$2:P$138))/_xlfn.STDEV.P(ajuste_SA!P$2:P$138)</f>
        <v>0.61559611082657584</v>
      </c>
      <c r="Q108" s="4">
        <f>(ajuste_SA!Q108-AVERAGE(ajuste_SA!Q$2:Q$138))/_xlfn.STDEV.P(ajuste_SA!Q$2:Q$138)</f>
        <v>0.75959987211138424</v>
      </c>
      <c r="R108" s="4">
        <f>(ajuste_SA!R108-AVERAGE(ajuste_SA!R$2:R$138))/_xlfn.STDEV.P(ajuste_SA!R$2:R$138)</f>
        <v>0.80268330987764436</v>
      </c>
      <c r="S108" s="4">
        <f>(ajuste_SA!S108-AVERAGE(ajuste_SA!S$2:S$138))/_xlfn.STDEV.P(ajuste_SA!S$2:S$138)</f>
        <v>0.67746258308299034</v>
      </c>
      <c r="T108" s="4">
        <f>(ajuste_SA!T108-AVERAGE(ajuste_SA!T$2:T$138))/_xlfn.STDEV.P(ajuste_SA!T$2:T$138)</f>
        <v>-0.29838998880700035</v>
      </c>
      <c r="U108" s="4">
        <f>(ajuste_SA!U108-AVERAGE(ajuste_SA!U$2:U$138))/_xlfn.STDEV.P(ajuste_SA!U$2:U$138)</f>
        <v>0.37552810084569688</v>
      </c>
      <c r="V108" s="4">
        <f>(ajuste_SA!V108-AVERAGE(ajuste_SA!V$2:V$138))/_xlfn.STDEV.P(ajuste_SA!V$2:V$138)</f>
        <v>0.44003699464463053</v>
      </c>
      <c r="W108" s="4">
        <f>(ajuste_SA!W108-AVERAGE(ajuste_SA!W$2:W$138))/_xlfn.STDEV.P(ajuste_SA!W$2:W$138)</f>
        <v>-0.66422911007182595</v>
      </c>
      <c r="X108" s="4">
        <f>(ajuste_SA!X108-AVERAGE(ajuste_SA!X$2:X$138))/_xlfn.STDEV.P(ajuste_SA!X$2:X$138)</f>
        <v>1.2171824833540972</v>
      </c>
      <c r="Y108" s="4">
        <f>(ajuste_SA!Y108-AVERAGE(ajuste_SA!Y$2:Y$138))/_xlfn.STDEV.P(ajuste_SA!Y$2:Y$138)</f>
        <v>0.43027624699536227</v>
      </c>
      <c r="Z108" s="4">
        <f>(ajuste_SA!Z108-AVERAGE(ajuste_SA!Z$2:Z$138))/_xlfn.STDEV.P(ajuste_SA!Z$2:Z$138)</f>
        <v>-0.10980394090726509</v>
      </c>
      <c r="AA108" s="4">
        <f>(ajuste_SA!AA108-AVERAGE(ajuste_SA!AA$2:AA$138))/_xlfn.STDEV.P(ajuste_SA!AA$2:AA$138)</f>
        <v>0.96926078242149449</v>
      </c>
      <c r="AB108" s="4">
        <f>ajuste_SA!AB108/ajuste_SA!AB$2*100</f>
        <v>166.43853231063994</v>
      </c>
      <c r="AC108" s="4">
        <f>ajuste_SA!AC108/ajuste_SA!AC$2*100</f>
        <v>116.51128894755658</v>
      </c>
      <c r="AD108" s="4">
        <v>4.1739409261093705</v>
      </c>
    </row>
    <row r="109" spans="1:30" x14ac:dyDescent="0.3">
      <c r="A109" s="2">
        <v>43556</v>
      </c>
      <c r="B109" s="2" t="str">
        <f t="shared" si="1"/>
        <v>2019M4</v>
      </c>
      <c r="C109" s="4">
        <f>ajuste_SA!C109/ajuste_SA!C$2*100</f>
        <v>102.24142982713155</v>
      </c>
      <c r="D109" s="4">
        <f>(ajuste_SA!D109-AVERAGE(ajuste_SA!D$2:D$138))/_xlfn.STDEV.P(ajuste_SA!D$2:D$138)</f>
        <v>-0.14266052313864461</v>
      </c>
      <c r="E109" s="4">
        <f>(ajuste_SA!E109-AVERAGE(ajuste_SA!E$2:E$138))/_xlfn.STDEV.P(ajuste_SA!E$2:E$138)</f>
        <v>0.28470446423425333</v>
      </c>
      <c r="F109" s="4">
        <f>(ajuste_SA!F109-AVERAGE(ajuste_SA!F$2:F$138))/_xlfn.STDEV.P(ajuste_SA!F$2:F$138)</f>
        <v>0.63078035361881746</v>
      </c>
      <c r="G109" s="4">
        <f>(ajuste_SA!G109-AVERAGE(ajuste_SA!G$2:G$138))/_xlfn.STDEV.P(ajuste_SA!G$2:G$138)</f>
        <v>0.8246282740765164</v>
      </c>
      <c r="H109" s="4">
        <f>(ajuste_SA!H109-AVERAGE(ajuste_SA!H$2:H$138))/_xlfn.STDEV.P(ajuste_SA!H$2:H$138)</f>
        <v>0.82447175391233318</v>
      </c>
      <c r="I109" s="4">
        <f>(ajuste_SA!I109-AVERAGE(ajuste_SA!I$2:I$138))/_xlfn.STDEV.P(ajuste_SA!I$2:I$138)</f>
        <v>0.60713123429466298</v>
      </c>
      <c r="J109" s="4">
        <f>(ajuste_SA!J109-AVERAGE(ajuste_SA!J$2:J$138))/_xlfn.STDEV.P(ajuste_SA!J$2:J$138)</f>
        <v>1.483534679546797</v>
      </c>
      <c r="K109" s="4">
        <f>(ajuste_SA!K109-AVERAGE(ajuste_SA!K$2:K$138))/_xlfn.STDEV.P(ajuste_SA!K$2:K$138)</f>
        <v>-0.94162305109744215</v>
      </c>
      <c r="L109" s="4">
        <f>(ajuste_SA!L109-AVERAGE(ajuste_SA!L$2:L$138))/_xlfn.STDEV.P(ajuste_SA!L$2:L$138)</f>
        <v>-0.75318132688629169</v>
      </c>
      <c r="M109" s="4">
        <f>(ajuste_SA!M109-AVERAGE(ajuste_SA!M$2:M$138))/_xlfn.STDEV.P(ajuste_SA!M$2:M$138)</f>
        <v>-0.27075057938004393</v>
      </c>
      <c r="N109" s="4">
        <f>(ajuste_SA!N109-AVERAGE(ajuste_SA!N$2:N$138))/_xlfn.STDEV.P(ajuste_SA!N$2:N$138)</f>
        <v>0.69126965827671416</v>
      </c>
      <c r="O109" s="4">
        <f>(ajuste_SA!O109-AVERAGE(ajuste_SA!O$2:O$138))/_xlfn.STDEV.P(ajuste_SA!O$2:O$138)</f>
        <v>1.150353199149837</v>
      </c>
      <c r="P109" s="4">
        <f>(ajuste_SA!P109-AVERAGE(ajuste_SA!P$2:P$138))/_xlfn.STDEV.P(ajuste_SA!P$2:P$138)</f>
        <v>0.7253520832638467</v>
      </c>
      <c r="Q109" s="4">
        <f>(ajuste_SA!Q109-AVERAGE(ajuste_SA!Q$2:Q$138))/_xlfn.STDEV.P(ajuste_SA!Q$2:Q$138)</f>
        <v>0.88432126787192677</v>
      </c>
      <c r="R109" s="4">
        <f>(ajuste_SA!R109-AVERAGE(ajuste_SA!R$2:R$138))/_xlfn.STDEV.P(ajuste_SA!R$2:R$138)</f>
        <v>1.0227115795167017</v>
      </c>
      <c r="S109" s="4">
        <f>(ajuste_SA!S109-AVERAGE(ajuste_SA!S$2:S$138))/_xlfn.STDEV.P(ajuste_SA!S$2:S$138)</f>
        <v>0.86151016574436379</v>
      </c>
      <c r="T109" s="4">
        <f>(ajuste_SA!T109-AVERAGE(ajuste_SA!T$2:T$138))/_xlfn.STDEV.P(ajuste_SA!T$2:T$138)</f>
        <v>-0.40638860620281686</v>
      </c>
      <c r="U109" s="4">
        <f>(ajuste_SA!U109-AVERAGE(ajuste_SA!U$2:U$138))/_xlfn.STDEV.P(ajuste_SA!U$2:U$138)</f>
        <v>0.40958498777802527</v>
      </c>
      <c r="V109" s="4">
        <f>(ajuste_SA!V109-AVERAGE(ajuste_SA!V$2:V$138))/_xlfn.STDEV.P(ajuste_SA!V$2:V$138)</f>
        <v>0.5026489434485707</v>
      </c>
      <c r="W109" s="4">
        <f>(ajuste_SA!W109-AVERAGE(ajuste_SA!W$2:W$138))/_xlfn.STDEV.P(ajuste_SA!W$2:W$138)</f>
        <v>-0.74799483121560617</v>
      </c>
      <c r="X109" s="4">
        <f>(ajuste_SA!X109-AVERAGE(ajuste_SA!X$2:X$138))/_xlfn.STDEV.P(ajuste_SA!X$2:X$138)</f>
        <v>1.2767931637383478</v>
      </c>
      <c r="Y109" s="4">
        <f>(ajuste_SA!Y109-AVERAGE(ajuste_SA!Y$2:Y$138))/_xlfn.STDEV.P(ajuste_SA!Y$2:Y$138)</f>
        <v>0.57538897676770828</v>
      </c>
      <c r="Z109" s="4">
        <f>(ajuste_SA!Z109-AVERAGE(ajuste_SA!Z$2:Z$138))/_xlfn.STDEV.P(ajuste_SA!Z$2:Z$138)</f>
        <v>5.486122687630339E-2</v>
      </c>
      <c r="AA109" s="4">
        <f>(ajuste_SA!AA109-AVERAGE(ajuste_SA!AA$2:AA$138))/_xlfn.STDEV.P(ajuste_SA!AA$2:AA$138)</f>
        <v>0.99391959243306505</v>
      </c>
      <c r="AB109" s="4">
        <f>ajuste_SA!AB109/ajuste_SA!AB$2*100</f>
        <v>167.38718118518423</v>
      </c>
      <c r="AC109" s="4">
        <f>ajuste_SA!AC109/ajuste_SA!AC$2*100</f>
        <v>117.12821641045386</v>
      </c>
      <c r="AD109" s="4">
        <v>4.393798448458714</v>
      </c>
    </row>
    <row r="110" spans="1:30" x14ac:dyDescent="0.3">
      <c r="A110" s="2">
        <v>43586</v>
      </c>
      <c r="B110" s="2" t="str">
        <f t="shared" si="1"/>
        <v>2019M5</v>
      </c>
      <c r="C110" s="4">
        <f>ajuste_SA!C110/ajuste_SA!C$2*100</f>
        <v>102.04365660709054</v>
      </c>
      <c r="D110" s="4">
        <f>(ajuste_SA!D110-AVERAGE(ajuste_SA!D$2:D$138))/_xlfn.STDEV.P(ajuste_SA!D$2:D$138)</f>
        <v>-0.24544255664245843</v>
      </c>
      <c r="E110" s="4">
        <f>(ajuste_SA!E110-AVERAGE(ajuste_SA!E$2:E$138))/_xlfn.STDEV.P(ajuste_SA!E$2:E$138)</f>
        <v>0.30117327107408004</v>
      </c>
      <c r="F110" s="4">
        <f>(ajuste_SA!F110-AVERAGE(ajuste_SA!F$2:F$138))/_xlfn.STDEV.P(ajuste_SA!F$2:F$138)</f>
        <v>0.68683771753308975</v>
      </c>
      <c r="G110" s="4">
        <f>(ajuste_SA!G110-AVERAGE(ajuste_SA!G$2:G$138))/_xlfn.STDEV.P(ajuste_SA!G$2:G$138)</f>
        <v>0.858331395820498</v>
      </c>
      <c r="H110" s="4">
        <f>(ajuste_SA!H110-AVERAGE(ajuste_SA!H$2:H$138))/_xlfn.STDEV.P(ajuste_SA!H$2:H$138)</f>
        <v>0.87020866364947336</v>
      </c>
      <c r="I110" s="4">
        <f>(ajuste_SA!I110-AVERAGE(ajuste_SA!I$2:I$138))/_xlfn.STDEV.P(ajuste_SA!I$2:I$138)</f>
        <v>0.64820628570126504</v>
      </c>
      <c r="J110" s="4">
        <f>(ajuste_SA!J110-AVERAGE(ajuste_SA!J$2:J$138))/_xlfn.STDEV.P(ajuste_SA!J$2:J$138)</f>
        <v>1.687349612456855</v>
      </c>
      <c r="K110" s="4">
        <f>(ajuste_SA!K110-AVERAGE(ajuste_SA!K$2:K$138))/_xlfn.STDEV.P(ajuste_SA!K$2:K$138)</f>
        <v>-1.0114688302125721</v>
      </c>
      <c r="L110" s="4">
        <f>(ajuste_SA!L110-AVERAGE(ajuste_SA!L$2:L$138))/_xlfn.STDEV.P(ajuste_SA!L$2:L$138)</f>
        <v>-0.86291863210784736</v>
      </c>
      <c r="M110" s="4">
        <f>(ajuste_SA!M110-AVERAGE(ajuste_SA!M$2:M$138))/_xlfn.STDEV.P(ajuste_SA!M$2:M$138)</f>
        <v>-0.18704347015746778</v>
      </c>
      <c r="N110" s="4">
        <f>(ajuste_SA!N110-AVERAGE(ajuste_SA!N$2:N$138))/_xlfn.STDEV.P(ajuste_SA!N$2:N$138)</f>
        <v>0.99902316292103199</v>
      </c>
      <c r="O110" s="4">
        <f>(ajuste_SA!O110-AVERAGE(ajuste_SA!O$2:O$138))/_xlfn.STDEV.P(ajuste_SA!O$2:O$138)</f>
        <v>0.79754182966764364</v>
      </c>
      <c r="P110" s="4">
        <f>(ajuste_SA!P110-AVERAGE(ajuste_SA!P$2:P$138))/_xlfn.STDEV.P(ajuste_SA!P$2:P$138)</f>
        <v>0.46699511964096979</v>
      </c>
      <c r="Q110" s="4">
        <f>(ajuste_SA!Q110-AVERAGE(ajuste_SA!Q$2:Q$138))/_xlfn.STDEV.P(ajuste_SA!Q$2:Q$138)</f>
        <v>0.58729348773215195</v>
      </c>
      <c r="R110" s="4">
        <f>(ajuste_SA!R110-AVERAGE(ajuste_SA!R$2:R$138))/_xlfn.STDEV.P(ajuste_SA!R$2:R$138)</f>
        <v>0.30843516957125389</v>
      </c>
      <c r="S110" s="4">
        <f>(ajuste_SA!S110-AVERAGE(ajuste_SA!S$2:S$138))/_xlfn.STDEV.P(ajuste_SA!S$2:S$138)</f>
        <v>0.51245425657293653</v>
      </c>
      <c r="T110" s="4">
        <f>(ajuste_SA!T110-AVERAGE(ajuste_SA!T$2:T$138))/_xlfn.STDEV.P(ajuste_SA!T$2:T$138)</f>
        <v>-0.48543578700758655</v>
      </c>
      <c r="U110" s="4">
        <f>(ajuste_SA!U110-AVERAGE(ajuste_SA!U$2:U$138))/_xlfn.STDEV.P(ajuste_SA!U$2:U$138)</f>
        <v>0.39704537101046389</v>
      </c>
      <c r="V110" s="4">
        <f>(ajuste_SA!V110-AVERAGE(ajuste_SA!V$2:V$138))/_xlfn.STDEV.P(ajuste_SA!V$2:V$138)</f>
        <v>0.61960333838423209</v>
      </c>
      <c r="W110" s="4">
        <f>(ajuste_SA!W110-AVERAGE(ajuste_SA!W$2:W$138))/_xlfn.STDEV.P(ajuste_SA!W$2:W$138)</f>
        <v>4.564988267207265E-2</v>
      </c>
      <c r="X110" s="4">
        <f>(ajuste_SA!X110-AVERAGE(ajuste_SA!X$2:X$138))/_xlfn.STDEV.P(ajuste_SA!X$2:X$138)</f>
        <v>0.73418312434324895</v>
      </c>
      <c r="Y110" s="4">
        <f>(ajuste_SA!Y110-AVERAGE(ajuste_SA!Y$2:Y$138))/_xlfn.STDEV.P(ajuste_SA!Y$2:Y$138)</f>
        <v>1.4795589120854402E-2</v>
      </c>
      <c r="Z110" s="4">
        <f>(ajuste_SA!Z110-AVERAGE(ajuste_SA!Z$2:Z$138))/_xlfn.STDEV.P(ajuste_SA!Z$2:Z$138)</f>
        <v>-0.44332067904517086</v>
      </c>
      <c r="AA110" s="4">
        <f>(ajuste_SA!AA110-AVERAGE(ajuste_SA!AA$2:AA$138))/_xlfn.STDEV.P(ajuste_SA!AA$2:AA$138)</f>
        <v>1.0272079502993794</v>
      </c>
      <c r="AB110" s="4">
        <f>ajuste_SA!AB110/ajuste_SA!AB$2*100</f>
        <v>167.60481428856158</v>
      </c>
      <c r="AC110" s="4">
        <f>ajuste_SA!AC110/ajuste_SA!AC$2*100</f>
        <v>117.37755410719689</v>
      </c>
      <c r="AD110" s="4">
        <v>4.0532352921134107</v>
      </c>
    </row>
    <row r="111" spans="1:30" x14ac:dyDescent="0.3">
      <c r="A111" s="2">
        <v>43617</v>
      </c>
      <c r="B111" s="2" t="str">
        <f t="shared" si="1"/>
        <v>2019M6</v>
      </c>
      <c r="C111" s="4">
        <f>ajuste_SA!C111/ajuste_SA!C$2*100</f>
        <v>98.879285086434223</v>
      </c>
      <c r="D111" s="4">
        <f>(ajuste_SA!D111-AVERAGE(ajuste_SA!D$2:D$138))/_xlfn.STDEV.P(ajuste_SA!D$2:D$138)</f>
        <v>-0.2505050561317802</v>
      </c>
      <c r="E111" s="4">
        <f>(ajuste_SA!E111-AVERAGE(ajuste_SA!E$2:E$138))/_xlfn.STDEV.P(ajuste_SA!E$2:E$138)</f>
        <v>0.32456526811845116</v>
      </c>
      <c r="F111" s="4">
        <f>(ajuste_SA!F111-AVERAGE(ajuste_SA!F$2:F$138))/_xlfn.STDEV.P(ajuste_SA!F$2:F$138)</f>
        <v>0.70664944496332138</v>
      </c>
      <c r="G111" s="4">
        <f>(ajuste_SA!G111-AVERAGE(ajuste_SA!G$2:G$138))/_xlfn.STDEV.P(ajuste_SA!G$2:G$138)</f>
        <v>0.86638157095570856</v>
      </c>
      <c r="H111" s="4">
        <f>(ajuste_SA!H111-AVERAGE(ajuste_SA!H$2:H$138))/_xlfn.STDEV.P(ajuste_SA!H$2:H$138)</f>
        <v>0.87935806901757108</v>
      </c>
      <c r="I111" s="4">
        <f>(ajuste_SA!I111-AVERAGE(ajuste_SA!I$2:I$138))/_xlfn.STDEV.P(ajuste_SA!I$2:I$138)</f>
        <v>0.82424222030098782</v>
      </c>
      <c r="J111" s="4">
        <f>(ajuste_SA!J111-AVERAGE(ajuste_SA!J$2:J$138))/_xlfn.STDEV.P(ajuste_SA!J$2:J$138)</f>
        <v>1.8368138965908984</v>
      </c>
      <c r="K111" s="4">
        <f>(ajuste_SA!K111-AVERAGE(ajuste_SA!K$2:K$138))/_xlfn.STDEV.P(ajuste_SA!K$2:K$138)</f>
        <v>-0.98585560839082109</v>
      </c>
      <c r="L111" s="4">
        <f>(ajuste_SA!L111-AVERAGE(ajuste_SA!L$2:L$138))/_xlfn.STDEV.P(ajuste_SA!L$2:L$138)</f>
        <v>-0.96241378884205764</v>
      </c>
      <c r="M111" s="4">
        <f>(ajuste_SA!M111-AVERAGE(ajuste_SA!M$2:M$138))/_xlfn.STDEV.P(ajuste_SA!M$2:M$138)</f>
        <v>-0.54224636471778387</v>
      </c>
      <c r="N111" s="4">
        <f>(ajuste_SA!N111-AVERAGE(ajuste_SA!N$2:N$138))/_xlfn.STDEV.P(ajuste_SA!N$2:N$138)</f>
        <v>1.1387192948241629</v>
      </c>
      <c r="O111" s="4">
        <f>(ajuste_SA!O111-AVERAGE(ajuste_SA!O$2:O$138))/_xlfn.STDEV.P(ajuste_SA!O$2:O$138)</f>
        <v>1.1477519967818854</v>
      </c>
      <c r="P111" s="4">
        <f>(ajuste_SA!P111-AVERAGE(ajuste_SA!P$2:P$138))/_xlfn.STDEV.P(ajuste_SA!P$2:P$138)</f>
        <v>0.64861262140490217</v>
      </c>
      <c r="Q111" s="4">
        <f>(ajuste_SA!Q111-AVERAGE(ajuste_SA!Q$2:Q$138))/_xlfn.STDEV.P(ajuste_SA!Q$2:Q$138)</f>
        <v>0.86437525382330571</v>
      </c>
      <c r="R111" s="4">
        <f>(ajuste_SA!R111-AVERAGE(ajuste_SA!R$2:R$138))/_xlfn.STDEV.P(ajuste_SA!R$2:R$138)</f>
        <v>0.83921400273288815</v>
      </c>
      <c r="S111" s="4">
        <f>(ajuste_SA!S111-AVERAGE(ajuste_SA!S$2:S$138))/_xlfn.STDEV.P(ajuste_SA!S$2:S$138)</f>
        <v>0.63379415785912019</v>
      </c>
      <c r="T111" s="4">
        <f>(ajuste_SA!T111-AVERAGE(ajuste_SA!T$2:T$138))/_xlfn.STDEV.P(ajuste_SA!T$2:T$138)</f>
        <v>-0.5553746506825884</v>
      </c>
      <c r="U111" s="4">
        <f>(ajuste_SA!U111-AVERAGE(ajuste_SA!U$2:U$138))/_xlfn.STDEV.P(ajuste_SA!U$2:U$138)</f>
        <v>0.25670529010253573</v>
      </c>
      <c r="V111" s="4">
        <f>(ajuste_SA!V111-AVERAGE(ajuste_SA!V$2:V$138))/_xlfn.STDEV.P(ajuste_SA!V$2:V$138)</f>
        <v>0.46366414513668314</v>
      </c>
      <c r="W111" s="4">
        <f>(ajuste_SA!W111-AVERAGE(ajuste_SA!W$2:W$138))/_xlfn.STDEV.P(ajuste_SA!W$2:W$138)</f>
        <v>-0.46972226605999784</v>
      </c>
      <c r="X111" s="4">
        <f>(ajuste_SA!X111-AVERAGE(ajuste_SA!X$2:X$138))/_xlfn.STDEV.P(ajuste_SA!X$2:X$138)</f>
        <v>0.4758701760114975</v>
      </c>
      <c r="Y111" s="4">
        <f>(ajuste_SA!Y111-AVERAGE(ajuste_SA!Y$2:Y$138))/_xlfn.STDEV.P(ajuste_SA!Y$2:Y$138)</f>
        <v>-0.20210975432833686</v>
      </c>
      <c r="Z111" s="4">
        <f>(ajuste_SA!Z111-AVERAGE(ajuste_SA!Z$2:Z$138))/_xlfn.STDEV.P(ajuste_SA!Z$2:Z$138)</f>
        <v>-0.52007139284259718</v>
      </c>
      <c r="AA111" s="4">
        <f>(ajuste_SA!AA111-AVERAGE(ajuste_SA!AA$2:AA$138))/_xlfn.STDEV.P(ajuste_SA!AA$2:AA$138)</f>
        <v>0.82747521397822732</v>
      </c>
      <c r="AB111" s="4">
        <f>ajuste_SA!AB111/ajuste_SA!AB$2*100</f>
        <v>167.62153056828924</v>
      </c>
      <c r="AC111" s="4">
        <f>ajuste_SA!AC111/ajuste_SA!AC$2*100</f>
        <v>117.40092951626653</v>
      </c>
      <c r="AD111" s="4">
        <v>4.2863991301931907</v>
      </c>
    </row>
    <row r="112" spans="1:30" x14ac:dyDescent="0.3">
      <c r="A112" s="2">
        <v>43647</v>
      </c>
      <c r="B112" s="2" t="str">
        <f t="shared" si="1"/>
        <v>2019M7</v>
      </c>
      <c r="C112" s="4">
        <f>ajuste_SA!C112/ajuste_SA!C$2*100</f>
        <v>104.77585701728682</v>
      </c>
      <c r="D112" s="4">
        <f>(ajuste_SA!D112-AVERAGE(ajuste_SA!D$2:D$138))/_xlfn.STDEV.P(ajuste_SA!D$2:D$138)</f>
        <v>-0.33085927763448519</v>
      </c>
      <c r="E112" s="4">
        <f>(ajuste_SA!E112-AVERAGE(ajuste_SA!E$2:E$138))/_xlfn.STDEV.P(ajuste_SA!E$2:E$138)</f>
        <v>0.25870373352694309</v>
      </c>
      <c r="F112" s="4">
        <f>(ajuste_SA!F112-AVERAGE(ajuste_SA!F$2:F$138))/_xlfn.STDEV.P(ajuste_SA!F$2:F$138)</f>
        <v>0.72235088583874696</v>
      </c>
      <c r="G112" s="4">
        <f>(ajuste_SA!G112-AVERAGE(ajuste_SA!G$2:G$138))/_xlfn.STDEV.P(ajuste_SA!G$2:G$138)</f>
        <v>0.91853012819812041</v>
      </c>
      <c r="H112" s="4">
        <f>(ajuste_SA!H112-AVERAGE(ajuste_SA!H$2:H$138))/_xlfn.STDEV.P(ajuste_SA!H$2:H$138)</f>
        <v>0.90841112127768264</v>
      </c>
      <c r="I112" s="4">
        <f>(ajuste_SA!I112-AVERAGE(ajuste_SA!I$2:I$138))/_xlfn.STDEV.P(ajuste_SA!I$2:I$138)</f>
        <v>1.3054071082068948</v>
      </c>
      <c r="J112" s="4">
        <f>(ajuste_SA!J112-AVERAGE(ajuste_SA!J$2:J$138))/_xlfn.STDEV.P(ajuste_SA!J$2:J$138)</f>
        <v>1.7552879234268761</v>
      </c>
      <c r="K112" s="4">
        <f>(ajuste_SA!K112-AVERAGE(ajuste_SA!K$2:K$138))/_xlfn.STDEV.P(ajuste_SA!K$2:K$138)</f>
        <v>-1.0010542225208137</v>
      </c>
      <c r="L112" s="4">
        <f>(ajuste_SA!L112-AVERAGE(ajuste_SA!L$2:L$138))/_xlfn.STDEV.P(ajuste_SA!L$2:L$138)</f>
        <v>-1.0867827347598207</v>
      </c>
      <c r="M112" s="4">
        <f>(ajuste_SA!M112-AVERAGE(ajuste_SA!M$2:M$138))/_xlfn.STDEV.P(ajuste_SA!M$2:M$138)</f>
        <v>-0.82883888676282125</v>
      </c>
      <c r="N112" s="4">
        <f>(ajuste_SA!N112-AVERAGE(ajuste_SA!N$2:N$138))/_xlfn.STDEV.P(ajuste_SA!N$2:N$138)</f>
        <v>1.1244537593273709</v>
      </c>
      <c r="O112" s="4">
        <f>(ajuste_SA!O112-AVERAGE(ajuste_SA!O$2:O$138))/_xlfn.STDEV.P(ajuste_SA!O$2:O$138)</f>
        <v>1.1106585482610014</v>
      </c>
      <c r="P112" s="4">
        <f>(ajuste_SA!P112-AVERAGE(ajuste_SA!P$2:P$138))/_xlfn.STDEV.P(ajuste_SA!P$2:P$138)</f>
        <v>0.65433039053521624</v>
      </c>
      <c r="Q112" s="4">
        <f>(ajuste_SA!Q112-AVERAGE(ajuste_SA!Q$2:Q$138))/_xlfn.STDEV.P(ajuste_SA!Q$2:Q$138)</f>
        <v>0.83019620206440592</v>
      </c>
      <c r="R112" s="4">
        <f>(ajuste_SA!R112-AVERAGE(ajuste_SA!R$2:R$138))/_xlfn.STDEV.P(ajuste_SA!R$2:R$138)</f>
        <v>1.0452443124727417</v>
      </c>
      <c r="S112" s="4">
        <f>(ajuste_SA!S112-AVERAGE(ajuste_SA!S$2:S$138))/_xlfn.STDEV.P(ajuste_SA!S$2:S$138)</f>
        <v>0.74544142718111106</v>
      </c>
      <c r="T112" s="4">
        <f>(ajuste_SA!T112-AVERAGE(ajuste_SA!T$2:T$138))/_xlfn.STDEV.P(ajuste_SA!T$2:T$138)</f>
        <v>-1.1204156097685338</v>
      </c>
      <c r="U112" s="4">
        <f>(ajuste_SA!U112-AVERAGE(ajuste_SA!U$2:U$138))/_xlfn.STDEV.P(ajuste_SA!U$2:U$138)</f>
        <v>0.16076912020839834</v>
      </c>
      <c r="V112" s="4">
        <f>(ajuste_SA!V112-AVERAGE(ajuste_SA!V$2:V$138))/_xlfn.STDEV.P(ajuste_SA!V$2:V$138)</f>
        <v>0.37269961574228028</v>
      </c>
      <c r="W112" s="4">
        <f>(ajuste_SA!W112-AVERAGE(ajuste_SA!W$2:W$138))/_xlfn.STDEV.P(ajuste_SA!W$2:W$138)</f>
        <v>-0.32206743556926676</v>
      </c>
      <c r="X112" s="4">
        <f>(ajuste_SA!X112-AVERAGE(ajuste_SA!X$2:X$138))/_xlfn.STDEV.P(ajuste_SA!X$2:X$138)</f>
        <v>0.60731936865369063</v>
      </c>
      <c r="Y112" s="4">
        <f>(ajuste_SA!Y112-AVERAGE(ajuste_SA!Y$2:Y$138))/_xlfn.STDEV.P(ajuste_SA!Y$2:Y$138)</f>
        <v>-0.17003220353655518</v>
      </c>
      <c r="Z112" s="4">
        <f>(ajuste_SA!Z112-AVERAGE(ajuste_SA!Z$2:Z$138))/_xlfn.STDEV.P(ajuste_SA!Z$2:Z$138)</f>
        <v>-0.52146686036618661</v>
      </c>
      <c r="AA112" s="4">
        <f>(ajuste_SA!AA112-AVERAGE(ajuste_SA!AA$2:AA$138))/_xlfn.STDEV.P(ajuste_SA!AA$2:AA$138)</f>
        <v>1.1221421002787801</v>
      </c>
      <c r="AB112" s="4">
        <f>ajuste_SA!AB112/ajuste_SA!AB$2*100</f>
        <v>167.94010428386815</v>
      </c>
      <c r="AC112" s="4">
        <f>ajuste_SA!AC112/ajuste_SA!AC$2*100</f>
        <v>117.59709961590997</v>
      </c>
      <c r="AD112" s="4">
        <v>4.1826175898321516</v>
      </c>
    </row>
    <row r="113" spans="1:30" x14ac:dyDescent="0.3">
      <c r="A113" s="2">
        <v>43678</v>
      </c>
      <c r="B113" s="2" t="str">
        <f t="shared" si="1"/>
        <v>2019M8</v>
      </c>
      <c r="C113" s="4">
        <f>ajuste_SA!C113/ajuste_SA!C$2*100</f>
        <v>103.89686492821563</v>
      </c>
      <c r="D113" s="4">
        <f>(ajuste_SA!D113-AVERAGE(ajuste_SA!D$2:D$138))/_xlfn.STDEV.P(ajuste_SA!D$2:D$138)</f>
        <v>-0.32081250594010058</v>
      </c>
      <c r="E113" s="4">
        <f>(ajuste_SA!E113-AVERAGE(ajuste_SA!E$2:E$138))/_xlfn.STDEV.P(ajuste_SA!E$2:E$138)</f>
        <v>0.2863597096309774</v>
      </c>
      <c r="F113" s="4">
        <f>(ajuste_SA!F113-AVERAGE(ajuste_SA!F$2:F$138))/_xlfn.STDEV.P(ajuste_SA!F$2:F$138)</f>
        <v>0.73690789921313393</v>
      </c>
      <c r="G113" s="4">
        <f>(ajuste_SA!G113-AVERAGE(ajuste_SA!G$2:G$138))/_xlfn.STDEV.P(ajuste_SA!G$2:G$138)</f>
        <v>0.94865313630114845</v>
      </c>
      <c r="H113" s="4">
        <f>(ajuste_SA!H113-AVERAGE(ajuste_SA!H$2:H$138))/_xlfn.STDEV.P(ajuste_SA!H$2:H$138)</f>
        <v>0.92820809773412116</v>
      </c>
      <c r="I113" s="4">
        <f>(ajuste_SA!I113-AVERAGE(ajuste_SA!I$2:I$138))/_xlfn.STDEV.P(ajuste_SA!I$2:I$138)</f>
        <v>1.3347464306401822</v>
      </c>
      <c r="J113" s="4">
        <f>(ajuste_SA!J113-AVERAGE(ajuste_SA!J$2:J$138))/_xlfn.STDEV.P(ajuste_SA!J$2:J$138)</f>
        <v>1.6329989636808402</v>
      </c>
      <c r="K113" s="4">
        <f>(ajuste_SA!K113-AVERAGE(ajuste_SA!K$2:K$138))/_xlfn.STDEV.P(ajuste_SA!K$2:K$138)</f>
        <v>-1.0120278187187008</v>
      </c>
      <c r="L113" s="4">
        <f>(ajuste_SA!L113-AVERAGE(ajuste_SA!L$2:L$138))/_xlfn.STDEV.P(ajuste_SA!L$2:L$138)</f>
        <v>-1.1116565239433731</v>
      </c>
      <c r="M113" s="4">
        <f>(ajuste_SA!M113-AVERAGE(ajuste_SA!M$2:M$138))/_xlfn.STDEV.P(ajuste_SA!M$2:M$138)</f>
        <v>-0.68400840453021117</v>
      </c>
      <c r="N113" s="4">
        <f>(ajuste_SA!N113-AVERAGE(ajuste_SA!N$2:N$138))/_xlfn.STDEV.P(ajuste_SA!N$2:N$138)</f>
        <v>1.0740869698010613</v>
      </c>
      <c r="O113" s="4">
        <f>(ajuste_SA!O113-AVERAGE(ajuste_SA!O$2:O$138))/_xlfn.STDEV.P(ajuste_SA!O$2:O$138)</f>
        <v>0.99291664764652732</v>
      </c>
      <c r="P113" s="4">
        <f>(ajuste_SA!P113-AVERAGE(ajuste_SA!P$2:P$138))/_xlfn.STDEV.P(ajuste_SA!P$2:P$138)</f>
        <v>0.52566267062258676</v>
      </c>
      <c r="Q113" s="4">
        <f>(ajuste_SA!Q113-AVERAGE(ajuste_SA!Q$2:Q$138))/_xlfn.STDEV.P(ajuste_SA!Q$2:Q$138)</f>
        <v>0.71396635043783674</v>
      </c>
      <c r="R113" s="4">
        <f>(ajuste_SA!R113-AVERAGE(ajuste_SA!R$2:R$138))/_xlfn.STDEV.P(ajuste_SA!R$2:R$138)</f>
        <v>0.5446004733619717</v>
      </c>
      <c r="S113" s="4">
        <f>(ajuste_SA!S113-AVERAGE(ajuste_SA!S$2:S$138))/_xlfn.STDEV.P(ajuste_SA!S$2:S$138)</f>
        <v>0.57125386811615897</v>
      </c>
      <c r="T113" s="4">
        <f>(ajuste_SA!T113-AVERAGE(ajuste_SA!T$2:T$138))/_xlfn.STDEV.P(ajuste_SA!T$2:T$138)</f>
        <v>-0.64808430718200949</v>
      </c>
      <c r="U113" s="4">
        <f>(ajuste_SA!U113-AVERAGE(ajuste_SA!U$2:U$138))/_xlfn.STDEV.P(ajuste_SA!U$2:U$138)</f>
        <v>0.63549340565525125</v>
      </c>
      <c r="V113" s="4">
        <f>(ajuste_SA!V113-AVERAGE(ajuste_SA!V$2:V$138))/_xlfn.STDEV.P(ajuste_SA!V$2:V$138)</f>
        <v>0.63732370125327176</v>
      </c>
      <c r="W113" s="4">
        <f>(ajuste_SA!W113-AVERAGE(ajuste_SA!W$2:W$138))/_xlfn.STDEV.P(ajuste_SA!W$2:W$138)</f>
        <v>8.398334828024312E-2</v>
      </c>
      <c r="X113" s="4">
        <f>(ajuste_SA!X113-AVERAGE(ajuste_SA!X$2:X$138))/_xlfn.STDEV.P(ajuste_SA!X$2:X$138)</f>
        <v>-8.5081611194139956E-2</v>
      </c>
      <c r="Y113" s="4">
        <f>(ajuste_SA!Y113-AVERAGE(ajuste_SA!Y$2:Y$138))/_xlfn.STDEV.P(ajuste_SA!Y$2:Y$138)</f>
        <v>-0.95669594914453793</v>
      </c>
      <c r="Z113" s="4">
        <f>(ajuste_SA!Z113-AVERAGE(ajuste_SA!Z$2:Z$138))/_xlfn.STDEV.P(ajuste_SA!Z$2:Z$138)</f>
        <v>-1.2987422710055743</v>
      </c>
      <c r="AA113" s="4">
        <f>(ajuste_SA!AA113-AVERAGE(ajuste_SA!AA$2:AA$138))/_xlfn.STDEV.P(ajuste_SA!AA$2:AA$138)</f>
        <v>1.171458857260834</v>
      </c>
      <c r="AB113" s="4">
        <f>ajuste_SA!AB113/ajuste_SA!AB$2*100</f>
        <v>168.12494776162589</v>
      </c>
      <c r="AC113" s="4">
        <f>ajuste_SA!AC113/ajuste_SA!AC$2*100</f>
        <v>117.59114117830396</v>
      </c>
      <c r="AD113" s="4">
        <v>4.6877410604260934</v>
      </c>
    </row>
    <row r="114" spans="1:30" x14ac:dyDescent="0.3">
      <c r="A114" s="2">
        <v>43709</v>
      </c>
      <c r="B114" s="2" t="str">
        <f t="shared" si="1"/>
        <v>2019M9</v>
      </c>
      <c r="C114" s="4">
        <f>ajuste_SA!C114/ajuste_SA!C$2*100</f>
        <v>101.26721359507765</v>
      </c>
      <c r="D114" s="4">
        <f>(ajuste_SA!D114-AVERAGE(ajuste_SA!D$2:D$138))/_xlfn.STDEV.P(ajuste_SA!D$2:D$138)</f>
        <v>-0.22648032591440811</v>
      </c>
      <c r="E114" s="4">
        <f>(ajuste_SA!E114-AVERAGE(ajuste_SA!E$2:E$138))/_xlfn.STDEV.P(ajuste_SA!E$2:E$138)</f>
        <v>0.31946791005877212</v>
      </c>
      <c r="F114" s="4">
        <f>(ajuste_SA!F114-AVERAGE(ajuste_SA!F$2:F$138))/_xlfn.STDEV.P(ajuste_SA!F$2:F$138)</f>
        <v>0.75457787350826799</v>
      </c>
      <c r="G114" s="4">
        <f>(ajuste_SA!G114-AVERAGE(ajuste_SA!G$2:G$138))/_xlfn.STDEV.P(ajuste_SA!G$2:G$138)</f>
        <v>0.98076085348966024</v>
      </c>
      <c r="H114" s="4">
        <f>(ajuste_SA!H114-AVERAGE(ajuste_SA!H$2:H$138))/_xlfn.STDEV.P(ajuste_SA!H$2:H$138)</f>
        <v>0.9464999565074782</v>
      </c>
      <c r="I114" s="4">
        <f>(ajuste_SA!I114-AVERAGE(ajuste_SA!I$2:I$138))/_xlfn.STDEV.P(ajuste_SA!I$2:I$138)</f>
        <v>1.2349927343670073</v>
      </c>
      <c r="J114" s="4">
        <f>(ajuste_SA!J114-AVERAGE(ajuste_SA!J$2:J$138))/_xlfn.STDEV.P(ajuste_SA!J$2:J$138)</f>
        <v>1.3476580576067549</v>
      </c>
      <c r="K114" s="4">
        <f>(ajuste_SA!K114-AVERAGE(ajuste_SA!K$2:K$138))/_xlfn.STDEV.P(ajuste_SA!K$2:K$138)</f>
        <v>-0.98273355255188266</v>
      </c>
      <c r="L114" s="4">
        <f>(ajuste_SA!L114-AVERAGE(ajuste_SA!L$2:L$138))/_xlfn.STDEV.P(ajuste_SA!L$2:L$138)</f>
        <v>-1.2579729309054473</v>
      </c>
      <c r="M114" s="4">
        <f>(ajuste_SA!M114-AVERAGE(ajuste_SA!M$2:M$138))/_xlfn.STDEV.P(ajuste_SA!M$2:M$138)</f>
        <v>-0.67934437205153397</v>
      </c>
      <c r="N114" s="4">
        <f>(ajuste_SA!N114-AVERAGE(ajuste_SA!N$2:N$138))/_xlfn.STDEV.P(ajuste_SA!N$2:N$138)</f>
        <v>1.3381015692894107</v>
      </c>
      <c r="O114" s="4">
        <f>(ajuste_SA!O114-AVERAGE(ajuste_SA!O$2:O$138))/_xlfn.STDEV.P(ajuste_SA!O$2:O$138)</f>
        <v>1.1374240533313844</v>
      </c>
      <c r="P114" s="4">
        <f>(ajuste_SA!P114-AVERAGE(ajuste_SA!P$2:P$138))/_xlfn.STDEV.P(ajuste_SA!P$2:P$138)</f>
        <v>0.67148104274366327</v>
      </c>
      <c r="Q114" s="4">
        <f>(ajuste_SA!Q114-AVERAGE(ajuste_SA!Q$2:Q$138))/_xlfn.STDEV.P(ajuste_SA!Q$2:Q$138)</f>
        <v>0.89546044657967339</v>
      </c>
      <c r="R114" s="4">
        <f>(ajuste_SA!R114-AVERAGE(ajuste_SA!R$2:R$138))/_xlfn.STDEV.P(ajuste_SA!R$2:R$138)</f>
        <v>0.8388085900566431</v>
      </c>
      <c r="S114" s="4">
        <f>(ajuste_SA!S114-AVERAGE(ajuste_SA!S$2:S$138))/_xlfn.STDEV.P(ajuste_SA!S$2:S$138)</f>
        <v>0.74820813628905614</v>
      </c>
      <c r="T114" s="4">
        <f>(ajuste_SA!T114-AVERAGE(ajuste_SA!T$2:T$138))/_xlfn.STDEV.P(ajuste_SA!T$2:T$138)</f>
        <v>-0.74827579560945401</v>
      </c>
      <c r="U114" s="4">
        <f>(ajuste_SA!U114-AVERAGE(ajuste_SA!U$2:U$138))/_xlfn.STDEV.P(ajuste_SA!U$2:U$138)</f>
        <v>0.6709140237418717</v>
      </c>
      <c r="V114" s="4">
        <f>(ajuste_SA!V114-AVERAGE(ajuste_SA!V$2:V$138))/_xlfn.STDEV.P(ajuste_SA!V$2:V$138)</f>
        <v>0.75624702539660416</v>
      </c>
      <c r="W114" s="4">
        <f>(ajuste_SA!W114-AVERAGE(ajuste_SA!W$2:W$138))/_xlfn.STDEV.P(ajuste_SA!W$2:W$138)</f>
        <v>-0.30503033974341359</v>
      </c>
      <c r="X114" s="4">
        <f>(ajuste_SA!X114-AVERAGE(ajuste_SA!X$2:X$138))/_xlfn.STDEV.P(ajuste_SA!X$2:X$138)</f>
        <v>0.15947502627970733</v>
      </c>
      <c r="Y114" s="4">
        <f>(ajuste_SA!Y114-AVERAGE(ajuste_SA!Y$2:Y$138))/_xlfn.STDEV.P(ajuste_SA!Y$2:Y$138)</f>
        <v>-0.69854804039162699</v>
      </c>
      <c r="Z114" s="4">
        <f>(ajuste_SA!Z114-AVERAGE(ajuste_SA!Z$2:Z$138))/_xlfn.STDEV.P(ajuste_SA!Z$2:Z$138)</f>
        <v>-1.0880266749435501</v>
      </c>
      <c r="AA114" s="4">
        <f>(ajuste_SA!AA114-AVERAGE(ajuste_SA!AA$2:AA$138))/_xlfn.STDEV.P(ajuste_SA!AA$2:AA$138)</f>
        <v>1.2281728627132886</v>
      </c>
      <c r="AB114" s="4">
        <f>ajuste_SA!AB114/ajuste_SA!AB$2*100</f>
        <v>168.0577611757974</v>
      </c>
      <c r="AC114" s="4">
        <f>ajuste_SA!AC114/ajuste_SA!AC$2*100</f>
        <v>117.68326779051968</v>
      </c>
      <c r="AD114" s="4">
        <v>5.1134641410737043</v>
      </c>
    </row>
    <row r="115" spans="1:30" x14ac:dyDescent="0.3">
      <c r="A115" s="2">
        <v>43739</v>
      </c>
      <c r="B115" s="2" t="str">
        <f t="shared" si="1"/>
        <v>2019M10</v>
      </c>
      <c r="C115" s="4">
        <f>ajuste_SA!C115/ajuste_SA!C$2*100</f>
        <v>104.65133313800175</v>
      </c>
      <c r="D115" s="4">
        <f>(ajuste_SA!D115-AVERAGE(ajuste_SA!D$2:D$138))/_xlfn.STDEV.P(ajuste_SA!D$2:D$138)</f>
        <v>-0.13655606114481006</v>
      </c>
      <c r="E115" s="4">
        <f>(ajuste_SA!E115-AVERAGE(ajuste_SA!E$2:E$138))/_xlfn.STDEV.P(ajuste_SA!E$2:E$138)</f>
        <v>0.29483307465172015</v>
      </c>
      <c r="F115" s="4">
        <f>(ajuste_SA!F115-AVERAGE(ajuste_SA!F$2:F$138))/_xlfn.STDEV.P(ajuste_SA!F$2:F$138)</f>
        <v>0.77313134516110527</v>
      </c>
      <c r="G115" s="4">
        <f>(ajuste_SA!G115-AVERAGE(ajuste_SA!G$2:G$138))/_xlfn.STDEV.P(ajuste_SA!G$2:G$138)</f>
        <v>1.0047233731091285</v>
      </c>
      <c r="H115" s="4">
        <f>(ajuste_SA!H115-AVERAGE(ajuste_SA!H$2:H$138))/_xlfn.STDEV.P(ajuste_SA!H$2:H$138)</f>
        <v>1.0096318922642076</v>
      </c>
      <c r="I115" s="4">
        <f>(ajuste_SA!I115-AVERAGE(ajuste_SA!I$2:I$138))/_xlfn.STDEV.P(ajuste_SA!I$2:I$138)</f>
        <v>1.3582178885868113</v>
      </c>
      <c r="J115" s="4">
        <f>(ajuste_SA!J115-AVERAGE(ajuste_SA!J$2:J$138))/_xlfn.STDEV.P(ajuste_SA!J$2:J$138)</f>
        <v>1.3748333819947622</v>
      </c>
      <c r="K115" s="4">
        <f>(ajuste_SA!K115-AVERAGE(ajuste_SA!K$2:K$138))/_xlfn.STDEV.P(ajuste_SA!K$2:K$138)</f>
        <v>-0.88098300889931014</v>
      </c>
      <c r="L115" s="4">
        <f>(ajuste_SA!L115-AVERAGE(ajuste_SA!L$2:L$138))/_xlfn.STDEV.P(ajuste_SA!L$2:L$138)</f>
        <v>-1.3925840253105555</v>
      </c>
      <c r="M115" s="4">
        <f>(ajuste_SA!M115-AVERAGE(ajuste_SA!M$2:M$138))/_xlfn.STDEV.P(ajuste_SA!M$2:M$138)</f>
        <v>-0.93181581438414307</v>
      </c>
      <c r="N115" s="4">
        <f>(ajuste_SA!N115-AVERAGE(ajuste_SA!N$2:N$138))/_xlfn.STDEV.P(ajuste_SA!N$2:N$138)</f>
        <v>1.1736150133890115</v>
      </c>
      <c r="O115" s="4">
        <f>(ajuste_SA!O115-AVERAGE(ajuste_SA!O$2:O$138))/_xlfn.STDEV.P(ajuste_SA!O$2:O$138)</f>
        <v>1.1851233043364746</v>
      </c>
      <c r="P115" s="4">
        <f>(ajuste_SA!P115-AVERAGE(ajuste_SA!P$2:P$138))/_xlfn.STDEV.P(ajuste_SA!P$2:P$138)</f>
        <v>0.77659358169175763</v>
      </c>
      <c r="Q115" s="4">
        <f>(ajuste_SA!Q115-AVERAGE(ajuste_SA!Q$2:Q$138))/_xlfn.STDEV.P(ajuste_SA!Q$2:Q$138)</f>
        <v>1.0028602374994238</v>
      </c>
      <c r="R115" s="4">
        <f>(ajuste_SA!R115-AVERAGE(ajuste_SA!R$2:R$138))/_xlfn.STDEV.P(ajuste_SA!R$2:R$138)</f>
        <v>0.66801751430619982</v>
      </c>
      <c r="S115" s="4">
        <f>(ajuste_SA!S115-AVERAGE(ajuste_SA!S$2:S$138))/_xlfn.STDEV.P(ajuste_SA!S$2:S$138)</f>
        <v>0.82229882111392205</v>
      </c>
      <c r="T115" s="4">
        <f>(ajuste_SA!T115-AVERAGE(ajuste_SA!T$2:T$138))/_xlfn.STDEV.P(ajuste_SA!T$2:T$138)</f>
        <v>-0.78861262861271109</v>
      </c>
      <c r="U115" s="4">
        <f>(ajuste_SA!U115-AVERAGE(ajuste_SA!U$2:U$138))/_xlfn.STDEV.P(ajuste_SA!U$2:U$138)</f>
        <v>0.45971727107836763</v>
      </c>
      <c r="V115" s="4">
        <f>(ajuste_SA!V115-AVERAGE(ajuste_SA!V$2:V$138))/_xlfn.STDEV.P(ajuste_SA!V$2:V$138)</f>
        <v>0.72356280054926447</v>
      </c>
      <c r="W115" s="4">
        <f>(ajuste_SA!W115-AVERAGE(ajuste_SA!W$2:W$138))/_xlfn.STDEV.P(ajuste_SA!W$2:W$138)</f>
        <v>-0.73379725136072804</v>
      </c>
      <c r="X115" s="4">
        <f>(ajuste_SA!X115-AVERAGE(ajuste_SA!X$2:X$138))/_xlfn.STDEV.P(ajuste_SA!X$2:X$138)</f>
        <v>0.11667761472178399</v>
      </c>
      <c r="Y115" s="4">
        <f>(ajuste_SA!Y115-AVERAGE(ajuste_SA!Y$2:Y$138))/_xlfn.STDEV.P(ajuste_SA!Y$2:Y$138)</f>
        <v>-0.67410800169312646</v>
      </c>
      <c r="Z115" s="4">
        <f>(ajuste_SA!Z115-AVERAGE(ajuste_SA!Z$2:Z$138))/_xlfn.STDEV.P(ajuste_SA!Z$2:Z$138)</f>
        <v>-1.0112759611461237</v>
      </c>
      <c r="AA115" s="4">
        <f>(ajuste_SA!AA115-AVERAGE(ajuste_SA!AA$2:AA$138))/_xlfn.STDEV.P(ajuste_SA!AA$2:AA$138)</f>
        <v>0.97789107002574183</v>
      </c>
      <c r="AB115" s="4">
        <f>ajuste_SA!AB115/ajuste_SA!AB$2*100</f>
        <v>168.22588837382744</v>
      </c>
      <c r="AC115" s="4">
        <f>ajuste_SA!AC115/ajuste_SA!AC$2*100</f>
        <v>117.9523141654979</v>
      </c>
      <c r="AD115" s="4">
        <v>4.9953171428181422</v>
      </c>
    </row>
    <row r="116" spans="1:30" x14ac:dyDescent="0.3">
      <c r="A116" s="2">
        <v>43770</v>
      </c>
      <c r="B116" s="2" t="str">
        <f t="shared" si="1"/>
        <v>2019M11</v>
      </c>
      <c r="C116" s="4">
        <f>ajuste_SA!C116/ajuste_SA!C$2*100</f>
        <v>101.71403457368883</v>
      </c>
      <c r="D116" s="4">
        <f>(ajuste_SA!D116-AVERAGE(ajuste_SA!D$2:D$138))/_xlfn.STDEV.P(ajuste_SA!D$2:D$138)</f>
        <v>-6.2355500607894822E-3</v>
      </c>
      <c r="E116" s="4">
        <f>(ajuste_SA!E116-AVERAGE(ajuste_SA!E$2:E$138))/_xlfn.STDEV.P(ajuste_SA!E$2:E$138)</f>
        <v>0.39256598900726913</v>
      </c>
      <c r="F116" s="4">
        <f>(ajuste_SA!F116-AVERAGE(ajuste_SA!F$2:F$138))/_xlfn.STDEV.P(ajuste_SA!F$2:F$138)</f>
        <v>0.83910661799585984</v>
      </c>
      <c r="G116" s="4">
        <f>(ajuste_SA!G116-AVERAGE(ajuste_SA!G$2:G$138))/_xlfn.STDEV.P(ajuste_SA!G$2:G$138)</f>
        <v>1.0622672497937891</v>
      </c>
      <c r="H116" s="4">
        <f>(ajuste_SA!H116-AVERAGE(ajuste_SA!H$2:H$138))/_xlfn.STDEV.P(ajuste_SA!H$2:H$138)</f>
        <v>1.0508689324932738</v>
      </c>
      <c r="I116" s="4">
        <f>(ajuste_SA!I116-AVERAGE(ajuste_SA!I$2:I$138))/_xlfn.STDEV.P(ajuste_SA!I$2:I$138)</f>
        <v>1.5459895521598488</v>
      </c>
      <c r="J116" s="4">
        <f>(ajuste_SA!J116-AVERAGE(ajuste_SA!J$2:J$138))/_xlfn.STDEV.P(ajuste_SA!J$2:J$138)</f>
        <v>1.7417002612328747</v>
      </c>
      <c r="K116" s="4">
        <f>(ajuste_SA!K116-AVERAGE(ajuste_SA!K$2:K$138))/_xlfn.STDEV.P(ajuste_SA!K$2:K$138)</f>
        <v>-0.80758705555282628</v>
      </c>
      <c r="L116" s="4">
        <f>(ajuste_SA!L116-AVERAGE(ajuste_SA!L$2:L$138))/_xlfn.STDEV.P(ajuste_SA!L$2:L$138)</f>
        <v>-1.3413732828738296</v>
      </c>
      <c r="M116" s="4">
        <f>(ajuste_SA!M116-AVERAGE(ajuste_SA!M$2:M$138))/_xlfn.STDEV.P(ajuste_SA!M$2:M$138)</f>
        <v>-0.85915509787422351</v>
      </c>
      <c r="N116" s="4">
        <f>(ajuste_SA!N116-AVERAGE(ajuste_SA!N$2:N$138))/_xlfn.STDEV.P(ajuste_SA!N$2:N$138)</f>
        <v>1.1274841394163126</v>
      </c>
      <c r="O116" s="4">
        <f>(ajuste_SA!O116-AVERAGE(ajuste_SA!O$2:O$138))/_xlfn.STDEV.P(ajuste_SA!O$2:O$138)</f>
        <v>1.1648099740555222</v>
      </c>
      <c r="P116" s="4">
        <f>(ajuste_SA!P116-AVERAGE(ajuste_SA!P$2:P$138))/_xlfn.STDEV.P(ajuste_SA!P$2:P$138)</f>
        <v>0.84715737442224037</v>
      </c>
      <c r="Q116" s="4">
        <f>(ajuste_SA!Q116-AVERAGE(ajuste_SA!Q$2:Q$138))/_xlfn.STDEV.P(ajuste_SA!Q$2:Q$138)</f>
        <v>1.0045669039254841</v>
      </c>
      <c r="R116" s="4">
        <f>(ajuste_SA!R116-AVERAGE(ajuste_SA!R$2:R$138))/_xlfn.STDEV.P(ajuste_SA!R$2:R$138)</f>
        <v>0.77305307959804803</v>
      </c>
      <c r="S116" s="4">
        <f>(ajuste_SA!S116-AVERAGE(ajuste_SA!S$2:S$138))/_xlfn.STDEV.P(ajuste_SA!S$2:S$138)</f>
        <v>0.76254485480202128</v>
      </c>
      <c r="T116" s="4">
        <f>(ajuste_SA!T116-AVERAGE(ajuste_SA!T$2:T$138))/_xlfn.STDEV.P(ajuste_SA!T$2:T$138)</f>
        <v>-0.9678512978449253</v>
      </c>
      <c r="U116" s="4">
        <f>(ajuste_SA!U116-AVERAGE(ajuste_SA!U$2:U$138))/_xlfn.STDEV.P(ajuste_SA!U$2:U$138)</f>
        <v>0.71457830308316272</v>
      </c>
      <c r="V116" s="4">
        <f>(ajuste_SA!V116-AVERAGE(ajuste_SA!V$2:V$138))/_xlfn.STDEV.P(ajuste_SA!V$2:V$138)</f>
        <v>0.77554253163178044</v>
      </c>
      <c r="W116" s="4">
        <f>(ajuste_SA!W116-AVERAGE(ajuste_SA!W$2:W$138))/_xlfn.STDEV.P(ajuste_SA!W$2:W$138)</f>
        <v>-0.81898273048999604</v>
      </c>
      <c r="X116" s="4">
        <f>(ajuste_SA!X116-AVERAGE(ajuste_SA!X$2:X$138))/_xlfn.STDEV.P(ajuste_SA!X$2:X$138)</f>
        <v>0.26646855517451568</v>
      </c>
      <c r="Y116" s="4">
        <f>(ajuste_SA!Y116-AVERAGE(ajuste_SA!Y$2:Y$138))/_xlfn.STDEV.P(ajuste_SA!Y$2:Y$138)</f>
        <v>-0.54427029610734301</v>
      </c>
      <c r="Z116" s="4">
        <f>(ajuste_SA!Z116-AVERAGE(ajuste_SA!Z$2:Z$138))/_xlfn.STDEV.P(ajuste_SA!Z$2:Z$138)</f>
        <v>-0.97499380553279535</v>
      </c>
      <c r="AA116" s="4">
        <f>(ajuste_SA!AA116-AVERAGE(ajuste_SA!AA$2:AA$138))/_xlfn.STDEV.P(ajuste_SA!AA$2:AA$138)</f>
        <v>1.091319204222237</v>
      </c>
      <c r="AB116" s="4">
        <f>ajuste_SA!AB116/ajuste_SA!AB$2*100</f>
        <v>169.08388357754106</v>
      </c>
      <c r="AC116" s="4">
        <f>ajuste_SA!AC116/ajuste_SA!AC$2*100</f>
        <v>117.88906305860354</v>
      </c>
      <c r="AD116" s="4">
        <v>5.3578324940165718</v>
      </c>
    </row>
    <row r="117" spans="1:30" x14ac:dyDescent="0.3">
      <c r="A117" s="2">
        <v>43800</v>
      </c>
      <c r="B117" s="2" t="str">
        <f t="shared" si="1"/>
        <v>2019M12</v>
      </c>
      <c r="C117" s="4">
        <f>ajuste_SA!C117/ajuste_SA!C$2*100</f>
        <v>100.68854380310577</v>
      </c>
      <c r="D117" s="4">
        <f>(ajuste_SA!D117-AVERAGE(ajuste_SA!D$2:D$138))/_xlfn.STDEV.P(ajuste_SA!D$2:D$138)</f>
        <v>4.4400594067581595E-2</v>
      </c>
      <c r="E117" s="4">
        <f>(ajuste_SA!E117-AVERAGE(ajuste_SA!E$2:E$138))/_xlfn.STDEV.P(ajuste_SA!E$2:E$138)</f>
        <v>0.42100031720449516</v>
      </c>
      <c r="F117" s="4">
        <f>(ajuste_SA!F117-AVERAGE(ajuste_SA!F$2:F$138))/_xlfn.STDEV.P(ajuste_SA!F$2:F$138)</f>
        <v>0.87265597271329409</v>
      </c>
      <c r="G117" s="4">
        <f>(ajuste_SA!G117-AVERAGE(ajuste_SA!G$2:G$138))/_xlfn.STDEV.P(ajuste_SA!G$2:G$138)</f>
        <v>1.0746723462877372</v>
      </c>
      <c r="H117" s="4">
        <f>(ajuste_SA!H117-AVERAGE(ajuste_SA!H$2:H$138))/_xlfn.STDEV.P(ajuste_SA!H$2:H$138)</f>
        <v>1.0497074553445698</v>
      </c>
      <c r="I117" s="4">
        <f>(ajuste_SA!I117-AVERAGE(ajuste_SA!I$2:I$138))/_xlfn.STDEV.P(ajuste_SA!I$2:I$138)</f>
        <v>2.1034366783923022</v>
      </c>
      <c r="J117" s="4">
        <f>(ajuste_SA!J117-AVERAGE(ajuste_SA!J$2:J$138))/_xlfn.STDEV.P(ajuste_SA!J$2:J$138)</f>
        <v>1.5107100039348043</v>
      </c>
      <c r="K117" s="4">
        <f>(ajuste_SA!K117-AVERAGE(ajuste_SA!K$2:K$138))/_xlfn.STDEV.P(ajuste_SA!K$2:K$138)</f>
        <v>-0.7105217111712302</v>
      </c>
      <c r="L117" s="4">
        <f>(ajuste_SA!L117-AVERAGE(ajuste_SA!L$2:L$138))/_xlfn.STDEV.P(ajuste_SA!L$2:L$138)</f>
        <v>-1.3823418768232105</v>
      </c>
      <c r="M117" s="4">
        <f>(ajuste_SA!M117-AVERAGE(ajuste_SA!M$2:M$138))/_xlfn.STDEV.P(ajuste_SA!M$2:M$138)</f>
        <v>-1.1601079304457145</v>
      </c>
      <c r="N117" s="4">
        <f>(ajuste_SA!N117-AVERAGE(ajuste_SA!N$2:N$138))/_xlfn.STDEV.P(ajuste_SA!N$2:N$138)</f>
        <v>1.5678233862235698</v>
      </c>
      <c r="O117" s="4">
        <f>(ajuste_SA!O117-AVERAGE(ajuste_SA!O$2:O$138))/_xlfn.STDEV.P(ajuste_SA!O$2:O$138)</f>
        <v>1.1877305386408541</v>
      </c>
      <c r="P117" s="4">
        <f>(ajuste_SA!P117-AVERAGE(ajuste_SA!P$2:P$138))/_xlfn.STDEV.P(ajuste_SA!P$2:P$138)</f>
        <v>0.94524944197063832</v>
      </c>
      <c r="Q117" s="4">
        <f>(ajuste_SA!Q117-AVERAGE(ajuste_SA!Q$2:Q$138))/_xlfn.STDEV.P(ajuste_SA!Q$2:Q$138)</f>
        <v>1.1389873200789133</v>
      </c>
      <c r="R117" s="4">
        <f>(ajuste_SA!R117-AVERAGE(ajuste_SA!R$2:R$138))/_xlfn.STDEV.P(ajuste_SA!R$2:R$138)</f>
        <v>0.55742439325008675</v>
      </c>
      <c r="S117" s="4">
        <f>(ajuste_SA!S117-AVERAGE(ajuste_SA!S$2:S$138))/_xlfn.STDEV.P(ajuste_SA!S$2:S$138)</f>
        <v>0.79757991626135538</v>
      </c>
      <c r="T117" s="4">
        <f>(ajuste_SA!T117-AVERAGE(ajuste_SA!T$2:T$138))/_xlfn.STDEV.P(ajuste_SA!T$2:T$138)</f>
        <v>-1.4749893837487758</v>
      </c>
      <c r="U117" s="4">
        <f>(ajuste_SA!U117-AVERAGE(ajuste_SA!U$2:U$138))/_xlfn.STDEV.P(ajuste_SA!U$2:U$138)</f>
        <v>0.40906301398204353</v>
      </c>
      <c r="V117" s="4">
        <f>(ajuste_SA!V117-AVERAGE(ajuste_SA!V$2:V$138))/_xlfn.STDEV.P(ajuste_SA!V$2:V$138)</f>
        <v>0.66528249600220069</v>
      </c>
      <c r="W117" s="4">
        <f>(ajuste_SA!W117-AVERAGE(ajuste_SA!W$2:W$138))/_xlfn.STDEV.P(ajuste_SA!W$2:W$138)</f>
        <v>-0.65429080417341157</v>
      </c>
      <c r="X117" s="4">
        <f>(ajuste_SA!X117-AVERAGE(ajuste_SA!X$2:X$138))/_xlfn.STDEV.P(ajuste_SA!X$2:X$138)</f>
        <v>0.37651904203774711</v>
      </c>
      <c r="Y117" s="4">
        <f>(ajuste_SA!Y117-AVERAGE(ajuste_SA!Y$2:Y$138))/_xlfn.STDEV.P(ajuste_SA!Y$2:Y$138)</f>
        <v>-0.32583745023949529</v>
      </c>
      <c r="Z117" s="4">
        <f>(ajuste_SA!Z117-AVERAGE(ajuste_SA!Z$2:Z$138))/_xlfn.STDEV.P(ajuste_SA!Z$2:Z$138)</f>
        <v>-0.71404137862154704</v>
      </c>
      <c r="AA117" s="4">
        <f>(ajuste_SA!AA117-AVERAGE(ajuste_SA!AA$2:AA$138))/_xlfn.STDEV.P(ajuste_SA!AA$2:AA$138)</f>
        <v>0.85953127246020078</v>
      </c>
      <c r="AB117" s="4">
        <f>ajuste_SA!AB117/ajuste_SA!AB$2*100</f>
        <v>171.02843696355211</v>
      </c>
      <c r="AC117" s="4">
        <f>ajuste_SA!AC117/ajuste_SA!AC$2*100</f>
        <v>117.78181118169569</v>
      </c>
      <c r="AD117" s="4">
        <v>4.9351415181092007</v>
      </c>
    </row>
    <row r="118" spans="1:30" x14ac:dyDescent="0.3">
      <c r="A118" s="2">
        <v>43831</v>
      </c>
      <c r="B118" s="2" t="str">
        <f t="shared" si="1"/>
        <v>2020M1</v>
      </c>
      <c r="C118" s="4">
        <f>ajuste_SA!C118/ajuste_SA!C$2*100</f>
        <v>98.051567535892175</v>
      </c>
      <c r="D118" s="4">
        <f>(ajuste_SA!D118-AVERAGE(ajuste_SA!D$2:D$138))/_xlfn.STDEV.P(ajuste_SA!D$2:D$138)</f>
        <v>0.18030375913176763</v>
      </c>
      <c r="E118" s="4">
        <f>(ajuste_SA!E118-AVERAGE(ajuste_SA!E$2:E$138))/_xlfn.STDEV.P(ajuste_SA!E$2:E$138)</f>
        <v>0.4860897509907911</v>
      </c>
      <c r="F118" s="4">
        <f>(ajuste_SA!F118-AVERAGE(ajuste_SA!F$2:F$138))/_xlfn.STDEV.P(ajuste_SA!F$2:F$138)</f>
        <v>0.92047279990640141</v>
      </c>
      <c r="G118" s="4">
        <f>(ajuste_SA!G118-AVERAGE(ajuste_SA!G$2:G$138))/_xlfn.STDEV.P(ajuste_SA!G$2:G$138)</f>
        <v>1.0988106446191943</v>
      </c>
      <c r="H118" s="4">
        <f>(ajuste_SA!H118-AVERAGE(ajuste_SA!H$2:H$138))/_xlfn.STDEV.P(ajuste_SA!H$2:H$138)</f>
        <v>1.090648869913504</v>
      </c>
      <c r="I118" s="4">
        <f>(ajuste_SA!I118-AVERAGE(ajuste_SA!I$2:I$138))/_xlfn.STDEV.P(ajuste_SA!I$2:I$138)</f>
        <v>2.1797189167188504</v>
      </c>
      <c r="J118" s="4">
        <f>(ajuste_SA!J118-AVERAGE(ajuste_SA!J$2:J$138))/_xlfn.STDEV.P(ajuste_SA!J$2:J$138)</f>
        <v>0.53239832596651737</v>
      </c>
      <c r="K118" s="4">
        <f>(ajuste_SA!K118-AVERAGE(ajuste_SA!K$2:K$138))/_xlfn.STDEV.P(ajuste_SA!K$2:K$138)</f>
        <v>-0.75185177772114886</v>
      </c>
      <c r="L118" s="4">
        <f>(ajuste_SA!L118-AVERAGE(ajuste_SA!L$2:L$138))/_xlfn.STDEV.P(ajuste_SA!L$2:L$138)</f>
        <v>-1.3589312517092786</v>
      </c>
      <c r="M118" s="4">
        <f>(ajuste_SA!M118-AVERAGE(ajuste_SA!M$2:M$138))/_xlfn.STDEV.P(ajuste_SA!M$2:M$138)</f>
        <v>-1.1479568984617923</v>
      </c>
      <c r="N118" s="4">
        <f>(ajuste_SA!N118-AVERAGE(ajuste_SA!N$2:N$138))/_xlfn.STDEV.P(ajuste_SA!N$2:N$138)</f>
        <v>1.0747574905584201</v>
      </c>
      <c r="O118" s="4">
        <f>(ajuste_SA!O118-AVERAGE(ajuste_SA!O$2:O$138))/_xlfn.STDEV.P(ajuste_SA!O$2:O$138)</f>
        <v>1.3671898433227854</v>
      </c>
      <c r="P118" s="4">
        <f>(ajuste_SA!P118-AVERAGE(ajuste_SA!P$2:P$138))/_xlfn.STDEV.P(ajuste_SA!P$2:P$138)</f>
        <v>0.96875510390191366</v>
      </c>
      <c r="Q118" s="4">
        <f>(ajuste_SA!Q118-AVERAGE(ajuste_SA!Q$2:Q$138))/_xlfn.STDEV.P(ajuste_SA!Q$2:Q$138)</f>
        <v>1.2400772082040261</v>
      </c>
      <c r="R118" s="4">
        <f>(ajuste_SA!R118-AVERAGE(ajuste_SA!R$2:R$138))/_xlfn.STDEV.P(ajuste_SA!R$2:R$138)</f>
        <v>0.59847659490351068</v>
      </c>
      <c r="S118" s="4">
        <f>(ajuste_SA!S118-AVERAGE(ajuste_SA!S$2:S$138))/_xlfn.STDEV.P(ajuste_SA!S$2:S$138)</f>
        <v>0.83897615495631639</v>
      </c>
      <c r="T118" s="4">
        <f>(ajuste_SA!T118-AVERAGE(ajuste_SA!T$2:T$138))/_xlfn.STDEV.P(ajuste_SA!T$2:T$138)</f>
        <v>-1.3972433911054021</v>
      </c>
      <c r="U118" s="4">
        <f>(ajuste_SA!U118-AVERAGE(ajuste_SA!U$2:U$138))/_xlfn.STDEV.P(ajuste_SA!U$2:U$138)</f>
        <v>0.69939176390213675</v>
      </c>
      <c r="V118" s="4">
        <f>(ajuste_SA!V118-AVERAGE(ajuste_SA!V$2:V$138))/_xlfn.STDEV.P(ajuste_SA!V$2:V$138)</f>
        <v>0.71332436866937476</v>
      </c>
      <c r="W118" s="4">
        <f>(ajuste_SA!W118-AVERAGE(ajuste_SA!W$2:W$138))/_xlfn.STDEV.P(ajuste_SA!W$2:W$138)</f>
        <v>6.4106736483413876E-2</v>
      </c>
      <c r="X118" s="4">
        <f>(ajuste_SA!X118-AVERAGE(ajuste_SA!X$2:X$138))/_xlfn.STDEV.P(ajuste_SA!X$2:X$138)</f>
        <v>-0.18443274516789038</v>
      </c>
      <c r="Y118" s="4">
        <f>(ajuste_SA!Y118-AVERAGE(ajuste_SA!Y$2:Y$138))/_xlfn.STDEV.P(ajuste_SA!Y$2:Y$138)</f>
        <v>-0.93531091528334998</v>
      </c>
      <c r="Z118" s="4">
        <f>(ajuste_SA!Z118-AVERAGE(ajuste_SA!Z$2:Z$138))/_xlfn.STDEV.P(ajuste_SA!Z$2:Z$138)</f>
        <v>-1.2359462324440438</v>
      </c>
      <c r="AA118" s="4">
        <f>(ajuste_SA!AA118-AVERAGE(ajuste_SA!AA$2:AA$138))/_xlfn.STDEV.P(ajuste_SA!AA$2:AA$138)</f>
        <v>0.98282285668637348</v>
      </c>
      <c r="AB118" s="4">
        <f>ajuste_SA!AB118/ajuste_SA!AB$2*100</f>
        <v>171.3875155107788</v>
      </c>
      <c r="AC118" s="4">
        <f>ajuste_SA!AC118/ajuste_SA!AC$2*100</f>
        <v>118.23877751193979</v>
      </c>
      <c r="AD118" s="4">
        <v>5.4886869173976658</v>
      </c>
    </row>
    <row r="119" spans="1:30" x14ac:dyDescent="0.3">
      <c r="A119" s="2">
        <v>43862</v>
      </c>
      <c r="B119" s="2" t="str">
        <f t="shared" si="1"/>
        <v>2020M2</v>
      </c>
      <c r="C119" s="4">
        <f>ajuste_SA!C119/ajuste_SA!C$2*100</f>
        <v>98.637562261939635</v>
      </c>
      <c r="D119" s="4">
        <f>(ajuste_SA!D119-AVERAGE(ajuste_SA!D$2:D$138))/_xlfn.STDEV.P(ajuste_SA!D$2:D$138)</f>
        <v>0.30920957904487922</v>
      </c>
      <c r="E119" s="4">
        <f>(ajuste_SA!E119-AVERAGE(ajuste_SA!E$2:E$138))/_xlfn.STDEV.P(ajuste_SA!E$2:E$138)</f>
        <v>0.94946366941132332</v>
      </c>
      <c r="F119" s="4">
        <f>(ajuste_SA!F119-AVERAGE(ajuste_SA!F$2:F$138))/_xlfn.STDEV.P(ajuste_SA!F$2:F$138)</f>
        <v>1.0092376311496414</v>
      </c>
      <c r="G119" s="4">
        <f>(ajuste_SA!G119-AVERAGE(ajuste_SA!G$2:G$138))/_xlfn.STDEV.P(ajuste_SA!G$2:G$138)</f>
        <v>1.1657154643717658</v>
      </c>
      <c r="H119" s="4">
        <f>(ajuste_SA!H119-AVERAGE(ajuste_SA!H$2:H$138))/_xlfn.STDEV.P(ajuste_SA!H$2:H$138)</f>
        <v>1.1479036786912171</v>
      </c>
      <c r="I119" s="4">
        <f>(ajuste_SA!I119-AVERAGE(ajuste_SA!I$2:I$138))/_xlfn.STDEV.P(ajuste_SA!I$2:I$138)</f>
        <v>2.1738510522321919</v>
      </c>
      <c r="J119" s="4">
        <f>(ajuste_SA!J119-AVERAGE(ajuste_SA!J$2:J$138))/_xlfn.STDEV.P(ajuste_SA!J$2:J$138)</f>
        <v>-3.8283486181653191E-2</v>
      </c>
      <c r="K119" s="4">
        <f>(ajuste_SA!K119-AVERAGE(ajuste_SA!K$2:K$138))/_xlfn.STDEV.P(ajuste_SA!K$2:K$138)</f>
        <v>-0.476552098645669</v>
      </c>
      <c r="L119" s="4">
        <f>(ajuste_SA!L119-AVERAGE(ajuste_SA!L$2:L$138))/_xlfn.STDEV.P(ajuste_SA!L$2:L$138)</f>
        <v>-1.4394052755384192</v>
      </c>
      <c r="M119" s="4">
        <f>(ajuste_SA!M119-AVERAGE(ajuste_SA!M$2:M$138))/_xlfn.STDEV.P(ajuste_SA!M$2:M$138)</f>
        <v>-0.81079644533214867</v>
      </c>
      <c r="N119" s="4">
        <f>(ajuste_SA!N119-AVERAGE(ajuste_SA!N$2:N$138))/_xlfn.STDEV.P(ajuste_SA!N$2:N$138)</f>
        <v>0.83770183385678854</v>
      </c>
      <c r="O119" s="4">
        <f>(ajuste_SA!O119-AVERAGE(ajuste_SA!O$2:O$138))/_xlfn.STDEV.P(ajuste_SA!O$2:O$138)</f>
        <v>0.83352062388812154</v>
      </c>
      <c r="P119" s="4">
        <f>(ajuste_SA!P119-AVERAGE(ajuste_SA!P$2:P$138))/_xlfn.STDEV.P(ajuste_SA!P$2:P$138)</f>
        <v>0.84130358335376754</v>
      </c>
      <c r="Q119" s="4">
        <f>(ajuste_SA!Q119-AVERAGE(ajuste_SA!Q$2:Q$138))/_xlfn.STDEV.P(ajuste_SA!Q$2:Q$138)</f>
        <v>0.84995545514643289</v>
      </c>
      <c r="R119" s="4">
        <f>(ajuste_SA!R119-AVERAGE(ajuste_SA!R$2:R$138))/_xlfn.STDEV.P(ajuste_SA!R$2:R$138)</f>
        <v>-0.54064243120560473</v>
      </c>
      <c r="S119" s="4">
        <f>(ajuste_SA!S119-AVERAGE(ajuste_SA!S$2:S$138))/_xlfn.STDEV.P(ajuste_SA!S$2:S$138)</f>
        <v>0.5096972665130477</v>
      </c>
      <c r="T119" s="4">
        <f>(ajuste_SA!T119-AVERAGE(ajuste_SA!T$2:T$138))/_xlfn.STDEV.P(ajuste_SA!T$2:T$138)</f>
        <v>-0.97175486232911157</v>
      </c>
      <c r="U119" s="4">
        <f>(ajuste_SA!U119-AVERAGE(ajuste_SA!U$2:U$138))/_xlfn.STDEV.P(ajuste_SA!U$2:U$138)</f>
        <v>0.9741484956241051</v>
      </c>
      <c r="V119" s="4">
        <f>(ajuste_SA!V119-AVERAGE(ajuste_SA!V$2:V$138))/_xlfn.STDEV.P(ajuste_SA!V$2:V$138)</f>
        <v>0.93699472666080841</v>
      </c>
      <c r="W119" s="4">
        <f>(ajuste_SA!W119-AVERAGE(ajuste_SA!W$2:W$138))/_xlfn.STDEV.P(ajuste_SA!W$2:W$138)</f>
        <v>3.0839319716159581</v>
      </c>
      <c r="X119" s="4">
        <f>(ajuste_SA!X119-AVERAGE(ajuste_SA!X$2:X$138))/_xlfn.STDEV.P(ajuste_SA!X$2:X$138)</f>
        <v>-0.81569456564725906</v>
      </c>
      <c r="Y119" s="4">
        <f>(ajuste_SA!Y119-AVERAGE(ajuste_SA!Y$2:Y$138))/_xlfn.STDEV.P(ajuste_SA!Y$2:Y$138)</f>
        <v>-1.535619365815267</v>
      </c>
      <c r="Z119" s="4">
        <f>(ajuste_SA!Z119-AVERAGE(ajuste_SA!Z$2:Z$138))/_xlfn.STDEV.P(ajuste_SA!Z$2:Z$138)</f>
        <v>-1.7159870605588541</v>
      </c>
      <c r="AA119" s="4">
        <f>(ajuste_SA!AA119-AVERAGE(ajuste_SA!AA$2:AA$138))/_xlfn.STDEV.P(ajuste_SA!AA$2:AA$138)</f>
        <v>1.0740583824305727</v>
      </c>
      <c r="AB119" s="4">
        <f>ajuste_SA!AB119/ajuste_SA!AB$2*100</f>
        <v>171.81603091225884</v>
      </c>
      <c r="AC119" s="4">
        <f>ajuste_SA!AC119/ajuste_SA!AC$2*100</f>
        <v>118.56282484943486</v>
      </c>
      <c r="AD119" s="4">
        <v>5.6631881834595976</v>
      </c>
    </row>
    <row r="120" spans="1:30" x14ac:dyDescent="0.3">
      <c r="A120" s="2">
        <v>43891</v>
      </c>
      <c r="B120" s="2" t="str">
        <f t="shared" si="1"/>
        <v>2020M3</v>
      </c>
      <c r="C120" s="4">
        <f>ajuste_SA!C120/ajuste_SA!C$2*100</f>
        <v>99.956050395546441</v>
      </c>
      <c r="D120" s="4">
        <f>(ajuste_SA!D120-AVERAGE(ajuste_SA!D$2:D$138))/_xlfn.STDEV.P(ajuste_SA!D$2:D$138)</f>
        <v>0.31056556561750553</v>
      </c>
      <c r="E120" s="4">
        <f>(ajuste_SA!E120-AVERAGE(ajuste_SA!E$2:E$138))/_xlfn.STDEV.P(ajuste_SA!E$2:E$138)</f>
        <v>0.67178145735670414</v>
      </c>
      <c r="F120" s="4">
        <f>(ajuste_SA!F120-AVERAGE(ajuste_SA!F$2:F$138))/_xlfn.STDEV.P(ajuste_SA!F$2:F$138)</f>
        <v>1.0051895587047976</v>
      </c>
      <c r="G120" s="4">
        <f>(ajuste_SA!G120-AVERAGE(ajuste_SA!G$2:G$138))/_xlfn.STDEV.P(ajuste_SA!G$2:G$138)</f>
        <v>1.1267598120304245</v>
      </c>
      <c r="H120" s="4">
        <f>(ajuste_SA!H120-AVERAGE(ajuste_SA!H$2:H$138))/_xlfn.STDEV.P(ajuste_SA!H$2:H$138)</f>
        <v>1.11210816031916</v>
      </c>
      <c r="I120" s="4">
        <f>(ajuste_SA!I120-AVERAGE(ajuste_SA!I$2:I$138))/_xlfn.STDEV.P(ajuste_SA!I$2:I$138)</f>
        <v>1.3992929399934133</v>
      </c>
      <c r="J120" s="4">
        <f>(ajuste_SA!J120-AVERAGE(ajuste_SA!J$2:J$138))/_xlfn.STDEV.P(ajuste_SA!J$2:J$138)</f>
        <v>-0.75842958246386227</v>
      </c>
      <c r="K120" s="4">
        <f>(ajuste_SA!K120-AVERAGE(ajuste_SA!K$2:K$138))/_xlfn.STDEV.P(ajuste_SA!K$2:K$138)</f>
        <v>-0.281542316330472</v>
      </c>
      <c r="L120" s="4">
        <f>(ajuste_SA!L120-AVERAGE(ajuste_SA!L$2:L$138))/_xlfn.STDEV.P(ajuste_SA!L$2:L$138)</f>
        <v>-1.6179112920321497</v>
      </c>
      <c r="M120" s="4">
        <f>(ajuste_SA!M120-AVERAGE(ajuste_SA!M$2:M$138))/_xlfn.STDEV.P(ajuste_SA!M$2:M$138)</f>
        <v>0.39902903209737312</v>
      </c>
      <c r="N120" s="4">
        <f>(ajuste_SA!N120-AVERAGE(ajuste_SA!N$2:N$138))/_xlfn.STDEV.P(ajuste_SA!N$2:N$138)</f>
        <v>-0.71478017174460617</v>
      </c>
      <c r="O120" s="4">
        <f>(ajuste_SA!O120-AVERAGE(ajuste_SA!O$2:O$138))/_xlfn.STDEV.P(ajuste_SA!O$2:O$138)</f>
        <v>0.24424011359924136</v>
      </c>
      <c r="P120" s="4">
        <f>(ajuste_SA!P120-AVERAGE(ajuste_SA!P$2:P$138))/_xlfn.STDEV.P(ajuste_SA!P$2:P$138)</f>
        <v>0.5747779677544903</v>
      </c>
      <c r="Q120" s="4">
        <f>(ajuste_SA!Q120-AVERAGE(ajuste_SA!Q$2:Q$138))/_xlfn.STDEV.P(ajuste_SA!Q$2:Q$138)</f>
        <v>0.36125372715851989</v>
      </c>
      <c r="R120" s="4">
        <f>(ajuste_SA!R120-AVERAGE(ajuste_SA!R$2:R$138))/_xlfn.STDEV.P(ajuste_SA!R$2:R$138)</f>
        <v>-2.2900461604772349</v>
      </c>
      <c r="S120" s="4">
        <f>(ajuste_SA!S120-AVERAGE(ajuste_SA!S$2:S$138))/_xlfn.STDEV.P(ajuste_SA!S$2:S$138)</f>
        <v>0.1543311620629558</v>
      </c>
      <c r="T120" s="4">
        <f>(ajuste_SA!T120-AVERAGE(ajuste_SA!T$2:T$138))/_xlfn.STDEV.P(ajuste_SA!T$2:T$138)</f>
        <v>0.85218564290686749</v>
      </c>
      <c r="U120" s="4">
        <f>(ajuste_SA!U120-AVERAGE(ajuste_SA!U$2:U$138))/_xlfn.STDEV.P(ajuste_SA!U$2:U$138)</f>
        <v>1.8496979871163017</v>
      </c>
      <c r="V120" s="4">
        <f>(ajuste_SA!V120-AVERAGE(ajuste_SA!V$2:V$138))/_xlfn.STDEV.P(ajuste_SA!V$2:V$138)</f>
        <v>1.5150723420330343</v>
      </c>
      <c r="W120" s="4">
        <f>(ajuste_SA!W120-AVERAGE(ajuste_SA!W$2:W$138))/_xlfn.STDEV.P(ajuste_SA!W$2:W$138)</f>
        <v>4.99066694612607</v>
      </c>
      <c r="X120" s="4">
        <f>(ajuste_SA!X120-AVERAGE(ajuste_SA!X$2:X$138))/_xlfn.STDEV.P(ajuste_SA!X$2:X$138)</f>
        <v>-1.6380162591530709</v>
      </c>
      <c r="Y120" s="4">
        <f>(ajuste_SA!Y120-AVERAGE(ajuste_SA!Y$2:Y$138))/_xlfn.STDEV.P(ajuste_SA!Y$2:Y$138)</f>
        <v>-2.1909179034188102</v>
      </c>
      <c r="Z120" s="4">
        <f>(ajuste_SA!Z120-AVERAGE(ajuste_SA!Z$2:Z$138))/_xlfn.STDEV.P(ajuste_SA!Z$2:Z$138)</f>
        <v>-2.1625366681075149</v>
      </c>
      <c r="AA120" s="4">
        <f>(ajuste_SA!AA120-AVERAGE(ajuste_SA!AA$2:AA$138))/_xlfn.STDEV.P(ajuste_SA!AA$2:AA$138)</f>
        <v>1.1874873796681571</v>
      </c>
      <c r="AB120" s="4">
        <f>ajuste_SA!AB120/ajuste_SA!AB$2*100</f>
        <v>171.93625953953079</v>
      </c>
      <c r="AC120" s="4">
        <f>ajuste_SA!AC120/ajuste_SA!AC$2*100</f>
        <v>118.30477866696</v>
      </c>
      <c r="AD120" s="4">
        <v>6.0450835152498597</v>
      </c>
    </row>
    <row r="121" spans="1:30" x14ac:dyDescent="0.3">
      <c r="A121" s="2">
        <v>43922</v>
      </c>
      <c r="B121" s="2" t="str">
        <f t="shared" si="1"/>
        <v>2020M4</v>
      </c>
      <c r="C121" s="4">
        <f>ajuste_SA!C121/ajuste_SA!C$2*100</f>
        <v>87.042191620275418</v>
      </c>
      <c r="D121" s="4">
        <f>(ajuste_SA!D121-AVERAGE(ajuste_SA!D$2:D$138))/_xlfn.STDEV.P(ajuste_SA!D$2:D$138)</f>
        <v>0.87804894078890028</v>
      </c>
      <c r="E121" s="4">
        <f>(ajuste_SA!E121-AVERAGE(ajuste_SA!E$2:E$138))/_xlfn.STDEV.P(ajuste_SA!E$2:E$138)</f>
        <v>0.67710242687946898</v>
      </c>
      <c r="F121" s="4">
        <f>(ajuste_SA!F121-AVERAGE(ajuste_SA!F$2:F$138))/_xlfn.STDEV.P(ajuste_SA!F$2:F$138)</f>
        <v>1.0231838470332004</v>
      </c>
      <c r="G121" s="4">
        <f>(ajuste_SA!G121-AVERAGE(ajuste_SA!G$2:G$138))/_xlfn.STDEV.P(ajuste_SA!G$2:G$138)</f>
        <v>1.149937358801866</v>
      </c>
      <c r="H121" s="4">
        <f>(ajuste_SA!H121-AVERAGE(ajuste_SA!H$2:H$138))/_xlfn.STDEV.P(ajuste_SA!H$2:H$138)</f>
        <v>1.1238662389204679</v>
      </c>
      <c r="I121" s="4">
        <f>(ajuste_SA!I121-AVERAGE(ajuste_SA!I$2:I$138))/_xlfn.STDEV.P(ajuste_SA!I$2:I$138)</f>
        <v>1.1704462250137739</v>
      </c>
      <c r="J121" s="4">
        <f>(ajuste_SA!J121-AVERAGE(ajuste_SA!J$2:J$138))/_xlfn.STDEV.P(ajuste_SA!J$2:J$138)</f>
        <v>-1.4921633409400799</v>
      </c>
      <c r="K121" s="4">
        <f>(ajuste_SA!K121-AVERAGE(ajuste_SA!K$2:K$138))/_xlfn.STDEV.P(ajuste_SA!K$2:K$138)</f>
        <v>0.13017419899428587</v>
      </c>
      <c r="L121" s="4">
        <f>(ajuste_SA!L121-AVERAGE(ajuste_SA!L$2:L$138))/_xlfn.STDEV.P(ajuste_SA!L$2:L$138)</f>
        <v>-1.7481328942283956</v>
      </c>
      <c r="M121" s="4">
        <f>(ajuste_SA!M121-AVERAGE(ajuste_SA!M$2:M$138))/_xlfn.STDEV.P(ajuste_SA!M$2:M$138)</f>
        <v>1.4707132317702831</v>
      </c>
      <c r="N121" s="4">
        <f>(ajuste_SA!N121-AVERAGE(ajuste_SA!N$2:N$138))/_xlfn.STDEV.P(ajuste_SA!N$2:N$138)</f>
        <v>-0.24562422986709501</v>
      </c>
      <c r="O121" s="4">
        <f>(ajuste_SA!O121-AVERAGE(ajuste_SA!O$2:O$138))/_xlfn.STDEV.P(ajuste_SA!O$2:O$138)</f>
        <v>0.73777683550357209</v>
      </c>
      <c r="P121" s="4">
        <f>(ajuste_SA!P121-AVERAGE(ajuste_SA!P$2:P$138))/_xlfn.STDEV.P(ajuste_SA!P$2:P$138)</f>
        <v>0.98844945265508288</v>
      </c>
      <c r="Q121" s="4">
        <f>(ajuste_SA!Q121-AVERAGE(ajuste_SA!Q$2:Q$138))/_xlfn.STDEV.P(ajuste_SA!Q$2:Q$138)</f>
        <v>0.82087698878682147</v>
      </c>
      <c r="R121" s="4">
        <f>(ajuste_SA!R121-AVERAGE(ajuste_SA!R$2:R$138))/_xlfn.STDEV.P(ajuste_SA!R$2:R$138)</f>
        <v>-1.8033416115702421</v>
      </c>
      <c r="S121" s="4">
        <f>(ajuste_SA!S121-AVERAGE(ajuste_SA!S$2:S$138))/_xlfn.STDEV.P(ajuste_SA!S$2:S$138)</f>
        <v>0.44613673107999707</v>
      </c>
      <c r="T121" s="4">
        <f>(ajuste_SA!T121-AVERAGE(ajuste_SA!T$2:T$138))/_xlfn.STDEV.P(ajuste_SA!T$2:T$138)</f>
        <v>1.3378541241476951</v>
      </c>
      <c r="U121" s="4">
        <f>(ajuste_SA!U121-AVERAGE(ajuste_SA!U$2:U$138))/_xlfn.STDEV.P(ajuste_SA!U$2:U$138)</f>
        <v>2.1577462842476796</v>
      </c>
      <c r="V121" s="4">
        <f>(ajuste_SA!V121-AVERAGE(ajuste_SA!V$2:V$138))/_xlfn.STDEV.P(ajuste_SA!V$2:V$138)</f>
        <v>1.9659571305897086</v>
      </c>
      <c r="W121" s="4">
        <f>(ajuste_SA!W121-AVERAGE(ajuste_SA!W$2:W$138))/_xlfn.STDEV.P(ajuste_SA!W$2:W$138)</f>
        <v>2.2377562122652312</v>
      </c>
      <c r="X121" s="4">
        <f>(ajuste_SA!X121-AVERAGE(ajuste_SA!X$2:X$138))/_xlfn.STDEV.P(ajuste_SA!X$2:X$138)</f>
        <v>-1.6838706286794174</v>
      </c>
      <c r="Y121" s="4">
        <f>(ajuste_SA!Y121-AVERAGE(ajuste_SA!Y$2:Y$138))/_xlfn.STDEV.P(ajuste_SA!Y$2:Y$138)</f>
        <v>-2.3070080872366874</v>
      </c>
      <c r="Z121" s="4">
        <f>(ajuste_SA!Z121-AVERAGE(ajuste_SA!Z$2:Z$138))/_xlfn.STDEV.P(ajuste_SA!Z$2:Z$138)</f>
        <v>-2.281151407612628</v>
      </c>
      <c r="AA121" s="4">
        <f>(ajuste_SA!AA121-AVERAGE(ajuste_SA!AA$2:AA$138))/_xlfn.STDEV.P(ajuste_SA!AA$2:AA$138)</f>
        <v>1.1837878923918665</v>
      </c>
      <c r="AB121" s="4">
        <f>ajuste_SA!AB121/ajuste_SA!AB$2*100</f>
        <v>171.40326738975293</v>
      </c>
      <c r="AC121" s="4">
        <f>ajuste_SA!AC121/ajuste_SA!AC$2*100</f>
        <v>117.51368148942606</v>
      </c>
      <c r="AD121" s="4">
        <v>7.7173874360130963</v>
      </c>
    </row>
    <row r="122" spans="1:30" x14ac:dyDescent="0.3">
      <c r="A122" s="2">
        <v>43952</v>
      </c>
      <c r="B122" s="2" t="str">
        <f t="shared" si="1"/>
        <v>2020M5</v>
      </c>
      <c r="C122" s="4">
        <f>ajuste_SA!C122/ajuste_SA!C$2*100</f>
        <v>87.65748608262524</v>
      </c>
      <c r="D122" s="4">
        <f>(ajuste_SA!D122-AVERAGE(ajuste_SA!D$2:D$138))/_xlfn.STDEV.P(ajuste_SA!D$2:D$138)</f>
        <v>2.0538673032178671</v>
      </c>
      <c r="E122" s="4">
        <f>(ajuste_SA!E122-AVERAGE(ajuste_SA!E$2:E$138))/_xlfn.STDEV.P(ajuste_SA!E$2:E$138)</f>
        <v>0.76026000725572229</v>
      </c>
      <c r="F122" s="4">
        <f>(ajuste_SA!F122-AVERAGE(ajuste_SA!F$2:F$138))/_xlfn.STDEV.P(ajuste_SA!F$2:F$138)</f>
        <v>1.2453113749992988</v>
      </c>
      <c r="G122" s="4">
        <f>(ajuste_SA!G122-AVERAGE(ajuste_SA!G$2:G$138))/_xlfn.STDEV.P(ajuste_SA!G$2:G$138)</f>
        <v>1.2033783279181294</v>
      </c>
      <c r="H122" s="4">
        <f>(ajuste_SA!H122-AVERAGE(ajuste_SA!H$2:H$138))/_xlfn.STDEV.P(ajuste_SA!H$2:H$138)</f>
        <v>1.1932961146512391</v>
      </c>
      <c r="I122" s="4">
        <f>(ajuste_SA!I122-AVERAGE(ajuste_SA!I$2:I$138))/_xlfn.STDEV.P(ajuste_SA!I$2:I$138)</f>
        <v>0.90639232311419082</v>
      </c>
      <c r="J122" s="4">
        <f>(ajuste_SA!J122-AVERAGE(ajuste_SA!J$2:J$138))/_xlfn.STDEV.P(ajuste_SA!J$2:J$138)</f>
        <v>-1.3562867190000403</v>
      </c>
      <c r="K122" s="4">
        <f>(ajuste_SA!K122-AVERAGE(ajuste_SA!K$2:K$138))/_xlfn.STDEV.P(ajuste_SA!K$2:K$138)</f>
        <v>0.51133311127924397</v>
      </c>
      <c r="L122" s="4">
        <f>(ajuste_SA!L122-AVERAGE(ajuste_SA!L$2:L$138))/_xlfn.STDEV.P(ajuste_SA!L$2:L$138)</f>
        <v>-1.910544105956298</v>
      </c>
      <c r="M122" s="4">
        <f>(ajuste_SA!M122-AVERAGE(ajuste_SA!M$2:M$138))/_xlfn.STDEV.P(ajuste_SA!M$2:M$138)</f>
        <v>0.88445662297023064</v>
      </c>
      <c r="N122" s="4">
        <f>(ajuste_SA!N122-AVERAGE(ajuste_SA!N$2:N$138))/_xlfn.STDEV.P(ajuste_SA!N$2:N$138)</f>
        <v>0.30902166037651646</v>
      </c>
      <c r="O122" s="4">
        <f>(ajuste_SA!O122-AVERAGE(ajuste_SA!O$2:O$138))/_xlfn.STDEV.P(ajuste_SA!O$2:O$138)</f>
        <v>0.88703671657194771</v>
      </c>
      <c r="P122" s="4">
        <f>(ajuste_SA!P122-AVERAGE(ajuste_SA!P$2:P$138))/_xlfn.STDEV.P(ajuste_SA!P$2:P$138)</f>
        <v>1.1793396187539409</v>
      </c>
      <c r="Q122" s="4">
        <f>(ajuste_SA!Q122-AVERAGE(ajuste_SA!Q$2:Q$138))/_xlfn.STDEV.P(ajuste_SA!Q$2:Q$138)</f>
        <v>0.99122321131839664</v>
      </c>
      <c r="R122" s="4">
        <f>(ajuste_SA!R122-AVERAGE(ajuste_SA!R$2:R$138))/_xlfn.STDEV.P(ajuste_SA!R$2:R$138)</f>
        <v>-1.6269908487072766</v>
      </c>
      <c r="S122" s="4">
        <f>(ajuste_SA!S122-AVERAGE(ajuste_SA!S$2:S$138))/_xlfn.STDEV.P(ajuste_SA!S$2:S$138)</f>
        <v>0.77052236525311291</v>
      </c>
      <c r="T122" s="4">
        <f>(ajuste_SA!T122-AVERAGE(ajuste_SA!T$2:T$138))/_xlfn.STDEV.P(ajuste_SA!T$2:T$138)</f>
        <v>1.2386385268412972</v>
      </c>
      <c r="U122" s="4">
        <f>(ajuste_SA!U122-AVERAGE(ajuste_SA!U$2:U$138))/_xlfn.STDEV.P(ajuste_SA!U$2:U$138)</f>
        <v>2.1829514010477289</v>
      </c>
      <c r="V122" s="4">
        <f>(ajuste_SA!V122-AVERAGE(ajuste_SA!V$2:V$138))/_xlfn.STDEV.P(ajuste_SA!V$2:V$138)</f>
        <v>2.3412350375718143</v>
      </c>
      <c r="W122" s="4">
        <f>(ajuste_SA!W122-AVERAGE(ajuste_SA!W$2:W$138))/_xlfn.STDEV.P(ajuste_SA!W$2:W$138)</f>
        <v>1.2950369099013341</v>
      </c>
      <c r="X122" s="4">
        <f>(ajuste_SA!X122-AVERAGE(ajuste_SA!X$2:X$138))/_xlfn.STDEV.P(ajuste_SA!X$2:X$138)</f>
        <v>-1.7465382670320908</v>
      </c>
      <c r="Y122" s="4">
        <f>(ajuste_SA!Y122-AVERAGE(ajuste_SA!Y$2:Y$138))/_xlfn.STDEV.P(ajuste_SA!Y$2:Y$138)</f>
        <v>-2.2672930243516238</v>
      </c>
      <c r="Z122" s="4">
        <f>(ajuste_SA!Z122-AVERAGE(ajuste_SA!Z$2:Z$138))/_xlfn.STDEV.P(ajuste_SA!Z$2:Z$138)</f>
        <v>-2.0843904867864991</v>
      </c>
      <c r="AA122" s="4">
        <f>(ajuste_SA!AA122-AVERAGE(ajuste_SA!AA$2:AA$138))/_xlfn.STDEV.P(ajuste_SA!AA$2:AA$138)</f>
        <v>1.0999494918264845</v>
      </c>
      <c r="AB122" s="4">
        <f>ajuste_SA!AB122/ajuste_SA!AB$2*100</f>
        <v>170.75197541421011</v>
      </c>
      <c r="AC122" s="4">
        <f>ajuste_SA!AC122/ajuste_SA!AC$2*100</f>
        <v>117.51597319619759</v>
      </c>
      <c r="AD122" s="4">
        <v>8.6329640486447818</v>
      </c>
    </row>
    <row r="123" spans="1:30" x14ac:dyDescent="0.3">
      <c r="A123" s="2">
        <v>43983</v>
      </c>
      <c r="B123" s="2" t="str">
        <f t="shared" si="1"/>
        <v>2020M6</v>
      </c>
      <c r="C123" s="4">
        <f>ajuste_SA!C123/ajuste_SA!C$2*100</f>
        <v>92.294169352475819</v>
      </c>
      <c r="D123" s="4">
        <f>(ajuste_SA!D123-AVERAGE(ajuste_SA!D$2:D$138))/_xlfn.STDEV.P(ajuste_SA!D$2:D$138)</f>
        <v>2.5004855167892361</v>
      </c>
      <c r="E123" s="4">
        <f>(ajuste_SA!E123-AVERAGE(ajuste_SA!E$2:E$138))/_xlfn.STDEV.P(ajuste_SA!E$2:E$138)</f>
        <v>1.1211566953058398</v>
      </c>
      <c r="F123" s="4">
        <f>(ajuste_SA!F123-AVERAGE(ajuste_SA!F$2:F$138))/_xlfn.STDEV.P(ajuste_SA!F$2:F$138)</f>
        <v>1.4564546744624516</v>
      </c>
      <c r="G123" s="4">
        <f>(ajuste_SA!G123-AVERAGE(ajuste_SA!G$2:G$138))/_xlfn.STDEV.P(ajuste_SA!G$2:G$138)</f>
        <v>1.3067458313249047</v>
      </c>
      <c r="H123" s="4">
        <f>(ajuste_SA!H123-AVERAGE(ajuste_SA!H$2:H$138))/_xlfn.STDEV.P(ajuste_SA!H$2:H$138)</f>
        <v>1.2758728352502717</v>
      </c>
      <c r="I123" s="4">
        <f>(ajuste_SA!I123-AVERAGE(ajuste_SA!I$2:I$138))/_xlfn.STDEV.P(ajuste_SA!I$2:I$138)</f>
        <v>0.17877712676867272</v>
      </c>
      <c r="J123" s="4">
        <f>(ajuste_SA!J123-AVERAGE(ajuste_SA!J$2:J$138))/_xlfn.STDEV.P(ajuste_SA!J$2:J$138)</f>
        <v>-1.0845334751199611</v>
      </c>
      <c r="K123" s="4">
        <f>(ajuste_SA!K123-AVERAGE(ajuste_SA!K$2:K$138))/_xlfn.STDEV.P(ajuste_SA!K$2:K$138)</f>
        <v>0.80714990764341699</v>
      </c>
      <c r="L123" s="4">
        <f>(ajuste_SA!L123-AVERAGE(ajuste_SA!L$2:L$138))/_xlfn.STDEV.P(ajuste_SA!L$2:L$138)</f>
        <v>-1.9866286375765765</v>
      </c>
      <c r="M123" s="4">
        <f>(ajuste_SA!M123-AVERAGE(ajuste_SA!M$2:M$138))/_xlfn.STDEV.P(ajuste_SA!M$2:M$138)</f>
        <v>0.81645993893898883</v>
      </c>
      <c r="N123" s="4">
        <f>(ajuste_SA!N123-AVERAGE(ajuste_SA!N$2:N$138))/_xlfn.STDEV.P(ajuste_SA!N$2:N$138)</f>
        <v>0.63026815463040076</v>
      </c>
      <c r="O123" s="4">
        <f>(ajuste_SA!O123-AVERAGE(ajuste_SA!O$2:O$138))/_xlfn.STDEV.P(ajuste_SA!O$2:O$138)</f>
        <v>0.9735446070098619</v>
      </c>
      <c r="P123" s="4">
        <f>(ajuste_SA!P123-AVERAGE(ajuste_SA!P$2:P$138))/_xlfn.STDEV.P(ajuste_SA!P$2:P$138)</f>
        <v>1.3196015159282035</v>
      </c>
      <c r="Q123" s="4">
        <f>(ajuste_SA!Q123-AVERAGE(ajuste_SA!Q$2:Q$138))/_xlfn.STDEV.P(ajuste_SA!Q$2:Q$138)</f>
        <v>1.0560772072894846</v>
      </c>
      <c r="R123" s="4">
        <f>(ajuste_SA!R123-AVERAGE(ajuste_SA!R$2:R$138))/_xlfn.STDEV.P(ajuste_SA!R$2:R$138)</f>
        <v>-1.4992765818626452</v>
      </c>
      <c r="S123" s="4">
        <f>(ajuste_SA!S123-AVERAGE(ajuste_SA!S$2:S$138))/_xlfn.STDEV.P(ajuste_SA!S$2:S$138)</f>
        <v>0.80765580095371592</v>
      </c>
      <c r="T123" s="4">
        <f>(ajuste_SA!T123-AVERAGE(ajuste_SA!T$2:T$138))/_xlfn.STDEV.P(ajuste_SA!T$2:T$138)</f>
        <v>1.7031627004594483</v>
      </c>
      <c r="U123" s="4">
        <f>(ajuste_SA!U123-AVERAGE(ajuste_SA!U$2:U$138))/_xlfn.STDEV.P(ajuste_SA!U$2:U$138)</f>
        <v>2.2278634386244534</v>
      </c>
      <c r="V123" s="4">
        <f>(ajuste_SA!V123-AVERAGE(ajuste_SA!V$2:V$138))/_xlfn.STDEV.P(ajuste_SA!V$2:V$138)</f>
        <v>1.8616038825831416</v>
      </c>
      <c r="W123" s="4">
        <f>(ajuste_SA!W123-AVERAGE(ajuste_SA!W$2:W$138))/_xlfn.STDEV.P(ajuste_SA!W$2:W$138)</f>
        <v>1.7096062416637707</v>
      </c>
      <c r="X123" s="4">
        <f>(ajuste_SA!X123-AVERAGE(ajuste_SA!X$2:X$138))/_xlfn.STDEV.P(ajuste_SA!X$2:X$138)</f>
        <v>-1.7694654517952642</v>
      </c>
      <c r="Y123" s="4">
        <f>(ajuste_SA!Y123-AVERAGE(ajuste_SA!Y$2:Y$138))/_xlfn.STDEV.P(ajuste_SA!Y$2:Y$138)</f>
        <v>-2.2596555122583424</v>
      </c>
      <c r="Z123" s="4">
        <f>(ajuste_SA!Z123-AVERAGE(ajuste_SA!Z$2:Z$138))/_xlfn.STDEV.P(ajuste_SA!Z$2:Z$138)</f>
        <v>-2.0815995517393202</v>
      </c>
      <c r="AA123" s="4">
        <f>(ajuste_SA!AA123-AVERAGE(ajuste_SA!AA$2:AA$138))/_xlfn.STDEV.P(ajuste_SA!AA$2:AA$138)</f>
        <v>0.98282285668637348</v>
      </c>
      <c r="AB123" s="4">
        <f>ajuste_SA!AB123/ajuste_SA!AB$2*100</f>
        <v>171.19592122774648</v>
      </c>
      <c r="AC123" s="4">
        <f>ajuste_SA!AC123/ajuste_SA!AC$2*100</f>
        <v>118.15902611629039</v>
      </c>
      <c r="AD123" s="4">
        <v>9.1724258805454788</v>
      </c>
    </row>
    <row r="124" spans="1:30" x14ac:dyDescent="0.3">
      <c r="A124" s="2">
        <v>44013</v>
      </c>
      <c r="B124" s="2" t="str">
        <f t="shared" si="1"/>
        <v>2020M7</v>
      </c>
      <c r="C124" s="4">
        <f>ajuste_SA!C124/ajuste_SA!C$2*100</f>
        <v>99.450629944330501</v>
      </c>
      <c r="D124" s="4">
        <f>(ajuste_SA!D124-AVERAGE(ajuste_SA!D$2:D$138))/_xlfn.STDEV.P(ajuste_SA!D$2:D$138)</f>
        <v>2.7738413619172793</v>
      </c>
      <c r="E124" s="4">
        <f>(ajuste_SA!E124-AVERAGE(ajuste_SA!E$2:E$138))/_xlfn.STDEV.P(ajuste_SA!E$2:E$138)</f>
        <v>1.5134365286301594</v>
      </c>
      <c r="F124" s="4">
        <f>(ajuste_SA!F124-AVERAGE(ajuste_SA!F$2:F$138))/_xlfn.STDEV.P(ajuste_SA!F$2:F$138)</f>
        <v>1.6413106173415917</v>
      </c>
      <c r="G124" s="4">
        <f>(ajuste_SA!G124-AVERAGE(ajuste_SA!G$2:G$138))/_xlfn.STDEV.P(ajuste_SA!G$2:G$138)</f>
        <v>1.4111042894140748</v>
      </c>
      <c r="H124" s="4">
        <f>(ajuste_SA!H124-AVERAGE(ajuste_SA!H$2:H$138))/_xlfn.STDEV.P(ajuste_SA!H$2:H$138)</f>
        <v>1.3672128075746779</v>
      </c>
      <c r="I124" s="4">
        <f>(ajuste_SA!I124-AVERAGE(ajuste_SA!I$2:I$138))/_xlfn.STDEV.P(ajuste_SA!I$2:I$138)</f>
        <v>-0.29065203216392066</v>
      </c>
      <c r="J124" s="4">
        <f>(ajuste_SA!J124-AVERAGE(ajuste_SA!J$2:J$138))/_xlfn.STDEV.P(ajuste_SA!J$2:J$138)</f>
        <v>-0.55461464955380413</v>
      </c>
      <c r="K124" s="4">
        <f>(ajuste_SA!K124-AVERAGE(ajuste_SA!K$2:K$138))/_xlfn.STDEV.P(ajuste_SA!K$2:K$138)</f>
        <v>0.96473754792906008</v>
      </c>
      <c r="L124" s="4">
        <f>(ajuste_SA!L124-AVERAGE(ajuste_SA!L$2:L$138))/_xlfn.STDEV.P(ajuste_SA!L$2:L$138)</f>
        <v>-1.9515126999056787</v>
      </c>
      <c r="M124" s="4">
        <f>(ajuste_SA!M124-AVERAGE(ajuste_SA!M$2:M$138))/_xlfn.STDEV.P(ajuste_SA!M$2:M$138)</f>
        <v>0.29187902278460337</v>
      </c>
      <c r="N124" s="4">
        <f>(ajuste_SA!N124-AVERAGE(ajuste_SA!N$2:N$138))/_xlfn.STDEV.P(ajuste_SA!N$2:N$138)</f>
        <v>1.0668114859627267</v>
      </c>
      <c r="O124" s="4">
        <f>(ajuste_SA!O124-AVERAGE(ajuste_SA!O$2:O$138))/_xlfn.STDEV.P(ajuste_SA!O$2:O$138)</f>
        <v>0.99279817258756553</v>
      </c>
      <c r="P124" s="4">
        <f>(ajuste_SA!P124-AVERAGE(ajuste_SA!P$2:P$138))/_xlfn.STDEV.P(ajuste_SA!P$2:P$138)</f>
        <v>1.4862255927329884</v>
      </c>
      <c r="Q124" s="4">
        <f>(ajuste_SA!Q124-AVERAGE(ajuste_SA!Q$2:Q$138))/_xlfn.STDEV.P(ajuste_SA!Q$2:Q$138)</f>
        <v>1.1861750328060587</v>
      </c>
      <c r="R124" s="4">
        <f>(ajuste_SA!R124-AVERAGE(ajuste_SA!R$2:R$138))/_xlfn.STDEV.P(ajuste_SA!R$2:R$138)</f>
        <v>-2.0555091558413823</v>
      </c>
      <c r="S124" s="4">
        <f>(ajuste_SA!S124-AVERAGE(ajuste_SA!S$2:S$138))/_xlfn.STDEV.P(ajuste_SA!S$2:S$138)</f>
        <v>0.76788144969304406</v>
      </c>
      <c r="T124" s="4">
        <f>(ajuste_SA!T124-AVERAGE(ajuste_SA!T$2:T$138))/_xlfn.STDEV.P(ajuste_SA!T$2:T$138)</f>
        <v>0.94912416093082419</v>
      </c>
      <c r="U124" s="4">
        <f>(ajuste_SA!U124-AVERAGE(ajuste_SA!U$2:U$138))/_xlfn.STDEV.P(ajuste_SA!U$2:U$138)</f>
        <v>1.8601987604734231</v>
      </c>
      <c r="V124" s="4">
        <f>(ajuste_SA!V124-AVERAGE(ajuste_SA!V$2:V$138))/_xlfn.STDEV.P(ajuste_SA!V$2:V$138)</f>
        <v>1.9777707058357352</v>
      </c>
      <c r="W124" s="4">
        <f>(ajuste_SA!W124-AVERAGE(ajuste_SA!W$2:W$138))/_xlfn.STDEV.P(ajuste_SA!W$2:W$138)</f>
        <v>0.86201072432755599</v>
      </c>
      <c r="X124" s="4">
        <f>(ajuste_SA!X124-AVERAGE(ajuste_SA!X$2:X$138))/_xlfn.STDEV.P(ajuste_SA!X$2:X$138)</f>
        <v>-1.8825728966269182</v>
      </c>
      <c r="Y124" s="4">
        <f>(ajuste_SA!Y124-AVERAGE(ajuste_SA!Y$2:Y$138))/_xlfn.STDEV.P(ajuste_SA!Y$2:Y$138)</f>
        <v>-2.438373295241127</v>
      </c>
      <c r="Z124" s="4">
        <f>(ajuste_SA!Z124-AVERAGE(ajuste_SA!Z$2:Z$138))/_xlfn.STDEV.P(ajuste_SA!Z$2:Z$138)</f>
        <v>-2.3760431992167184</v>
      </c>
      <c r="AA124" s="4">
        <f>(ajuste_SA!AA124-AVERAGE(ajuste_SA!AA$2:AA$138))/_xlfn.STDEV.P(ajuste_SA!AA$2:AA$138)</f>
        <v>0.50198555491271524</v>
      </c>
      <c r="AB124" s="4">
        <f>ajuste_SA!AB124/ajuste_SA!AB$2*100</f>
        <v>171.81217330924477</v>
      </c>
      <c r="AC124" s="4">
        <f>ajuste_SA!AC124/ajuste_SA!AC$2*100</f>
        <v>118.75670324230674</v>
      </c>
      <c r="AD124" s="4">
        <v>9.1463782034679095</v>
      </c>
    </row>
    <row r="125" spans="1:30" x14ac:dyDescent="0.3">
      <c r="A125" s="2">
        <v>44044</v>
      </c>
      <c r="B125" s="2" t="str">
        <f t="shared" si="1"/>
        <v>2020M8</v>
      </c>
      <c r="C125" s="4">
        <f>ajuste_SA!C125/ajuste_SA!C$2*100</f>
        <v>99.274831526516252</v>
      </c>
      <c r="D125" s="4">
        <f>(ajuste_SA!D125-AVERAGE(ajuste_SA!D$2:D$138))/_xlfn.STDEV.P(ajuste_SA!D$2:D$138)</f>
        <v>2.9908611497654007</v>
      </c>
      <c r="E125" s="4">
        <f>(ajuste_SA!E125-AVERAGE(ajuste_SA!E$2:E$138))/_xlfn.STDEV.P(ajuste_SA!E$2:E$138)</f>
        <v>1.8508154263694263</v>
      </c>
      <c r="F125" s="4">
        <f>(ajuste_SA!F125-AVERAGE(ajuste_SA!F$2:F$138))/_xlfn.STDEV.P(ajuste_SA!F$2:F$138)</f>
        <v>1.764146240188297</v>
      </c>
      <c r="G125" s="4">
        <f>(ajuste_SA!G125-AVERAGE(ajuste_SA!G$2:G$138))/_xlfn.STDEV.P(ajuste_SA!G$2:G$138)</f>
        <v>1.5287061678679796</v>
      </c>
      <c r="H125" s="4">
        <f>(ajuste_SA!H125-AVERAGE(ajuste_SA!H$2:H$138))/_xlfn.STDEV.P(ajuste_SA!H$2:H$138)</f>
        <v>1.4885804868301875</v>
      </c>
      <c r="I125" s="4">
        <f>(ajuste_SA!I125-AVERAGE(ajuste_SA!I$2:I$138))/_xlfn.STDEV.P(ajuste_SA!I$2:I$138)</f>
        <v>-0.34933067703049459</v>
      </c>
      <c r="J125" s="4">
        <f>(ajuste_SA!J125-AVERAGE(ajuste_SA!J$2:J$138))/_xlfn.STDEV.P(ajuste_SA!J$2:J$138)</f>
        <v>-0.18774777031569648</v>
      </c>
      <c r="K125" s="4">
        <f>(ajuste_SA!K125-AVERAGE(ajuste_SA!K$2:K$138))/_xlfn.STDEV.P(ajuste_SA!K$2:K$138)</f>
        <v>1.1907565532543887</v>
      </c>
      <c r="L125" s="4">
        <f>(ajuste_SA!L125-AVERAGE(ajuste_SA!L$2:L$138))/_xlfn.STDEV.P(ajuste_SA!L$2:L$138)</f>
        <v>-1.9032282856081943</v>
      </c>
      <c r="M125" s="4">
        <f>(ajuste_SA!M125-AVERAGE(ajuste_SA!M$2:M$138))/_xlfn.STDEV.P(ajuste_SA!M$2:M$138)</f>
        <v>0.20817191356202724</v>
      </c>
      <c r="N125" s="4">
        <f>(ajuste_SA!N125-AVERAGE(ajuste_SA!N$2:N$138))/_xlfn.STDEV.P(ajuste_SA!N$2:N$138)</f>
        <v>0.84878737811840743</v>
      </c>
      <c r="O125" s="4">
        <f>(ajuste_SA!O125-AVERAGE(ajuste_SA!O$2:O$138))/_xlfn.STDEV.P(ajuste_SA!O$2:O$138)</f>
        <v>1.2733100086015592</v>
      </c>
      <c r="P125" s="4">
        <f>(ajuste_SA!P125-AVERAGE(ajuste_SA!P$2:P$138))/_xlfn.STDEV.P(ajuste_SA!P$2:P$138)</f>
        <v>1.721180644128268</v>
      </c>
      <c r="Q125" s="4">
        <f>(ajuste_SA!Q125-AVERAGE(ajuste_SA!Q$2:Q$138))/_xlfn.STDEV.P(ajuste_SA!Q$2:Q$138)</f>
        <v>1.4153253315943723</v>
      </c>
      <c r="R125" s="4">
        <f>(ajuste_SA!R125-AVERAGE(ajuste_SA!R$2:R$138))/_xlfn.STDEV.P(ajuste_SA!R$2:R$138)</f>
        <v>-1.8393342790582368</v>
      </c>
      <c r="S125" s="4">
        <f>(ajuste_SA!S125-AVERAGE(ajuste_SA!S$2:S$138))/_xlfn.STDEV.P(ajuste_SA!S$2:S$138)</f>
        <v>0.99744221610227601</v>
      </c>
      <c r="T125" s="4">
        <f>(ajuste_SA!T125-AVERAGE(ajuste_SA!T$2:T$138))/_xlfn.STDEV.P(ajuste_SA!T$2:T$138)</f>
        <v>1.361600808093161</v>
      </c>
      <c r="U125" s="4">
        <f>(ajuste_SA!U125-AVERAGE(ajuste_SA!U$2:U$138))/_xlfn.STDEV.P(ajuste_SA!U$2:U$138)</f>
        <v>2.1806963151081264</v>
      </c>
      <c r="V125" s="4">
        <f>(ajuste_SA!V125-AVERAGE(ajuste_SA!V$2:V$138))/_xlfn.STDEV.P(ajuste_SA!V$2:V$138)</f>
        <v>2.1825393434335258</v>
      </c>
      <c r="W125" s="4">
        <f>(ajuste_SA!W125-AVERAGE(ajuste_SA!W$2:W$138))/_xlfn.STDEV.P(ajuste_SA!W$2:W$138)</f>
        <v>1.1388635314976763</v>
      </c>
      <c r="X125" s="4">
        <f>(ajuste_SA!X125-AVERAGE(ajuste_SA!X$2:X$138))/_xlfn.STDEV.P(ajuste_SA!X$2:X$138)</f>
        <v>-1.8076774264005526</v>
      </c>
      <c r="Y125" s="4">
        <f>(ajuste_SA!Y125-AVERAGE(ajuste_SA!Y$2:Y$138))/_xlfn.STDEV.P(ajuste_SA!Y$2:Y$138)</f>
        <v>-2.1985554155120917</v>
      </c>
      <c r="Z125" s="4">
        <f>(ajuste_SA!Z125-AVERAGE(ajuste_SA!Z$2:Z$138))/_xlfn.STDEV.P(ajuste_SA!Z$2:Z$138)</f>
        <v>-2.021594448224969</v>
      </c>
      <c r="AA125" s="4">
        <f>(ajuste_SA!AA125-AVERAGE(ajuste_SA!AA$2:AA$138))/_xlfn.STDEV.P(ajuste_SA!AA$2:AA$138)</f>
        <v>0.33554203949896666</v>
      </c>
      <c r="AB125" s="4">
        <f>ajuste_SA!AB125/ajuste_SA!AB$2*100</f>
        <v>172.22461536483283</v>
      </c>
      <c r="AC125" s="4">
        <f>ajuste_SA!AC125/ajuste_SA!AC$2*100</f>
        <v>119.1311681287756</v>
      </c>
      <c r="AD125" s="4">
        <v>10.210431799084754</v>
      </c>
    </row>
    <row r="126" spans="1:30" x14ac:dyDescent="0.3">
      <c r="A126" s="2">
        <v>44075</v>
      </c>
      <c r="B126" s="2" t="str">
        <f t="shared" si="1"/>
        <v>2020M9</v>
      </c>
      <c r="C126" s="4">
        <f>ajuste_SA!C126/ajuste_SA!C$2*100</f>
        <v>100.43217111046002</v>
      </c>
      <c r="D126" s="4">
        <f>(ajuste_SA!D126-AVERAGE(ajuste_SA!D$2:D$138))/_xlfn.STDEV.P(ajuste_SA!D$2:D$138)</f>
        <v>2.9219094950932583</v>
      </c>
      <c r="E126" s="4">
        <f>(ajuste_SA!E126-AVERAGE(ajuste_SA!E$2:E$138))/_xlfn.STDEV.P(ajuste_SA!E$2:E$138)</f>
        <v>2.0573012746926507</v>
      </c>
      <c r="F126" s="4">
        <f>(ajuste_SA!F126-AVERAGE(ajuste_SA!F$2:F$138))/_xlfn.STDEV.P(ajuste_SA!F$2:F$138)</f>
        <v>1.8912453269845513</v>
      </c>
      <c r="G126" s="4">
        <f>(ajuste_SA!G126-AVERAGE(ajuste_SA!G$2:G$138))/_xlfn.STDEV.P(ajuste_SA!G$2:G$138)</f>
        <v>1.6273012844346439</v>
      </c>
      <c r="H126" s="4">
        <f>(ajuste_SA!H126-AVERAGE(ajuste_SA!H$2:H$138))/_xlfn.STDEV.P(ajuste_SA!H$2:H$138)</f>
        <v>1.5621486212662132</v>
      </c>
      <c r="I126" s="4">
        <f>(ajuste_SA!I126-AVERAGE(ajuste_SA!I$2:I$138))/_xlfn.STDEV.P(ajuste_SA!I$2:I$138)</f>
        <v>-0.84223129390971707</v>
      </c>
      <c r="J126" s="4">
        <f>(ajuste_SA!J126-AVERAGE(ajuste_SA!J$2:J$138))/_xlfn.STDEV.P(ajuste_SA!J$2:J$138)</f>
        <v>-0.26927374347971877</v>
      </c>
      <c r="K126" s="4">
        <f>(ajuste_SA!K126-AVERAGE(ajuste_SA!K$2:K$138))/_xlfn.STDEV.P(ajuste_SA!K$2:K$138)</f>
        <v>1.438221850549765</v>
      </c>
      <c r="L126" s="4">
        <f>(ajuste_SA!L126-AVERAGE(ajuste_SA!L$2:L$138))/_xlfn.STDEV.P(ajuste_SA!L$2:L$138)</f>
        <v>-1.8520175431714683</v>
      </c>
      <c r="M126" s="4">
        <f>(ajuste_SA!M126-AVERAGE(ajuste_SA!M$2:M$138))/_xlfn.STDEV.P(ajuste_SA!M$2:M$138)</f>
        <v>0.7080825526581459</v>
      </c>
      <c r="N126" s="4">
        <f>(ajuste_SA!N126-AVERAGE(ajuste_SA!N$2:N$138))/_xlfn.STDEV.P(ajuste_SA!N$2:N$138)</f>
        <v>0.62632228923297251</v>
      </c>
      <c r="O126" s="4">
        <f>(ajuste_SA!O126-AVERAGE(ajuste_SA!O$2:O$138))/_xlfn.STDEV.P(ajuste_SA!O$2:O$138)</f>
        <v>1.2207052290873757</v>
      </c>
      <c r="P126" s="4">
        <f>(ajuste_SA!P126-AVERAGE(ajuste_SA!P$2:P$138))/_xlfn.STDEV.P(ajuste_SA!P$2:P$138)</f>
        <v>1.7315570710430199</v>
      </c>
      <c r="Q126" s="4">
        <f>(ajuste_SA!Q126-AVERAGE(ajuste_SA!Q$2:Q$138))/_xlfn.STDEV.P(ajuste_SA!Q$2:Q$138)</f>
        <v>1.3756723006795519</v>
      </c>
      <c r="R126" s="4">
        <f>(ajuste_SA!R126-AVERAGE(ajuste_SA!R$2:R$138))/_xlfn.STDEV.P(ajuste_SA!R$2:R$138)</f>
        <v>-2.0738373330532922</v>
      </c>
      <c r="S126" s="4">
        <f>(ajuste_SA!S126-AVERAGE(ajuste_SA!S$2:S$138))/_xlfn.STDEV.P(ajuste_SA!S$2:S$138)</f>
        <v>0.94211403963972473</v>
      </c>
      <c r="T126" s="4">
        <f>(ajuste_SA!T126-AVERAGE(ajuste_SA!T$2:T$138))/_xlfn.STDEV.P(ajuste_SA!T$2:T$138)</f>
        <v>1.5157916052185141</v>
      </c>
      <c r="U126" s="4">
        <f>(ajuste_SA!U126-AVERAGE(ajuste_SA!U$2:U$138))/_xlfn.STDEV.P(ajuste_SA!U$2:U$138)</f>
        <v>2.3481864329350928</v>
      </c>
      <c r="V126" s="4">
        <f>(ajuste_SA!V126-AVERAGE(ajuste_SA!V$2:V$138))/_xlfn.STDEV.P(ajuste_SA!V$2:V$138)</f>
        <v>2.0789736671100281</v>
      </c>
      <c r="W126" s="4">
        <f>(ajuste_SA!W126-AVERAGE(ajuste_SA!W$2:W$138))/_xlfn.STDEV.P(ajuste_SA!W$2:W$138)</f>
        <v>1.1331844995557252</v>
      </c>
      <c r="X126" s="4">
        <f>(ajuste_SA!X126-AVERAGE(ajuste_SA!X$2:X$138))/_xlfn.STDEV.P(ajuste_SA!X$2:X$138)</f>
        <v>-1.7954495945268603</v>
      </c>
      <c r="Y126" s="4">
        <f>(ajuste_SA!Y126-AVERAGE(ajuste_SA!Y$2:Y$138))/_xlfn.STDEV.P(ajuste_SA!Y$2:Y$138)</f>
        <v>-2.2229954542105919</v>
      </c>
      <c r="Z126" s="4">
        <f>(ajuste_SA!Z126-AVERAGE(ajuste_SA!Z$2:Z$138))/_xlfn.STDEV.P(ajuste_SA!Z$2:Z$138)</f>
        <v>-2.0229899157485582</v>
      </c>
      <c r="AA126" s="4">
        <f>(ajuste_SA!AA126-AVERAGE(ajuste_SA!AA$2:AA$138))/_xlfn.STDEV.P(ajuste_SA!AA$2:AA$138)</f>
        <v>0.55130231189476897</v>
      </c>
      <c r="AB126" s="4">
        <f>ajuste_SA!AB126/ajuste_SA!AB$2*100</f>
        <v>173.32692542610442</v>
      </c>
      <c r="AC126" s="4">
        <f>ajuste_SA!AC126/ajuste_SA!AC$2*100</f>
        <v>119.29708769903473</v>
      </c>
      <c r="AD126" s="4">
        <v>10.559567672706336</v>
      </c>
    </row>
    <row r="127" spans="1:30" x14ac:dyDescent="0.3">
      <c r="A127" s="2">
        <v>44105</v>
      </c>
      <c r="B127" s="2" t="str">
        <f t="shared" si="1"/>
        <v>2020M10</v>
      </c>
      <c r="C127" s="4">
        <f>ajuste_SA!C127/ajuste_SA!C$2*100</f>
        <v>102.43920304717255</v>
      </c>
      <c r="D127" s="4">
        <f>(ajuste_SA!D127-AVERAGE(ajuste_SA!D$2:D$138))/_xlfn.STDEV.P(ajuste_SA!D$2:D$138)</f>
        <v>2.9774829115010131</v>
      </c>
      <c r="E127" s="4">
        <f>(ajuste_SA!E127-AVERAGE(ajuste_SA!E$2:E$138))/_xlfn.STDEV.P(ajuste_SA!E$2:E$138)</f>
        <v>2.2024424999348633</v>
      </c>
      <c r="F127" s="4">
        <f>(ajuste_SA!F127-AVERAGE(ajuste_SA!F$2:F$138))/_xlfn.STDEV.P(ajuste_SA!F$2:F$138)</f>
        <v>1.9462678997364009</v>
      </c>
      <c r="G127" s="4">
        <f>(ajuste_SA!G127-AVERAGE(ajuste_SA!G$2:G$138))/_xlfn.STDEV.P(ajuste_SA!G$2:G$138)</f>
        <v>1.7070307046261359</v>
      </c>
      <c r="H127" s="4">
        <f>(ajuste_SA!H127-AVERAGE(ajuste_SA!H$2:H$138))/_xlfn.STDEV.P(ajuste_SA!H$2:H$138)</f>
        <v>1.6450524948304979</v>
      </c>
      <c r="I127" s="4">
        <f>(ajuste_SA!I127-AVERAGE(ajuste_SA!I$2:I$138))/_xlfn.STDEV.P(ajuste_SA!I$2:I$138)</f>
        <v>-1.0065314995361252</v>
      </c>
      <c r="J127" s="4">
        <f>(ajuste_SA!J127-AVERAGE(ajuste_SA!J$2:J$138))/_xlfn.STDEV.P(ajuste_SA!J$2:J$138)</f>
        <v>-9.2634134957668063E-2</v>
      </c>
      <c r="K127" s="4">
        <f>(ajuste_SA!K127-AVERAGE(ajuste_SA!K$2:K$138))/_xlfn.STDEV.P(ajuste_SA!K$2:K$138)</f>
        <v>1.7438198299777627</v>
      </c>
      <c r="L127" s="4">
        <f>(ajuste_SA!L127-AVERAGE(ajuste_SA!L$2:L$138))/_xlfn.STDEV.P(ajuste_SA!L$2:L$138)</f>
        <v>-1.7686171912030859</v>
      </c>
      <c r="M127" s="4">
        <f>(ajuste_SA!M127-AVERAGE(ajuste_SA!M$2:M$138))/_xlfn.STDEV.P(ajuste_SA!M$2:M$138)</f>
        <v>0.25616235301368012</v>
      </c>
      <c r="N127" s="4">
        <f>(ajuste_SA!N127-AVERAGE(ajuste_SA!N$2:N$138))/_xlfn.STDEV.P(ajuste_SA!N$2:N$138)</f>
        <v>0.25857242787167117</v>
      </c>
      <c r="O127" s="4">
        <f>(ajuste_SA!O127-AVERAGE(ajuste_SA!O$2:O$138))/_xlfn.STDEV.P(ajuste_SA!O$2:O$138)</f>
        <v>1.0291214906016364</v>
      </c>
      <c r="P127" s="4">
        <f>(ajuste_SA!P127-AVERAGE(ajuste_SA!P$2:P$138))/_xlfn.STDEV.P(ajuste_SA!P$2:P$138)</f>
        <v>1.6453356185619834</v>
      </c>
      <c r="Q127" s="4">
        <f>(ajuste_SA!Q127-AVERAGE(ajuste_SA!Q$2:Q$138))/_xlfn.STDEV.P(ajuste_SA!Q$2:Q$138)</f>
        <v>1.2732762453426567</v>
      </c>
      <c r="R127" s="4">
        <f>(ajuste_SA!R127-AVERAGE(ajuste_SA!R$2:R$138))/_xlfn.STDEV.P(ajuste_SA!R$2:R$138)</f>
        <v>-2.4772014163544531</v>
      </c>
      <c r="S127" s="4">
        <f>(ajuste_SA!S127-AVERAGE(ajuste_SA!S$2:S$138))/_xlfn.STDEV.P(ajuste_SA!S$2:S$138)</f>
        <v>0.77835782613650395</v>
      </c>
      <c r="T127" s="4">
        <f>(ajuste_SA!T127-AVERAGE(ajuste_SA!T$2:T$138))/_xlfn.STDEV.P(ajuste_SA!T$2:T$138)</f>
        <v>1.0776164918686182</v>
      </c>
      <c r="U127" s="4">
        <f>(ajuste_SA!U127-AVERAGE(ajuste_SA!U$2:U$138))/_xlfn.STDEV.P(ajuste_SA!U$2:U$138)</f>
        <v>2.4502453726844671</v>
      </c>
      <c r="V127" s="4">
        <f>(ajuste_SA!V127-AVERAGE(ajuste_SA!V$2:V$138))/_xlfn.STDEV.P(ajuste_SA!V$2:V$138)</f>
        <v>2.2794106604509428</v>
      </c>
      <c r="W127" s="4">
        <f>(ajuste_SA!W127-AVERAGE(ajuste_SA!W$2:W$138))/_xlfn.STDEV.P(ajuste_SA!W$2:W$138)</f>
        <v>2.7872025526490094</v>
      </c>
      <c r="X127" s="4">
        <f>(ajuste_SA!X127-AVERAGE(ajuste_SA!X$2:X$138))/_xlfn.STDEV.P(ajuste_SA!X$2:X$138)</f>
        <v>-1.6288453852478018</v>
      </c>
      <c r="Y127" s="4">
        <f>(ajuste_SA!Y127-AVERAGE(ajuste_SA!Y$2:Y$138))/_xlfn.STDEV.P(ajuste_SA!Y$2:Y$138)</f>
        <v>-1.9434625115964934</v>
      </c>
      <c r="Z127" s="4">
        <f>(ajuste_SA!Z127-AVERAGE(ajuste_SA!Z$2:Z$138))/_xlfn.STDEV.P(ajuste_SA!Z$2:Z$138)</f>
        <v>-1.7592465537901307</v>
      </c>
      <c r="AA127" s="4">
        <f>(ajuste_SA!AA127-AVERAGE(ajuste_SA!AA$2:AA$138))/_xlfn.STDEV.P(ajuste_SA!AA$2:AA$138)</f>
        <v>0.56979629611186333</v>
      </c>
      <c r="AB127" s="4">
        <f>ajuste_SA!AB127/ajuste_SA!AB$2*100</f>
        <v>174.8175675241261</v>
      </c>
      <c r="AC127" s="4">
        <f>ajuste_SA!AC127/ajuste_SA!AC$2*100</f>
        <v>119.3465885652999</v>
      </c>
      <c r="AD127" s="4">
        <v>10.292826941519078</v>
      </c>
    </row>
    <row r="128" spans="1:30" x14ac:dyDescent="0.3">
      <c r="A128" s="2">
        <v>44136</v>
      </c>
      <c r="B128" s="2" t="str">
        <f t="shared" si="1"/>
        <v>2020M11</v>
      </c>
      <c r="C128" s="4">
        <f>ajuste_SA!C128/ajuste_SA!C$2*100</f>
        <v>101.16466451801934</v>
      </c>
      <c r="D128" s="4">
        <f>(ajuste_SA!D128-AVERAGE(ajuste_SA!D$2:D$138))/_xlfn.STDEV.P(ajuste_SA!D$2:D$138)</f>
        <v>2.9600284846238272</v>
      </c>
      <c r="E128" s="4">
        <f>(ajuste_SA!E128-AVERAGE(ajuste_SA!E$2:E$138))/_xlfn.STDEV.P(ajuste_SA!E$2:E$138)</f>
        <v>2.42139313840724</v>
      </c>
      <c r="F128" s="4">
        <f>(ajuste_SA!F128-AVERAGE(ajuste_SA!F$2:F$138))/_xlfn.STDEV.P(ajuste_SA!F$2:F$138)</f>
        <v>2.0332529528218557</v>
      </c>
      <c r="G128" s="4">
        <f>(ajuste_SA!G128-AVERAGE(ajuste_SA!G$2:G$138))/_xlfn.STDEV.P(ajuste_SA!G$2:G$138)</f>
        <v>1.7460948330139039</v>
      </c>
      <c r="H128" s="4">
        <f>(ajuste_SA!H128-AVERAGE(ajuste_SA!H$2:H$138))/_xlfn.STDEV.P(ajuste_SA!H$2:H$138)</f>
        <v>1.7230601288606495</v>
      </c>
      <c r="I128" s="4">
        <f>(ajuste_SA!I128-AVERAGE(ajuste_SA!I$2:I$138))/_xlfn.STDEV.P(ajuste_SA!I$2:I$138)</f>
        <v>-1.1356245182425877</v>
      </c>
      <c r="J128" s="4">
        <f>(ajuste_SA!J128-AVERAGE(ajuste_SA!J$2:J$138))/_xlfn.STDEV.P(ajuste_SA!J$2:J$138)</f>
        <v>-0.33721205444973978</v>
      </c>
      <c r="K128" s="4">
        <f>(ajuste_SA!K128-AVERAGE(ajuste_SA!K$2:K$138))/_xlfn.STDEV.P(ajuste_SA!K$2:K$138)</f>
        <v>1.6985879308117888</v>
      </c>
      <c r="L128" s="4">
        <f>(ajuste_SA!L128-AVERAGE(ajuste_SA!L$2:L$138))/_xlfn.STDEV.P(ajuste_SA!L$2:L$138)</f>
        <v>-1.8008068007347424</v>
      </c>
      <c r="M128" s="4">
        <f>(ajuste_SA!M128-AVERAGE(ajuste_SA!M$2:M$138))/_xlfn.STDEV.P(ajuste_SA!M$2:M$138)</f>
        <v>-0.36611776979931343</v>
      </c>
      <c r="N128" s="4">
        <f>(ajuste_SA!N128-AVERAGE(ajuste_SA!N$2:N$138))/_xlfn.STDEV.P(ajuste_SA!N$2:N$138)</f>
        <v>0.88603487802489134</v>
      </c>
      <c r="O128" s="4">
        <f>(ajuste_SA!O128-AVERAGE(ajuste_SA!O$2:O$138))/_xlfn.STDEV.P(ajuste_SA!O$2:O$138)</f>
        <v>1.3691133835052649</v>
      </c>
      <c r="P128" s="4">
        <f>(ajuste_SA!P128-AVERAGE(ajuste_SA!P$2:P$138))/_xlfn.STDEV.P(ajuste_SA!P$2:P$138)</f>
        <v>1.9977897767680086</v>
      </c>
      <c r="Q128" s="4">
        <f>(ajuste_SA!Q128-AVERAGE(ajuste_SA!Q$2:Q$138))/_xlfn.STDEV.P(ajuste_SA!Q$2:Q$138)</f>
        <v>1.5884059936580146</v>
      </c>
      <c r="R128" s="4">
        <f>(ajuste_SA!R128-AVERAGE(ajuste_SA!R$2:R$138))/_xlfn.STDEV.P(ajuste_SA!R$2:R$138)</f>
        <v>-1.349370221548938</v>
      </c>
      <c r="S128" s="4">
        <f>(ajuste_SA!S128-AVERAGE(ajuste_SA!S$2:S$138))/_xlfn.STDEV.P(ajuste_SA!S$2:S$138)</f>
        <v>1.2774853418734358</v>
      </c>
      <c r="T128" s="4">
        <f>(ajuste_SA!T128-AVERAGE(ajuste_SA!T$2:T$138))/_xlfn.STDEV.P(ajuste_SA!T$2:T$138)</f>
        <v>0.96116015142373112</v>
      </c>
      <c r="U128" s="4">
        <f>(ajuste_SA!U128-AVERAGE(ajuste_SA!U$2:U$138))/_xlfn.STDEV.P(ajuste_SA!U$2:U$138)</f>
        <v>1.8482797116373377</v>
      </c>
      <c r="V128" s="4">
        <f>(ajuste_SA!V128-AVERAGE(ajuste_SA!V$2:V$138))/_xlfn.STDEV.P(ajuste_SA!V$2:V$138)</f>
        <v>2.0187244333552932</v>
      </c>
      <c r="W128" s="4">
        <f>(ajuste_SA!W128-AVERAGE(ajuste_SA!W$2:W$138))/_xlfn.STDEV.P(ajuste_SA!W$2:W$138)</f>
        <v>0.30972486797280285</v>
      </c>
      <c r="X128" s="4">
        <f>(ajuste_SA!X128-AVERAGE(ajuste_SA!X$2:X$138))/_xlfn.STDEV.P(ajuste_SA!X$2:X$138)</f>
        <v>-1.6578864859478213</v>
      </c>
      <c r="Y128" s="4">
        <f>(ajuste_SA!Y128-AVERAGE(ajuste_SA!Y$2:Y$138))/_xlfn.STDEV.P(ajuste_SA!Y$2:Y$138)</f>
        <v>-1.9679025502949938</v>
      </c>
      <c r="Z128" s="4">
        <f>(ajuste_SA!Z128-AVERAGE(ajuste_SA!Z$2:Z$138))/_xlfn.STDEV.P(ajuste_SA!Z$2:Z$138)</f>
        <v>-1.8527428778706316</v>
      </c>
      <c r="AA128" s="4">
        <f>(ajuste_SA!AA128-AVERAGE(ajuste_SA!AA$2:AA$138))/_xlfn.STDEV.P(ajuste_SA!AA$2:AA$138)</f>
        <v>0.3022538049242362</v>
      </c>
      <c r="AB128" s="4">
        <f>ajuste_SA!AB128/ajuste_SA!AB$2*100</f>
        <v>176.37346740646922</v>
      </c>
      <c r="AC128" s="4">
        <f>ajuste_SA!AC128/ajuste_SA!AC$2*100</f>
        <v>119.27371228996506</v>
      </c>
      <c r="AD128" s="4">
        <v>10.537472680550549</v>
      </c>
    </row>
    <row r="129" spans="1:30" x14ac:dyDescent="0.3">
      <c r="A129" s="2">
        <v>44166</v>
      </c>
      <c r="B129" s="2" t="str">
        <f t="shared" si="1"/>
        <v>2020M12</v>
      </c>
      <c r="C129" s="4">
        <f>ajuste_SA!C129/ajuste_SA!C$2*100</f>
        <v>102.02900673893933</v>
      </c>
      <c r="D129" s="4">
        <f>(ajuste_SA!D129-AVERAGE(ajuste_SA!D$2:D$138))/_xlfn.STDEV.P(ajuste_SA!D$2:D$138)</f>
        <v>2.3531826257487309</v>
      </c>
      <c r="E129" s="4">
        <f>(ajuste_SA!E129-AVERAGE(ajuste_SA!E$2:E$138))/_xlfn.STDEV.P(ajuste_SA!E$2:E$138)</f>
        <v>2.5738728640662658</v>
      </c>
      <c r="F129" s="4">
        <f>(ajuste_SA!F129-AVERAGE(ajuste_SA!F$2:F$138))/_xlfn.STDEV.P(ajuste_SA!F$2:F$138)</f>
        <v>2.1180671765475414</v>
      </c>
      <c r="G129" s="4">
        <f>(ajuste_SA!G129-AVERAGE(ajuste_SA!G$2:G$138))/_xlfn.STDEV.P(ajuste_SA!G$2:G$138)</f>
        <v>1.7708488925596444</v>
      </c>
      <c r="H129" s="4">
        <f>(ajuste_SA!H129-AVERAGE(ajuste_SA!H$2:H$138))/_xlfn.STDEV.P(ajuste_SA!H$2:H$138)</f>
        <v>1.7584708185050351</v>
      </c>
      <c r="I129" s="4">
        <f>(ajuste_SA!I129-AVERAGE(ajuste_SA!I$2:I$138))/_xlfn.STDEV.P(ajuste_SA!I$2:I$138)</f>
        <v>-1.2647175369490511</v>
      </c>
      <c r="J129" s="4">
        <f>(ajuste_SA!J129-AVERAGE(ajuste_SA!J$2:J$138))/_xlfn.STDEV.P(ajuste_SA!J$2:J$138)</f>
        <v>7.0417811370381375E-2</v>
      </c>
      <c r="K129" s="4">
        <f>(ajuste_SA!K129-AVERAGE(ajuste_SA!K$2:K$138))/_xlfn.STDEV.P(ajuste_SA!K$2:K$138)</f>
        <v>1.5675028633107626</v>
      </c>
      <c r="L129" s="4">
        <f>(ajuste_SA!L129-AVERAGE(ajuste_SA!L$2:L$138))/_xlfn.STDEV.P(ajuste_SA!L$2:L$138)</f>
        <v>-1.8447017228233644</v>
      </c>
      <c r="M129" s="4">
        <f>(ajuste_SA!M129-AVERAGE(ajuste_SA!M$2:M$138))/_xlfn.STDEV.P(ajuste_SA!M$2:M$138)</f>
        <v>-0.64178663682850123</v>
      </c>
      <c r="N129" s="4">
        <f>(ajuste_SA!N129-AVERAGE(ajuste_SA!N$2:N$138))/_xlfn.STDEV.P(ajuste_SA!N$2:N$138)</f>
        <v>1.4340129259957377</v>
      </c>
      <c r="O129" s="4">
        <f>(ajuste_SA!O129-AVERAGE(ajuste_SA!O$2:O$138))/_xlfn.STDEV.P(ajuste_SA!O$2:O$138)</f>
        <v>1.4581530401479323</v>
      </c>
      <c r="P129" s="4">
        <f>(ajuste_SA!P129-AVERAGE(ajuste_SA!P$2:P$138))/_xlfn.STDEV.P(ajuste_SA!P$2:P$138)</f>
        <v>2.2045451809611993</v>
      </c>
      <c r="Q129" s="4">
        <f>(ajuste_SA!Q129-AVERAGE(ajuste_SA!Q$2:Q$138))/_xlfn.STDEV.P(ajuste_SA!Q$2:Q$138)</f>
        <v>1.7765037966590274</v>
      </c>
      <c r="R129" s="4">
        <f>(ajuste_SA!R129-AVERAGE(ajuste_SA!R$2:R$138))/_xlfn.STDEV.P(ajuste_SA!R$2:R$138)</f>
        <v>-1.5020869663345993</v>
      </c>
      <c r="S129" s="4">
        <f>(ajuste_SA!S129-AVERAGE(ajuste_SA!S$2:S$138))/_xlfn.STDEV.P(ajuste_SA!S$2:S$138)</f>
        <v>1.4165642206164835</v>
      </c>
      <c r="T129" s="4">
        <f>(ajuste_SA!T129-AVERAGE(ajuste_SA!T$2:T$138))/_xlfn.STDEV.P(ajuste_SA!T$2:T$138)</f>
        <v>1.1127485722262938</v>
      </c>
      <c r="U129" s="4">
        <f>(ajuste_SA!U129-AVERAGE(ajuste_SA!U$2:U$138))/_xlfn.STDEV.P(ajuste_SA!U$2:U$138)</f>
        <v>1.5981438842764817</v>
      </c>
      <c r="V129" s="4">
        <f>(ajuste_SA!V129-AVERAGE(ajuste_SA!V$2:V$138))/_xlfn.STDEV.P(ajuste_SA!V$2:V$138)</f>
        <v>1.6387210962747769</v>
      </c>
      <c r="W129" s="4">
        <f>(ajuste_SA!W129-AVERAGE(ajuste_SA!W$2:W$138))/_xlfn.STDEV.P(ajuste_SA!W$2:W$138)</f>
        <v>0.61923210880914259</v>
      </c>
      <c r="X129" s="4">
        <f>(ajuste_SA!X129-AVERAGE(ajuste_SA!X$2:X$138))/_xlfn.STDEV.P(ajuste_SA!X$2:X$138)</f>
        <v>-1.6594149649320327</v>
      </c>
      <c r="Y129" s="4">
        <f>(ajuste_SA!Y129-AVERAGE(ajuste_SA!Y$2:Y$138))/_xlfn.STDEV.P(ajuste_SA!Y$2:Y$138)</f>
        <v>-1.8563948737330853</v>
      </c>
      <c r="Z129" s="4">
        <f>(ajuste_SA!Z129-AVERAGE(ajuste_SA!Z$2:Z$138))/_xlfn.STDEV.P(ajuste_SA!Z$2:Z$138)</f>
        <v>-1.7508737486485935</v>
      </c>
      <c r="AA129" s="4">
        <f>(ajuste_SA!AA129-AVERAGE(ajuste_SA!AA$2:AA$138))/_xlfn.STDEV.P(ajuste_SA!AA$2:AA$138)</f>
        <v>6.4300924076139812E-2</v>
      </c>
      <c r="AB129" s="4">
        <f>ajuste_SA!AB129/ajuste_SA!AB$2*100</f>
        <v>178.75457286690627</v>
      </c>
      <c r="AC129" s="4">
        <f>ajuste_SA!AC129/ajuste_SA!AC$2*100</f>
        <v>119.38600592177029</v>
      </c>
      <c r="AD129" s="4">
        <v>10.415670949922941</v>
      </c>
    </row>
    <row r="130" spans="1:30" x14ac:dyDescent="0.3">
      <c r="A130" s="2">
        <v>44197</v>
      </c>
      <c r="B130" s="2" t="str">
        <f t="shared" si="1"/>
        <v>2021M1</v>
      </c>
      <c r="C130" s="4">
        <f>ajuste_SA!C130/ajuste_SA!C$2*100</f>
        <v>96.718429534134174</v>
      </c>
      <c r="D130" s="4">
        <f>(ajuste_SA!D130-AVERAGE(ajuste_SA!D$2:D$138))/_xlfn.STDEV.P(ajuste_SA!D$2:D$138)</f>
        <v>2.9131555516021082</v>
      </c>
      <c r="E130" s="4">
        <f>(ajuste_SA!E130-AVERAGE(ajuste_SA!E$2:E$138))/_xlfn.STDEV.P(ajuste_SA!E$2:E$138)</f>
        <v>2.6253648343872595</v>
      </c>
      <c r="F130" s="4">
        <f>(ajuste_SA!F130-AVERAGE(ajuste_SA!F$2:F$138))/_xlfn.STDEV.P(ajuste_SA!F$2:F$138)</f>
        <v>2.1289019066273247</v>
      </c>
      <c r="G130" s="4">
        <f>(ajuste_SA!G130-AVERAGE(ajuste_SA!G$2:G$138))/_xlfn.STDEV.P(ajuste_SA!G$2:G$138)</f>
        <v>1.7975271826514021</v>
      </c>
      <c r="H130" s="4">
        <f>(ajuste_SA!H130-AVERAGE(ajuste_SA!H$2:H$138))/_xlfn.STDEV.P(ajuste_SA!H$2:H$138)</f>
        <v>1.7903551397734523</v>
      </c>
      <c r="I130" s="4">
        <f>(ajuste_SA!I130-AVERAGE(ajuste_SA!I$2:I$138))/_xlfn.STDEV.P(ajuste_SA!I$2:I$138)</f>
        <v>-1.2353782145157637</v>
      </c>
      <c r="J130" s="4">
        <f>(ajuste_SA!J130-AVERAGE(ajuste_SA!J$2:J$138))/_xlfn.STDEV.P(ajuste_SA!J$2:J$138)</f>
        <v>0.1655314467284098</v>
      </c>
      <c r="K130" s="4">
        <f>(ajuste_SA!K130-AVERAGE(ajuste_SA!K$2:K$138))/_xlfn.STDEV.P(ajuste_SA!K$2:K$138)</f>
        <v>1.7171693047051042</v>
      </c>
      <c r="L130" s="4">
        <f>(ajuste_SA!L130-AVERAGE(ajuste_SA!L$2:L$138))/_xlfn.STDEV.P(ajuste_SA!L$2:L$138)</f>
        <v>-1.5432899244814919</v>
      </c>
      <c r="M130" s="4">
        <f>(ajuste_SA!M130-AVERAGE(ajuste_SA!M$2:M$138))/_xlfn.STDEV.P(ajuste_SA!M$2:M$138)</f>
        <v>-0.28142875900227876</v>
      </c>
      <c r="N130" s="4">
        <f>(ajuste_SA!N130-AVERAGE(ajuste_SA!N$2:N$138))/_xlfn.STDEV.P(ajuste_SA!N$2:N$138)</f>
        <v>0.85815295866883423</v>
      </c>
      <c r="O130" s="4">
        <f>(ajuste_SA!O130-AVERAGE(ajuste_SA!O$2:O$138))/_xlfn.STDEV.P(ajuste_SA!O$2:O$138)</f>
        <v>1.6072675256127964</v>
      </c>
      <c r="P130" s="4">
        <f>(ajuste_SA!P130-AVERAGE(ajuste_SA!P$2:P$138))/_xlfn.STDEV.P(ajuste_SA!P$2:P$138)</f>
        <v>2.2245162314903659</v>
      </c>
      <c r="Q130" s="4">
        <f>(ajuste_SA!Q130-AVERAGE(ajuste_SA!Q$2:Q$138))/_xlfn.STDEV.P(ajuste_SA!Q$2:Q$138)</f>
        <v>1.853835977980596</v>
      </c>
      <c r="R130" s="4">
        <f>(ajuste_SA!R130-AVERAGE(ajuste_SA!R$2:R$138))/_xlfn.STDEV.P(ajuste_SA!R$2:R$138)</f>
        <v>-1.1465239745810405</v>
      </c>
      <c r="S130" s="4">
        <f>(ajuste_SA!S130-AVERAGE(ajuste_SA!S$2:S$138))/_xlfn.STDEV.P(ajuste_SA!S$2:S$138)</f>
        <v>1.6126090440104868</v>
      </c>
      <c r="T130" s="4">
        <f>(ajuste_SA!T130-AVERAGE(ajuste_SA!T$2:T$138))/_xlfn.STDEV.P(ajuste_SA!T$2:T$138)</f>
        <v>1.2890595680953676</v>
      </c>
      <c r="U130" s="4">
        <f>(ajuste_SA!U130-AVERAGE(ajuste_SA!U$2:U$138))/_xlfn.STDEV.P(ajuste_SA!U$2:U$138)</f>
        <v>1.9190580955416283</v>
      </c>
      <c r="V130" s="4">
        <f>(ajuste_SA!V130-AVERAGE(ajuste_SA!V$2:V$138))/_xlfn.STDEV.P(ajuste_SA!V$2:V$138)</f>
        <v>1.863966597632347</v>
      </c>
      <c r="W130" s="4">
        <f>(ajuste_SA!W130-AVERAGE(ajuste_SA!W$2:W$138))/_xlfn.STDEV.P(ajuste_SA!W$2:W$138)</f>
        <v>2.0872618658035251</v>
      </c>
      <c r="X130" s="4">
        <f>(ajuste_SA!X130-AVERAGE(ajuste_SA!X$2:X$138))/_xlfn.STDEV.P(ajuste_SA!X$2:X$138)</f>
        <v>-1.5340796882266858</v>
      </c>
      <c r="Y130" s="4">
        <f>(ajuste_SA!Y130-AVERAGE(ajuste_SA!Y$2:Y$138))/_xlfn.STDEV.P(ajuste_SA!Y$2:Y$138)</f>
        <v>-1.5875544480495807</v>
      </c>
      <c r="Z130" s="4">
        <f>(ajuste_SA!Z130-AVERAGE(ajuste_SA!Z$2:Z$138))/_xlfn.STDEV.P(ajuste_SA!Z$2:Z$138)</f>
        <v>-1.4550346336476054</v>
      </c>
      <c r="AA130" s="4">
        <f>(ajuste_SA!AA130-AVERAGE(ajuste_SA!AA$2:AA$138))/_xlfn.STDEV.P(ajuste_SA!AA$2:AA$138)</f>
        <v>0.14320753798088867</v>
      </c>
      <c r="AB130" s="4">
        <f>ajuste_SA!AB130/ajuste_SA!AB$2*100</f>
        <v>179.20141188270316</v>
      </c>
      <c r="AC130" s="4">
        <f>ajuste_SA!AC130/ajuste_SA!AC$2*100</f>
        <v>119.89384814234249</v>
      </c>
      <c r="AD130" s="4">
        <v>11.214399498128007</v>
      </c>
    </row>
    <row r="131" spans="1:30" x14ac:dyDescent="0.3">
      <c r="A131" s="2">
        <v>44228</v>
      </c>
      <c r="B131" s="2" t="str">
        <f t="shared" ref="B131:B138" si="2">CONCATENATE(YEAR(A131),"M",MONTH(A131))</f>
        <v>2021M2</v>
      </c>
      <c r="C131" s="4">
        <f>ajuste_SA!C131/ajuste_SA!C$2*100</f>
        <v>98.710811602695557</v>
      </c>
      <c r="D131" s="4">
        <f>(ajuste_SA!D131-AVERAGE(ajuste_SA!D$2:D$138))/_xlfn.STDEV.P(ajuste_SA!D$2:D$138)</f>
        <v>2.8753970909688138</v>
      </c>
      <c r="E131" s="4">
        <f>(ajuste_SA!E131-AVERAGE(ajuste_SA!E$2:E$138))/_xlfn.STDEV.P(ajuste_SA!E$2:E$138)</f>
        <v>3.0223871038907357</v>
      </c>
      <c r="F131" s="4">
        <f>(ajuste_SA!F131-AVERAGE(ajuste_SA!F$2:F$138))/_xlfn.STDEV.P(ajuste_SA!F$2:F$138)</f>
        <v>2.1331781648756785</v>
      </c>
      <c r="G131" s="4">
        <f>(ajuste_SA!G131-AVERAGE(ajuste_SA!G$2:G$138))/_xlfn.STDEV.P(ajuste_SA!G$2:G$138)</f>
        <v>1.9208452374368479</v>
      </c>
      <c r="H131" s="4">
        <f>(ajuste_SA!H131-AVERAGE(ajuste_SA!H$2:H$138))/_xlfn.STDEV.P(ajuste_SA!H$2:H$138)</f>
        <v>1.8510709670581673</v>
      </c>
      <c r="I131" s="4">
        <f>(ajuste_SA!I131-AVERAGE(ajuste_SA!I$2:I$138))/_xlfn.STDEV.P(ajuste_SA!I$2:I$138)</f>
        <v>-1.2119067565691344</v>
      </c>
      <c r="J131" s="4">
        <f>(ajuste_SA!J131-AVERAGE(ajuste_SA!J$2:J$138))/_xlfn.STDEV.P(ajuste_SA!J$2:J$138)</f>
        <v>-0.32362439225573847</v>
      </c>
      <c r="K131" s="4">
        <f>(ajuste_SA!K131-AVERAGE(ajuste_SA!K$2:K$138))/_xlfn.STDEV.P(ajuste_SA!K$2:K$138)</f>
        <v>1.7750670706822331</v>
      </c>
      <c r="L131" s="4">
        <f>(ajuste_SA!L131-AVERAGE(ajuste_SA!L$2:L$138))/_xlfn.STDEV.P(ajuste_SA!L$2:L$138)</f>
        <v>-1.4189209785637291</v>
      </c>
      <c r="M131" s="4">
        <f>(ajuste_SA!M131-AVERAGE(ajuste_SA!M$2:M$138))/_xlfn.STDEV.P(ajuste_SA!M$2:M$138)</f>
        <v>-9.7690426881755901E-2</v>
      </c>
      <c r="N131" s="4">
        <f>(ajuste_SA!N131-AVERAGE(ajuste_SA!N$2:N$138))/_xlfn.STDEV.P(ajuste_SA!N$2:N$138)</f>
        <v>0.87717612691537983</v>
      </c>
      <c r="O131" s="4">
        <f>(ajuste_SA!O131-AVERAGE(ajuste_SA!O$2:O$138))/_xlfn.STDEV.P(ajuste_SA!O$2:O$138)</f>
        <v>1.7419824776570023</v>
      </c>
      <c r="P131" s="4">
        <f>(ajuste_SA!P131-AVERAGE(ajuste_SA!P$2:P$138))/_xlfn.STDEV.P(ajuste_SA!P$2:P$138)</f>
        <v>2.3677578779092832</v>
      </c>
      <c r="Q131" s="4">
        <f>(ajuste_SA!Q131-AVERAGE(ajuste_SA!Q$2:Q$138))/_xlfn.STDEV.P(ajuste_SA!Q$2:Q$138)</f>
        <v>1.9692121210696079</v>
      </c>
      <c r="R131" s="4">
        <f>(ajuste_SA!R131-AVERAGE(ajuste_SA!R$2:R$138))/_xlfn.STDEV.P(ajuste_SA!R$2:R$138)</f>
        <v>-0.91066629532256849</v>
      </c>
      <c r="S131" s="4">
        <f>(ajuste_SA!S131-AVERAGE(ajuste_SA!S$2:S$138))/_xlfn.STDEV.P(ajuste_SA!S$2:S$138)</f>
        <v>1.9083914509147644</v>
      </c>
      <c r="T131" s="4">
        <f>(ajuste_SA!T131-AVERAGE(ajuste_SA!T$2:T$138))/_xlfn.STDEV.P(ajuste_SA!T$2:T$138)</f>
        <v>0.84828207842268233</v>
      </c>
      <c r="U131" s="4">
        <f>(ajuste_SA!U131-AVERAGE(ajuste_SA!U$2:U$138))/_xlfn.STDEV.P(ajuste_SA!U$2:U$138)</f>
        <v>1.9276723673276559</v>
      </c>
      <c r="V131" s="4">
        <f>(ajuste_SA!V131-AVERAGE(ajuste_SA!V$2:V$138))/_xlfn.STDEV.P(ajuste_SA!V$2:V$138)</f>
        <v>1.9151587570317952</v>
      </c>
      <c r="W131" s="4">
        <f>(ajuste_SA!W131-AVERAGE(ajuste_SA!W$2:W$138))/_xlfn.STDEV.P(ajuste_SA!W$2:W$138)</f>
        <v>1.3575062612627971</v>
      </c>
      <c r="X131" s="4">
        <f>(ajuste_SA!X131-AVERAGE(ajuste_SA!X$2:X$138))/_xlfn.STDEV.P(ajuste_SA!X$2:X$138)</f>
        <v>-1.0250961864842409</v>
      </c>
      <c r="Y131" s="4">
        <f>(ajuste_SA!Y131-AVERAGE(ajuste_SA!Y$2:Y$138))/_xlfn.STDEV.P(ajuste_SA!Y$2:Y$138)</f>
        <v>-1.0269610604027268</v>
      </c>
      <c r="Z131" s="4">
        <f>(ajuste_SA!Z131-AVERAGE(ajuste_SA!Z$2:Z$138))/_xlfn.STDEV.P(ajuste_SA!Z$2:Z$138)</f>
        <v>-1.0029031560045867</v>
      </c>
      <c r="AA131" s="4">
        <f>(ajuste_SA!AA131-AVERAGE(ajuste_SA!AA$2:AA$138))/_xlfn.STDEV.P(ajuste_SA!AA$2:AA$138)</f>
        <v>0.18635934587688235</v>
      </c>
      <c r="AB131" s="4">
        <f>ajuste_SA!AB131/ajuste_SA!AB$2*100</f>
        <v>180.74252428682567</v>
      </c>
      <c r="AC131" s="4">
        <f>ajuste_SA!AC131/ajuste_SA!AC$2*100</f>
        <v>120.55019296171017</v>
      </c>
      <c r="AD131" s="4">
        <v>11.55222586345802</v>
      </c>
    </row>
    <row r="132" spans="1:30" x14ac:dyDescent="0.3">
      <c r="A132" s="2">
        <v>44256</v>
      </c>
      <c r="B132" s="2" t="str">
        <f t="shared" si="2"/>
        <v>2021M3</v>
      </c>
      <c r="C132" s="4">
        <f>ajuste_SA!C132/ajuste_SA!C$2*100</f>
        <v>105.44975095224143</v>
      </c>
      <c r="D132" s="4">
        <f>(ajuste_SA!D132-AVERAGE(ajuste_SA!D$2:D$138))/_xlfn.STDEV.P(ajuste_SA!D$2:D$138)</f>
        <v>2.6113479093714447</v>
      </c>
      <c r="E132" s="4">
        <f>(ajuste_SA!E132-AVERAGE(ajuste_SA!E$2:E$138))/_xlfn.STDEV.P(ajuste_SA!E$2:E$138)</f>
        <v>2.7161113782611745</v>
      </c>
      <c r="F132" s="4">
        <f>(ajuste_SA!F132-AVERAGE(ajuste_SA!F$2:F$138))/_xlfn.STDEV.P(ajuste_SA!F$2:F$138)</f>
        <v>2.1388726768462112</v>
      </c>
      <c r="G132" s="4">
        <f>(ajuste_SA!G132-AVERAGE(ajuste_SA!G$2:G$138))/_xlfn.STDEV.P(ajuste_SA!G$2:G$138)</f>
        <v>1.8919963932819326</v>
      </c>
      <c r="H132" s="4">
        <f>(ajuste_SA!H132-AVERAGE(ajuste_SA!H$2:H$138))/_xlfn.STDEV.P(ajuste_SA!H$2:H$138)</f>
        <v>1.8557763130442047</v>
      </c>
      <c r="I132" s="4">
        <f>(ajuste_SA!I132-AVERAGE(ajuste_SA!I$2:I$138))/_xlfn.STDEV.P(ajuste_SA!I$2:I$138)</f>
        <v>-0.8480991583963744</v>
      </c>
      <c r="J132" s="4">
        <f>(ajuste_SA!J132-AVERAGE(ajuste_SA!J$2:J$138))/_xlfn.STDEV.P(ajuste_SA!J$2:J$138)</f>
        <v>-0.50026400077778921</v>
      </c>
      <c r="K132" s="4">
        <f>(ajuste_SA!K132-AVERAGE(ajuste_SA!K$2:K$138))/_xlfn.STDEV.P(ajuste_SA!K$2:K$138)</f>
        <v>1.7441954430882707</v>
      </c>
      <c r="L132" s="4">
        <f>(ajuste_SA!L132-AVERAGE(ajuste_SA!L$2:L$138))/_xlfn.STDEV.P(ajuste_SA!L$2:L$138)</f>
        <v>-1.1467724616142709</v>
      </c>
      <c r="M132" s="4">
        <f>(ajuste_SA!M132-AVERAGE(ajuste_SA!M$2:M$138))/_xlfn.STDEV.P(ajuste_SA!M$2:M$138)</f>
        <v>0.42210371909714484</v>
      </c>
      <c r="N132" s="4">
        <f>(ajuste_SA!N132-AVERAGE(ajuste_SA!N$2:N$138))/_xlfn.STDEV.P(ajuste_SA!N$2:N$138)</f>
        <v>1.3401963783960309</v>
      </c>
      <c r="O132" s="4">
        <f>(ajuste_SA!O132-AVERAGE(ajuste_SA!O$2:O$138))/_xlfn.STDEV.P(ajuste_SA!O$2:O$138)</f>
        <v>2.0672346385438849</v>
      </c>
      <c r="P132" s="4">
        <f>(ajuste_SA!P132-AVERAGE(ajuste_SA!P$2:P$138))/_xlfn.STDEV.P(ajuste_SA!P$2:P$138)</f>
        <v>2.3927126607534106</v>
      </c>
      <c r="Q132" s="4">
        <f>(ajuste_SA!Q132-AVERAGE(ajuste_SA!Q$2:Q$138))/_xlfn.STDEV.P(ajuste_SA!Q$2:Q$138)</f>
        <v>2.1656585426674133</v>
      </c>
      <c r="R132" s="4">
        <f>(ajuste_SA!R132-AVERAGE(ajuste_SA!R$2:R$138))/_xlfn.STDEV.P(ajuste_SA!R$2:R$138)</f>
        <v>-0.71325779951393176</v>
      </c>
      <c r="S132" s="4">
        <f>(ajuste_SA!S132-AVERAGE(ajuste_SA!S$2:S$138))/_xlfn.STDEV.P(ajuste_SA!S$2:S$138)</f>
        <v>1.99197953591898</v>
      </c>
      <c r="T132" s="4">
        <f>(ajuste_SA!T132-AVERAGE(ajuste_SA!T$2:T$138))/_xlfn.STDEV.P(ajuste_SA!T$2:T$138)</f>
        <v>1.1059173343789677</v>
      </c>
      <c r="U132" s="4">
        <f>(ajuste_SA!U132-AVERAGE(ajuste_SA!U$2:U$138))/_xlfn.STDEV.P(ajuste_SA!U$2:U$138)</f>
        <v>2.0646487558035567</v>
      </c>
      <c r="V132" s="4">
        <f>(ajuste_SA!V132-AVERAGE(ajuste_SA!V$2:V$138))/_xlfn.STDEV.P(ajuste_SA!V$2:V$138)</f>
        <v>2.1506426902692546</v>
      </c>
      <c r="W132" s="4">
        <f>(ajuste_SA!W132-AVERAGE(ajuste_SA!W$2:W$138))/_xlfn.STDEV.P(ajuste_SA!W$2:W$138)</f>
        <v>0.14361318367073034</v>
      </c>
      <c r="X132" s="4">
        <f>(ajuste_SA!X132-AVERAGE(ajuste_SA!X$2:X$138))/_xlfn.STDEV.P(ajuste_SA!X$2:X$138)</f>
        <v>-0.77748259104197048</v>
      </c>
      <c r="Y132" s="4">
        <f>(ajuste_SA!Y132-AVERAGE(ajuste_SA!Y$2:Y$138))/_xlfn.STDEV.P(ajuste_SA!Y$2:Y$138)</f>
        <v>-0.59009536866703138</v>
      </c>
      <c r="Z132" s="4">
        <f>(ajuste_SA!Z132-AVERAGE(ajuste_SA!Z$2:Z$138))/_xlfn.STDEV.P(ajuste_SA!Z$2:Z$138)</f>
        <v>-0.66380454777232267</v>
      </c>
      <c r="AA132" s="4">
        <f>(ajuste_SA!AA132-AVERAGE(ajuste_SA!AA$2:AA$138))/_xlfn.STDEV.P(ajuste_SA!AA$2:AA$138)</f>
        <v>0.46993035947183104</v>
      </c>
      <c r="AB132" s="4">
        <f>ajuste_SA!AB132/ajuste_SA!AB$2*100</f>
        <v>182.42347480020834</v>
      </c>
      <c r="AC132" s="4">
        <f>ajuste_SA!AC132/ajuste_SA!AC$2*100</f>
        <v>121.40408290478418</v>
      </c>
      <c r="AD132" s="4">
        <v>11.962552792430326</v>
      </c>
    </row>
    <row r="133" spans="1:30" x14ac:dyDescent="0.3">
      <c r="A133" s="2">
        <v>44287</v>
      </c>
      <c r="B133" s="2" t="str">
        <f t="shared" si="2"/>
        <v>2021M4</v>
      </c>
      <c r="C133" s="4">
        <f>ajuste_SA!C133/ajuste_SA!C$2*100</f>
        <v>101.8458833870495</v>
      </c>
      <c r="D133" s="4">
        <f>(ajuste_SA!D133-AVERAGE(ajuste_SA!D$2:D$138))/_xlfn.STDEV.P(ajuste_SA!D$2:D$138)</f>
        <v>2.4124400000890329</v>
      </c>
      <c r="E133" s="4">
        <f>(ajuste_SA!E133-AVERAGE(ajuste_SA!E$2:E$138))/_xlfn.STDEV.P(ajuste_SA!E$2:E$138)</f>
        <v>2.5917999784848824</v>
      </c>
      <c r="F133" s="4">
        <f>(ajuste_SA!F133-AVERAGE(ajuste_SA!F$2:F$138))/_xlfn.STDEV.P(ajuste_SA!F$2:F$138)</f>
        <v>2.1415833732333005</v>
      </c>
      <c r="G133" s="4">
        <f>(ajuste_SA!G133-AVERAGE(ajuste_SA!G$2:G$138))/_xlfn.STDEV.P(ajuste_SA!G$2:G$138)</f>
        <v>1.9018254816572076</v>
      </c>
      <c r="H133" s="4">
        <f>(ajuste_SA!H133-AVERAGE(ajuste_SA!H$2:H$138))/_xlfn.STDEV.P(ajuste_SA!H$2:H$138)</f>
        <v>1.8986461532918495</v>
      </c>
      <c r="I133" s="4">
        <f>(ajuste_SA!I133-AVERAGE(ajuste_SA!I$2:I$138))/_xlfn.STDEV.P(ajuste_SA!I$2:I$138)</f>
        <v>-0.49602728919692984</v>
      </c>
      <c r="J133" s="4">
        <f>(ajuste_SA!J133-AVERAGE(ajuste_SA!J$2:J$138))/_xlfn.STDEV.P(ajuste_SA!J$2:J$138)</f>
        <v>-0.37797504103175333</v>
      </c>
      <c r="K133" s="4">
        <f>(ajuste_SA!K133-AVERAGE(ajuste_SA!K$2:K$138))/_xlfn.STDEV.P(ajuste_SA!K$2:K$138)</f>
        <v>1.7348626566090779</v>
      </c>
      <c r="L133" s="4">
        <f>(ajuste_SA!L133-AVERAGE(ajuste_SA!L$2:L$138))/_xlfn.STDEV.P(ajuste_SA!L$2:L$138)</f>
        <v>-1.1731094148674444</v>
      </c>
      <c r="M133" s="4">
        <f>(ajuste_SA!M133-AVERAGE(ajuste_SA!M$2:M$138))/_xlfn.STDEV.P(ajuste_SA!M$2:M$138)</f>
        <v>-6.7865166557582748E-2</v>
      </c>
      <c r="N133" s="4">
        <f>(ajuste_SA!N133-AVERAGE(ajuste_SA!N$2:N$138))/_xlfn.STDEV.P(ajuste_SA!N$2:N$138)</f>
        <v>1.5139532486607521</v>
      </c>
      <c r="O133" s="4">
        <f>(ajuste_SA!O133-AVERAGE(ajuste_SA!O$2:O$138))/_xlfn.STDEV.P(ajuste_SA!O$2:O$138)</f>
        <v>2.2193394055746385</v>
      </c>
      <c r="P133" s="4">
        <f>(ajuste_SA!P133-AVERAGE(ajuste_SA!P$2:P$138))/_xlfn.STDEV.P(ajuste_SA!P$2:P$138)</f>
        <v>2.5595913145692379</v>
      </c>
      <c r="Q133" s="4">
        <f>(ajuste_SA!Q133-AVERAGE(ajuste_SA!Q$2:Q$138))/_xlfn.STDEV.P(ajuste_SA!Q$2:Q$138)</f>
        <v>2.3593827377838452</v>
      </c>
      <c r="R133" s="4">
        <f>(ajuste_SA!R133-AVERAGE(ajuste_SA!R$2:R$138))/_xlfn.STDEV.P(ajuste_SA!R$2:R$138)</f>
        <v>-0.37542271807669281</v>
      </c>
      <c r="S133" s="4">
        <f>(ajuste_SA!S133-AVERAGE(ajuste_SA!S$2:S$138))/_xlfn.STDEV.P(ajuste_SA!S$2:S$138)</f>
        <v>1.9169833911088319</v>
      </c>
      <c r="T133" s="4">
        <f>(ajuste_SA!T133-AVERAGE(ajuste_SA!T$2:T$138))/_xlfn.STDEV.P(ajuste_SA!T$2:T$138)</f>
        <v>0.62057415017848927</v>
      </c>
      <c r="U133" s="4">
        <f>(ajuste_SA!U133-AVERAGE(ajuste_SA!U$2:U$138))/_xlfn.STDEV.P(ajuste_SA!U$2:U$138)</f>
        <v>1.6970711359315986</v>
      </c>
      <c r="V133" s="4">
        <f>(ajuste_SA!V133-AVERAGE(ajuste_SA!V$2:V$138))/_xlfn.STDEV.P(ajuste_SA!V$2:V$138)</f>
        <v>2.0955126724544644</v>
      </c>
      <c r="W133" s="4">
        <f>(ajuste_SA!W133-AVERAGE(ajuste_SA!W$2:W$138))/_xlfn.STDEV.P(ajuste_SA!W$2:W$138)</f>
        <v>3.145230281719448E-2</v>
      </c>
      <c r="X133" s="4">
        <f>(ajuste_SA!X133-AVERAGE(ajuste_SA!X$2:X$138))/_xlfn.STDEV.P(ajuste_SA!X$2:X$138)</f>
        <v>-0.90128938876310571</v>
      </c>
      <c r="Y133" s="4">
        <f>(ajuste_SA!Y133-AVERAGE(ajuste_SA!Y$2:Y$138))/_xlfn.STDEV.P(ajuste_SA!Y$2:Y$138)</f>
        <v>-0.7657581468125032</v>
      </c>
      <c r="Z133" s="4">
        <f>(ajuste_SA!Z133-AVERAGE(ajuste_SA!Z$2:Z$138))/_xlfn.STDEV.P(ajuste_SA!Z$2:Z$138)</f>
        <v>-0.83684252069742815</v>
      </c>
      <c r="AA133" s="4">
        <f>(ajuste_SA!AA133-AVERAGE(ajuste_SA!AA$2:AA$138))/_xlfn.STDEV.P(ajuste_SA!AA$2:AA$138)</f>
        <v>0.22951127706445817</v>
      </c>
      <c r="AB133" s="4">
        <f>ajuste_SA!AB133/ajuste_SA!AB$2*100</f>
        <v>182.988935108688</v>
      </c>
      <c r="AC133" s="4">
        <f>ajuste_SA!AC133/ajuste_SA!AC$2*100</f>
        <v>122.40189203311056</v>
      </c>
      <c r="AD133" s="4">
        <v>11.640241665396431</v>
      </c>
    </row>
    <row r="134" spans="1:30" x14ac:dyDescent="0.3">
      <c r="A134" s="2">
        <v>44317</v>
      </c>
      <c r="B134" s="2" t="str">
        <f t="shared" si="2"/>
        <v>2021M5</v>
      </c>
      <c r="C134" s="4">
        <f>ajuste_SA!C134/ajuste_SA!C$2*100</f>
        <v>100.2929973630237</v>
      </c>
      <c r="D134" s="4">
        <f>(ajuste_SA!D134-AVERAGE(ajuste_SA!D$2:D$138))/_xlfn.STDEV.P(ajuste_SA!D$2:D$138)</f>
        <v>2.2287527025580438</v>
      </c>
      <c r="E134" s="4">
        <f>(ajuste_SA!E134-AVERAGE(ajuste_SA!E$2:E$138))/_xlfn.STDEV.P(ajuste_SA!E$2:E$138)</f>
        <v>2.5684561341552152</v>
      </c>
      <c r="F134" s="4">
        <f>(ajuste_SA!F134-AVERAGE(ajuste_SA!F$2:F$138))/_xlfn.STDEV.P(ajuste_SA!F$2:F$138)</f>
        <v>2.1769711728810748</v>
      </c>
      <c r="G134" s="4">
        <f>(ajuste_SA!G134-AVERAGE(ajuste_SA!G$2:G$138))/_xlfn.STDEV.P(ajuste_SA!G$2:G$138)</f>
        <v>1.9372892569753488</v>
      </c>
      <c r="H134" s="4">
        <f>(ajuste_SA!H134-AVERAGE(ajuste_SA!H$2:H$138))/_xlfn.STDEV.P(ajuste_SA!H$2:H$138)</f>
        <v>1.9757698745583332</v>
      </c>
      <c r="I134" s="4">
        <f>(ajuste_SA!I134-AVERAGE(ajuste_SA!I$2:I$138))/_xlfn.STDEV.P(ajuste_SA!I$2:I$138)</f>
        <v>-0.14982328448414264</v>
      </c>
      <c r="J134" s="4">
        <f>(ajuste_SA!J134-AVERAGE(ajuste_SA!J$2:J$138))/_xlfn.STDEV.P(ajuste_SA!J$2:J$138)</f>
        <v>-0.13339712153968161</v>
      </c>
      <c r="K134" s="4">
        <f>(ajuste_SA!K134-AVERAGE(ajuste_SA!K$2:K$138))/_xlfn.STDEV.P(ajuste_SA!K$2:K$138)</f>
        <v>1.772830966273236</v>
      </c>
      <c r="L134" s="4">
        <f>(ajuste_SA!L134-AVERAGE(ajuste_SA!L$2:L$138))/_xlfn.STDEV.P(ajuste_SA!L$2:L$138)</f>
        <v>-1.029719336044612</v>
      </c>
      <c r="M134" s="4">
        <f>(ajuste_SA!M134-AVERAGE(ajuste_SA!M$2:M$138))/_xlfn.STDEV.P(ajuste_SA!M$2:M$138)</f>
        <v>-0.28216518518312261</v>
      </c>
      <c r="N134" s="4">
        <f>(ajuste_SA!N134-AVERAGE(ajuste_SA!N$2:N$138))/_xlfn.STDEV.P(ajuste_SA!N$2:N$138)</f>
        <v>2.0009136333132962</v>
      </c>
      <c r="O134" s="4">
        <f>(ajuste_SA!O134-AVERAGE(ajuste_SA!O$2:O$138))/_xlfn.STDEV.P(ajuste_SA!O$2:O$138)</f>
        <v>2.2719842767865854</v>
      </c>
      <c r="P134" s="4">
        <f>(ajuste_SA!P134-AVERAGE(ajuste_SA!P$2:P$138))/_xlfn.STDEV.P(ajuste_SA!P$2:P$138)</f>
        <v>2.4737010544193674</v>
      </c>
      <c r="Q134" s="4">
        <f>(ajuste_SA!Q134-AVERAGE(ajuste_SA!Q$2:Q$138))/_xlfn.STDEV.P(ajuste_SA!Q$2:Q$138)</f>
        <v>2.3737994491751051</v>
      </c>
      <c r="R134" s="4">
        <f>(ajuste_SA!R134-AVERAGE(ajuste_SA!R$2:R$138))/_xlfn.STDEV.P(ajuste_SA!R$2:R$138)</f>
        <v>-0.50768319383505967</v>
      </c>
      <c r="S134" s="4">
        <f>(ajuste_SA!S134-AVERAGE(ajuste_SA!S$2:S$138))/_xlfn.STDEV.P(ajuste_SA!S$2:S$138)</f>
        <v>1.8723567378645982</v>
      </c>
      <c r="T134" s="4">
        <f>(ajuste_SA!T134-AVERAGE(ajuste_SA!T$2:T$138))/_xlfn.STDEV.P(ajuste_SA!T$2:T$138)</f>
        <v>0.36196300310115731</v>
      </c>
      <c r="U134" s="4">
        <f>(ajuste_SA!U134-AVERAGE(ajuste_SA!U$2:U$138))/_xlfn.STDEV.P(ajuste_SA!U$2:U$138)</f>
        <v>1.4438790783617117</v>
      </c>
      <c r="V134" s="4">
        <f>(ajuste_SA!V134-AVERAGE(ajuste_SA!V$2:V$138))/_xlfn.STDEV.P(ajuste_SA!V$2:V$138)</f>
        <v>1.7997795054622703</v>
      </c>
      <c r="W134" s="4">
        <f>(ajuste_SA!W134-AVERAGE(ajuste_SA!W$2:W$138))/_xlfn.STDEV.P(ajuste_SA!W$2:W$138)</f>
        <v>-0.23120292449804769</v>
      </c>
      <c r="X134" s="4">
        <f>(ajuste_SA!X134-AVERAGE(ajuste_SA!X$2:X$138))/_xlfn.STDEV.P(ajuste_SA!X$2:X$138)</f>
        <v>-1.0067544386737024</v>
      </c>
      <c r="Y134" s="4">
        <f>(ajuste_SA!Y134-AVERAGE(ajuste_SA!Y$2:Y$138))/_xlfn.STDEV.P(ajuste_SA!Y$2:Y$138)</f>
        <v>-0.84213326774531716</v>
      </c>
      <c r="Z134" s="4">
        <f>(ajuste_SA!Z134-AVERAGE(ajuste_SA!Z$2:Z$138))/_xlfn.STDEV.P(ajuste_SA!Z$2:Z$138)</f>
        <v>-0.88987028659383205</v>
      </c>
      <c r="AA134" s="4">
        <f>(ajuste_SA!AA134-AVERAGE(ajuste_SA!AA$2:AA$138))/_xlfn.STDEV.P(ajuste_SA!AA$2:AA$138)</f>
        <v>5.1971025904016248E-2</v>
      </c>
      <c r="AB134" s="4">
        <f>ajuste_SA!AB134/ajuste_SA!AB$2*100</f>
        <v>184.50786629547954</v>
      </c>
      <c r="AC134" s="4">
        <f>ajuste_SA!AC134/ajuste_SA!AC$2*100</f>
        <v>123.38320087268193</v>
      </c>
      <c r="AD134" s="4">
        <v>11.166285949186141</v>
      </c>
    </row>
    <row r="135" spans="1:30" x14ac:dyDescent="0.3">
      <c r="A135" s="2">
        <v>44348</v>
      </c>
      <c r="B135" s="2" t="str">
        <f t="shared" si="2"/>
        <v>2021M6</v>
      </c>
      <c r="C135" s="4">
        <f>ajuste_SA!C135/ajuste_SA!C$2*100</f>
        <v>100.50542045121593</v>
      </c>
      <c r="D135" s="4">
        <f>(ajuste_SA!D135-AVERAGE(ajuste_SA!D$2:D$138))/_xlfn.STDEV.P(ajuste_SA!D$2:D$138)</f>
        <v>2.0309259929944039</v>
      </c>
      <c r="E135" s="4">
        <f>(ajuste_SA!E135-AVERAGE(ajuste_SA!E$2:E$138))/_xlfn.STDEV.P(ajuste_SA!E$2:E$138)</f>
        <v>2.6091496607654241</v>
      </c>
      <c r="F135" s="4">
        <f>(ajuste_SA!F135-AVERAGE(ajuste_SA!F$2:F$138))/_xlfn.STDEV.P(ajuste_SA!F$2:F$138)</f>
        <v>2.2218617832623213</v>
      </c>
      <c r="G135" s="4">
        <f>(ajuste_SA!G135-AVERAGE(ajuste_SA!G$2:G$138))/_xlfn.STDEV.P(ajuste_SA!G$2:G$138)</f>
        <v>1.9804945436288908</v>
      </c>
      <c r="H135" s="4">
        <f>(ajuste_SA!H135-AVERAGE(ajuste_SA!H$2:H$138))/_xlfn.STDEV.P(ajuste_SA!H$2:H$138)</f>
        <v>1.9930818759166633</v>
      </c>
      <c r="I135" s="4">
        <f>(ajuste_SA!I135-AVERAGE(ajuste_SA!I$2:I$138))/_xlfn.STDEV.P(ajuste_SA!I$2:I$138)</f>
        <v>0.35481306136839447</v>
      </c>
      <c r="J135" s="4">
        <f>(ajuste_SA!J135-AVERAGE(ajuste_SA!J$2:J$138))/_xlfn.STDEV.P(ajuste_SA!J$2:J$138)</f>
        <v>2.9654824788367808E-2</v>
      </c>
      <c r="K135" s="4">
        <f>(ajuste_SA!K135-AVERAGE(ajuste_SA!K$2:K$138))/_xlfn.STDEV.P(ajuste_SA!K$2:K$138)</f>
        <v>1.9128253220121054</v>
      </c>
      <c r="L135" s="4">
        <f>(ajuste_SA!L135-AVERAGE(ajuste_SA!L$2:L$138))/_xlfn.STDEV.P(ajuste_SA!L$2:L$138)</f>
        <v>-0.83804484292429471</v>
      </c>
      <c r="M135" s="4">
        <f>(ajuste_SA!M135-AVERAGE(ajuste_SA!M$2:M$138))/_xlfn.STDEV.P(ajuste_SA!M$2:M$138)</f>
        <v>-0.41484463543181016</v>
      </c>
      <c r="N135" s="4">
        <f>(ajuste_SA!N135-AVERAGE(ajuste_SA!N$2:N$138))/_xlfn.STDEV.P(ajuste_SA!N$2:N$138)</f>
        <v>1.8302323999725294</v>
      </c>
      <c r="O135" s="4">
        <f>(ajuste_SA!O135-AVERAGE(ajuste_SA!O$2:O$138))/_xlfn.STDEV.P(ajuste_SA!O$2:O$138)</f>
        <v>2.210815648580521</v>
      </c>
      <c r="P135" s="4">
        <f>(ajuste_SA!P135-AVERAGE(ajuste_SA!P$2:P$138))/_xlfn.STDEV.P(ajuste_SA!P$2:P$138)</f>
        <v>2.574692630868344</v>
      </c>
      <c r="Q135" s="4">
        <f>(ajuste_SA!Q135-AVERAGE(ajuste_SA!Q$2:Q$138))/_xlfn.STDEV.P(ajuste_SA!Q$2:Q$138)</f>
        <v>2.4122485936715368</v>
      </c>
      <c r="R135" s="4">
        <f>(ajuste_SA!R135-AVERAGE(ajuste_SA!R$2:R$138))/_xlfn.STDEV.P(ajuste_SA!R$2:R$138)</f>
        <v>-0.59991745613664682</v>
      </c>
      <c r="S135" s="4">
        <f>(ajuste_SA!S135-AVERAGE(ajuste_SA!S$2:S$138))/_xlfn.STDEV.P(ajuste_SA!S$2:S$138)</f>
        <v>1.7854425295620093</v>
      </c>
      <c r="T135" s="4">
        <f>(ajuste_SA!T135-AVERAGE(ajuste_SA!T$2:T$138))/_xlfn.STDEV.P(ajuste_SA!T$2:T$138)</f>
        <v>0.20679631485475769</v>
      </c>
      <c r="U135" s="4">
        <f>(ajuste_SA!U135-AVERAGE(ajuste_SA!U$2:U$138))/_xlfn.STDEV.P(ajuste_SA!U$2:U$138)</f>
        <v>1.1437109301334953</v>
      </c>
      <c r="V135" s="4">
        <f>(ajuste_SA!V135-AVERAGE(ajuste_SA!V$2:V$138))/_xlfn.STDEV.P(ajuste_SA!V$2:V$138)</f>
        <v>1.5477565668803734</v>
      </c>
      <c r="W135" s="4">
        <f>(ajuste_SA!W135-AVERAGE(ajuste_SA!W$2:W$138))/_xlfn.STDEV.P(ajuste_SA!W$2:W$138)</f>
        <v>-0.36324041714841304</v>
      </c>
      <c r="X135" s="4">
        <f>(ajuste_SA!X135-AVERAGE(ajuste_SA!X$2:X$138))/_xlfn.STDEV.P(ajuste_SA!X$2:X$138)</f>
        <v>-0.87683372501572099</v>
      </c>
      <c r="Y135" s="4">
        <f>(ajuste_SA!Y135-AVERAGE(ajuste_SA!Y$2:Y$138))/_xlfn.STDEV.P(ajuste_SA!Y$2:Y$138)</f>
        <v>-1.0529286015198833</v>
      </c>
      <c r="Z135" s="4">
        <f>(ajuste_SA!Z135-AVERAGE(ajuste_SA!Z$2:Z$138))/_xlfn.STDEV.P(ajuste_SA!Z$2:Z$138)</f>
        <v>-1.1661728562645657</v>
      </c>
      <c r="AA135" s="4">
        <f>(ajuste_SA!AA135-AVERAGE(ajuste_SA!AA$2:AA$138))/_xlfn.STDEV.P(ajuste_SA!AA$2:AA$138)</f>
        <v>0.37252988464157161</v>
      </c>
      <c r="AB135" s="4">
        <f>ajuste_SA!AB135/ajuste_SA!AB$2*100</f>
        <v>185.48576865954723</v>
      </c>
      <c r="AC135" s="4">
        <f>ajuste_SA!AC135/ajuste_SA!AC$2*100</f>
        <v>124.52951259980385</v>
      </c>
      <c r="AD135" s="4">
        <v>11.044133746727047</v>
      </c>
    </row>
    <row r="136" spans="1:30" x14ac:dyDescent="0.3">
      <c r="A136" s="2">
        <v>44378</v>
      </c>
      <c r="B136" s="2" t="str">
        <f t="shared" si="2"/>
        <v>2021M7</v>
      </c>
      <c r="C136" s="4">
        <f>ajuste_SA!C136/ajuste_SA!C$2*100</f>
        <v>104.52680925871664</v>
      </c>
      <c r="D136" s="4">
        <f>(ajuste_SA!D136-AVERAGE(ajuste_SA!D$2:D$138))/_xlfn.STDEV.P(ajuste_SA!D$2:D$138)</f>
        <v>1.9166933191114495</v>
      </c>
      <c r="E136" s="4">
        <f>(ajuste_SA!E136-AVERAGE(ajuste_SA!E$2:E$138))/_xlfn.STDEV.P(ajuste_SA!E$2:E$138)</f>
        <v>2.6044364677109981</v>
      </c>
      <c r="F136" s="4">
        <f>(ajuste_SA!F136-AVERAGE(ajuste_SA!F$2:F$138))/_xlfn.STDEV.P(ajuste_SA!F$2:F$138)</f>
        <v>2.2303707668452226</v>
      </c>
      <c r="G136" s="4">
        <f>(ajuste_SA!G136-AVERAGE(ajuste_SA!G$2:G$138))/_xlfn.STDEV.P(ajuste_SA!G$2:G$138)</f>
        <v>2.0335009937454798</v>
      </c>
      <c r="H136" s="4">
        <f>(ajuste_SA!H136-AVERAGE(ajuste_SA!H$2:H$138))/_xlfn.STDEV.P(ajuste_SA!H$2:H$138)</f>
        <v>2.0436522323695652</v>
      </c>
      <c r="I136" s="4">
        <f>(ajuste_SA!I136-AVERAGE(ajuste_SA!I$2:I$138))/_xlfn.STDEV.P(ajuste_SA!I$2:I$138)</f>
        <v>0.46630248661488499</v>
      </c>
      <c r="J136" s="4">
        <f>(ajuste_SA!J136-AVERAGE(ajuste_SA!J$2:J$138))/_xlfn.STDEV.P(ajuste_SA!J$2:J$138)</f>
        <v>0.2470574198924321</v>
      </c>
      <c r="K136" s="4">
        <f>(ajuste_SA!K136-AVERAGE(ajuste_SA!K$2:K$138))/_xlfn.STDEV.P(ajuste_SA!K$2:K$138)</f>
        <v>2.4111651379550674</v>
      </c>
      <c r="L136" s="4">
        <f>(ajuste_SA!L136-AVERAGE(ajuste_SA!L$2:L$138))/_xlfn.STDEV.P(ajuste_SA!L$2:L$138)</f>
        <v>-0.50298027098114484</v>
      </c>
      <c r="M136" s="4">
        <f>(ajuste_SA!M136-AVERAGE(ajuste_SA!M$2:M$138))/_xlfn.STDEV.P(ajuste_SA!M$2:M$138)</f>
        <v>-0.26964594010877824</v>
      </c>
      <c r="N136" s="4">
        <f>(ajuste_SA!N136-AVERAGE(ajuste_SA!N$2:N$138))/_xlfn.STDEV.P(ajuste_SA!N$2:N$138)</f>
        <v>1.5563602017420854</v>
      </c>
      <c r="O136" s="4">
        <f>(ajuste_SA!O136-AVERAGE(ajuste_SA!O$2:O$138))/_xlfn.STDEV.P(ajuste_SA!O$2:O$138)</f>
        <v>2.1778380979159042</v>
      </c>
      <c r="P136" s="4">
        <f>(ajuste_SA!P136-AVERAGE(ajuste_SA!P$2:P$138))/_xlfn.STDEV.P(ajuste_SA!P$2:P$138)</f>
        <v>2.5454587120908148</v>
      </c>
      <c r="Q136" s="4">
        <f>(ajuste_SA!Q136-AVERAGE(ajuste_SA!Q$2:Q$138))/_xlfn.STDEV.P(ajuste_SA!Q$2:Q$138)</f>
        <v>2.4055087818059135</v>
      </c>
      <c r="R136" s="4">
        <f>(ajuste_SA!R136-AVERAGE(ajuste_SA!R$2:R$138))/_xlfn.STDEV.P(ajuste_SA!R$2:R$138)</f>
        <v>-0.66746121875944175</v>
      </c>
      <c r="S136" s="4">
        <f>(ajuste_SA!S136-AVERAGE(ajuste_SA!S$2:S$138))/_xlfn.STDEV.P(ajuste_SA!S$2:S$138)</f>
        <v>1.607327476680269</v>
      </c>
      <c r="T136" s="4">
        <f>(ajuste_SA!T136-AVERAGE(ajuste_SA!T$2:T$138))/_xlfn.STDEV.P(ajuste_SA!T$2:T$138)</f>
        <v>0.3434210718012724</v>
      </c>
      <c r="U136" s="4">
        <f>(ajuste_SA!U136-AVERAGE(ajuste_SA!U$2:U$138))/_xlfn.STDEV.P(ajuste_SA!U$2:U$138)</f>
        <v>1.2260524557373622</v>
      </c>
      <c r="V136" s="4">
        <f>(ajuste_SA!V136-AVERAGE(ajuste_SA!V$2:V$138))/_xlfn.STDEV.P(ajuste_SA!V$2:V$138)</f>
        <v>1.6513222432038714</v>
      </c>
      <c r="W136" s="4">
        <f>(ajuste_SA!W136-AVERAGE(ajuste_SA!W$2:W$138))/_xlfn.STDEV.P(ajuste_SA!W$2:W$138)</f>
        <v>-2.1078742645854156E-2</v>
      </c>
      <c r="X136" s="4">
        <f>(ajuste_SA!X136-AVERAGE(ajuste_SA!X$2:X$138))/_xlfn.STDEV.P(ajuste_SA!X$2:X$138)</f>
        <v>-1.1366751523316838</v>
      </c>
      <c r="Y136" s="4">
        <f>(ajuste_SA!Y136-AVERAGE(ajuste_SA!Y$2:Y$138))/_xlfn.STDEV.P(ajuste_SA!Y$2:Y$138)</f>
        <v>-1.3645390949257639</v>
      </c>
      <c r="Z136" s="4">
        <f>(ajuste_SA!Z136-AVERAGE(ajuste_SA!Z$2:Z$138))/_xlfn.STDEV.P(ajuste_SA!Z$2:Z$138)</f>
        <v>-1.4006114002276124</v>
      </c>
      <c r="AA136" s="4">
        <f>(ajuste_SA!AA136-AVERAGE(ajuste_SA!AA$2:AA$138))/_xlfn.STDEV.P(ajuste_SA!AA$2:AA$138)</f>
        <v>0.33924066373416806</v>
      </c>
      <c r="AB136" s="4">
        <f>ajuste_SA!AB136/ajuste_SA!AB$2*100</f>
        <v>187.26637391746016</v>
      </c>
      <c r="AC136" s="4">
        <f>ajuste_SA!AC136/ajuste_SA!AC$2*100</f>
        <v>125.12856474988313</v>
      </c>
      <c r="AD136" s="4">
        <v>11.058812328861578</v>
      </c>
    </row>
    <row r="137" spans="1:30" x14ac:dyDescent="0.3">
      <c r="A137" s="2">
        <v>44409</v>
      </c>
      <c r="B137" s="2" t="str">
        <f t="shared" si="2"/>
        <v>2021M8</v>
      </c>
      <c r="C137" s="4">
        <f>ajuste_SA!C137/ajuste_SA!C$2*100</f>
        <v>103.30354526809258</v>
      </c>
      <c r="D137" s="4">
        <f>(ajuste_SA!D137-AVERAGE(ajuste_SA!D$2:D$138))/_xlfn.STDEV.P(ajuste_SA!D$2:D$138)</f>
        <v>1.8001461959955587</v>
      </c>
      <c r="E137" s="4">
        <f>(ajuste_SA!E137-AVERAGE(ajuste_SA!E$2:E$138))/_xlfn.STDEV.P(ajuste_SA!E$2:E$138)</f>
        <v>2.7450498472503937</v>
      </c>
      <c r="F137" s="4">
        <f>(ajuste_SA!F137-AVERAGE(ajuste_SA!F$2:F$138))/_xlfn.STDEV.P(ajuste_SA!F$2:F$138)</f>
        <v>2.3460738870155691</v>
      </c>
      <c r="G137" s="4">
        <f>(ajuste_SA!G137-AVERAGE(ajuste_SA!G$2:G$138))/_xlfn.STDEV.P(ajuste_SA!G$2:G$138)</f>
        <v>2.1124726208095694</v>
      </c>
      <c r="H137" s="4">
        <f>(ajuste_SA!H137-AVERAGE(ajuste_SA!H$2:H$138))/_xlfn.STDEV.P(ajuste_SA!H$2:H$138)</f>
        <v>2.1222015303216701</v>
      </c>
      <c r="I137" s="4">
        <f>(ajuste_SA!I137-AVERAGE(ajuste_SA!I$2:I$138))/_xlfn.STDEV.P(ajuste_SA!I$2:I$138)</f>
        <v>0.4545667576415704</v>
      </c>
      <c r="J137" s="4">
        <f>(ajuste_SA!J137-AVERAGE(ajuste_SA!J$2:J$138))/_xlfn.STDEV.P(ajuste_SA!J$2:J$138)</f>
        <v>7.0417811370381375E-2</v>
      </c>
      <c r="K137" s="4">
        <f>(ajuste_SA!K137-AVERAGE(ajuste_SA!K$2:K$138))/_xlfn.STDEV.P(ajuste_SA!K$2:K$138)</f>
        <v>2.4343886299705617</v>
      </c>
      <c r="L137" s="4">
        <f>(ajuste_SA!L137-AVERAGE(ajuste_SA!L$2:L$138))/_xlfn.STDEV.P(ajuste_SA!L$2:L$138)</f>
        <v>-0.31130577786082775</v>
      </c>
      <c r="M137" s="4">
        <f>(ajuste_SA!M137-AVERAGE(ajuste_SA!M$2:M$138))/_xlfn.STDEV.P(ajuste_SA!M$2:M$138)</f>
        <v>-0.25859954739612145</v>
      </c>
      <c r="N137" s="4">
        <f>(ajuste_SA!N137-AVERAGE(ajuste_SA!N$2:N$138))/_xlfn.STDEV.P(ajuste_SA!N$2:N$138)</f>
        <v>1.3505522073968075</v>
      </c>
      <c r="O137" s="4">
        <f>(ajuste_SA!O137-AVERAGE(ajuste_SA!O$2:O$138))/_xlfn.STDEV.P(ajuste_SA!O$2:O$138)</f>
        <v>2.1613756486603974</v>
      </c>
      <c r="P137" s="4">
        <f>(ajuste_SA!P137-AVERAGE(ajuste_SA!P$2:P$138))/_xlfn.STDEV.P(ajuste_SA!P$2:P$138)</f>
        <v>2.5979096807209117</v>
      </c>
      <c r="Q137" s="4">
        <f>(ajuste_SA!Q137-AVERAGE(ajuste_SA!Q$2:Q$138))/_xlfn.STDEV.P(ajuste_SA!Q$2:Q$138)</f>
        <v>2.4687617347217339</v>
      </c>
      <c r="R137" s="4">
        <f>(ajuste_SA!R137-AVERAGE(ajuste_SA!R$2:R$138))/_xlfn.STDEV.P(ajuste_SA!R$2:R$138)</f>
        <v>-0.39329498938610735</v>
      </c>
      <c r="S137" s="4">
        <f>(ajuste_SA!S137-AVERAGE(ajuste_SA!S$2:S$138))/_xlfn.STDEV.P(ajuste_SA!S$2:S$138)</f>
        <v>1.6906639050813415</v>
      </c>
      <c r="T137" s="4">
        <f>(ajuste_SA!T137-AVERAGE(ajuste_SA!T$2:T$138))/_xlfn.STDEV.P(ajuste_SA!T$2:T$138)</f>
        <v>0.4133599354762742</v>
      </c>
      <c r="U137" s="4">
        <f>(ajuste_SA!U137-AVERAGE(ajuste_SA!U$2:U$138))/_xlfn.STDEV.P(ajuste_SA!U$2:U$138)</f>
        <v>1.1999113556903063</v>
      </c>
      <c r="V137" s="4">
        <f>(ajuste_SA!V137-AVERAGE(ajuste_SA!V$2:V$138))/_xlfn.STDEV.P(ajuste_SA!V$2:V$138)</f>
        <v>1.7162969070570169</v>
      </c>
      <c r="W137" s="4">
        <f>(ajuste_SA!W137-AVERAGE(ajuste_SA!W$2:W$138))/_xlfn.STDEV.P(ajuste_SA!W$2:W$138)</f>
        <v>-0.27095614809170615</v>
      </c>
      <c r="X137" s="4">
        <f>(ajuste_SA!X137-AVERAGE(ajuste_SA!X$2:X$138))/_xlfn.STDEV.P(ajuste_SA!X$2:X$138)</f>
        <v>-1.0312101024210871</v>
      </c>
      <c r="Y137" s="4">
        <f>(ajuste_SA!Y137-AVERAGE(ajuste_SA!Y$2:Y$138))/_xlfn.STDEV.P(ajuste_SA!Y$2:Y$138)</f>
        <v>-1.2652514377131059</v>
      </c>
      <c r="Z137" s="4">
        <f>(ajuste_SA!Z137-AVERAGE(ajuste_SA!Z$2:Z$138))/_xlfn.STDEV.P(ajuste_SA!Z$2:Z$138)</f>
        <v>-1.3587473745199254</v>
      </c>
      <c r="AA137" s="4">
        <f>(ajuste_SA!AA137-AVERAGE(ajuste_SA!AA$2:AA$138))/_xlfn.STDEV.P(ajuste_SA!AA$2:AA$138)</f>
        <v>0.39595466918662281</v>
      </c>
      <c r="AB137" s="4">
        <f>ajuste_SA!AB137/ajuste_SA!AB$2*100</f>
        <v>188.89556825707069</v>
      </c>
      <c r="AC137" s="4">
        <f>ajuste_SA!AC137/ajuste_SA!AC$2*100</f>
        <v>125.3870692737123</v>
      </c>
      <c r="AD137" s="4">
        <v>11.30125074455948</v>
      </c>
    </row>
    <row r="138" spans="1:30" x14ac:dyDescent="0.3">
      <c r="A138" s="2">
        <v>44440</v>
      </c>
      <c r="B138" s="2" t="str">
        <f t="shared" si="2"/>
        <v>2021M9</v>
      </c>
      <c r="C138" s="4">
        <f>ajuste_SA!C138/ajuste_SA!C$2*100</f>
        <v>101.12071491356578</v>
      </c>
      <c r="D138" s="4">
        <f>(ajuste_SA!D138-AVERAGE(ajuste_SA!D$2:D$138))/_xlfn.STDEV.P(ajuste_SA!D$2:D$138)</f>
        <v>1.4935026077942579</v>
      </c>
      <c r="E138" s="4">
        <f>(ajuste_SA!E138-AVERAGE(ajuste_SA!E$2:E$138))/_xlfn.STDEV.P(ajuste_SA!E$2:E$138)</f>
        <v>3.1127598607873073</v>
      </c>
      <c r="F138" s="4">
        <f>(ajuste_SA!F138-AVERAGE(ajuste_SA!F$2:F$138))/_xlfn.STDEV.P(ajuste_SA!F$2:F$138)</f>
        <v>2.4186212361413966</v>
      </c>
      <c r="G138" s="4">
        <f>(ajuste_SA!G138-AVERAGE(ajuste_SA!G$2:G$138))/_xlfn.STDEV.P(ajuste_SA!G$2:G$138)</f>
        <v>2.1755902946508932</v>
      </c>
      <c r="H138" s="4">
        <f>(ajuste_SA!H138-AVERAGE(ajuste_SA!H$2:H$138))/_xlfn.STDEV.P(ajuste_SA!H$2:H$138)</f>
        <v>2.1950120798668569</v>
      </c>
      <c r="I138" s="4">
        <f>(ajuste_SA!I138-AVERAGE(ajuste_SA!I$2:I$138))/_xlfn.STDEV.P(ajuste_SA!I$2:I$138)</f>
        <v>0.68341347262120977</v>
      </c>
      <c r="J138" s="4">
        <f>(ajuste_SA!J138-AVERAGE(ajuste_SA!J$2:J$138))/_xlfn.STDEV.P(ajuste_SA!J$2:J$138)</f>
        <v>-0.10622179715167419</v>
      </c>
      <c r="K138" s="4">
        <f>(ajuste_SA!K138-AVERAGE(ajuste_SA!K$2:K$138))/_xlfn.STDEV.P(ajuste_SA!K$2:K$138)</f>
        <v>2.0691804455754794</v>
      </c>
      <c r="L138" s="4">
        <f>(ajuste_SA!L138-AVERAGE(ajuste_SA!L$2:L$138))/_xlfn.STDEV.P(ajuste_SA!L$2:L$138)</f>
        <v>-0.11085230032278658</v>
      </c>
      <c r="M138" s="4">
        <f>(ajuste_SA!M138-AVERAGE(ajuste_SA!M$2:M$138))/_xlfn.STDEV.P(ajuste_SA!M$2:M$138)</f>
        <v>0.13403834469041989</v>
      </c>
      <c r="N138" s="4">
        <f>(ajuste_SA!N138-AVERAGE(ajuste_SA!N$2:N$138))/_xlfn.STDEV.P(ajuste_SA!N$2:N$138)</f>
        <v>0.99417419161873199</v>
      </c>
      <c r="O138" s="4">
        <f>(ajuste_SA!O138-AVERAGE(ajuste_SA!O$2:O$138))/_xlfn.STDEV.P(ajuste_SA!O$2:O$138)</f>
        <v>1.9756098624649205</v>
      </c>
      <c r="P138" s="4">
        <f>(ajuste_SA!P138-AVERAGE(ajuste_SA!P$2:P$138))/_xlfn.STDEV.P(ajuste_SA!P$2:P$138)</f>
        <v>2.6097039269062283</v>
      </c>
      <c r="Q138" s="4">
        <f>(ajuste_SA!Q138-AVERAGE(ajuste_SA!Q$2:Q$138))/_xlfn.STDEV.P(ajuste_SA!Q$2:Q$138)</f>
        <v>2.372808118330763</v>
      </c>
      <c r="R138" s="4">
        <f>(ajuste_SA!R138-AVERAGE(ajuste_SA!R$2:R$138))/_xlfn.STDEV.P(ajuste_SA!R$2:R$138)</f>
        <v>-0.53872298991696388</v>
      </c>
      <c r="S138" s="4">
        <f>(ajuste_SA!S138-AVERAGE(ajuste_SA!S$2:S$138))/_xlfn.STDEV.P(ajuste_SA!S$2:S$138)</f>
        <v>1.8465539703945948</v>
      </c>
      <c r="T138" s="4">
        <f>(ajuste_SA!T138-AVERAGE(ajuste_SA!T$2:T$138))/_xlfn.STDEV.P(ajuste_SA!T$2:T$138)</f>
        <v>0.60333340704000127</v>
      </c>
      <c r="U138" s="4">
        <f>(ajuste_SA!U138-AVERAGE(ajuste_SA!U$2:U$138))/_xlfn.STDEV.P(ajuste_SA!U$2:U$138)</f>
        <v>1.4672089799370782</v>
      </c>
      <c r="V138" s="4">
        <f>(ajuste_SA!V138-AVERAGE(ajuste_SA!V$2:V$138))/_xlfn.STDEV.P(ajuste_SA!V$2:V$138)</f>
        <v>1.6918821848818955</v>
      </c>
      <c r="W138" s="4">
        <f>(ajuste_SA!W138-AVERAGE(ajuste_SA!W$2:W$138))/_xlfn.STDEV.P(ajuste_SA!W$2:W$138)</f>
        <v>0.67460267024316678</v>
      </c>
      <c r="X138" s="4">
        <f>(ajuste_SA!X138-AVERAGE(ajuste_SA!X$2:X$138))/_xlfn.STDEV.P(ajuste_SA!X$2:X$138)</f>
        <v>-0.68730233097348925</v>
      </c>
      <c r="Y138" s="4">
        <f>(ajuste_SA!Y138-AVERAGE(ajuste_SA!Y$2:Y$138))/_xlfn.STDEV.P(ajuste_SA!Y$2:Y$138)</f>
        <v>-0.9215633935154437</v>
      </c>
      <c r="Z138" s="4">
        <f>(ajuste_SA!Z138-AVERAGE(ajuste_SA!Z$2:Z$138))/_xlfn.STDEV.P(ajuste_SA!Z$2:Z$138)</f>
        <v>-1.1284952331276472</v>
      </c>
      <c r="AA138" s="4">
        <f>(ajuste_SA!AA138-AVERAGE(ajuste_SA!AA$2:AA$138))/_xlfn.STDEV.P(ajuste_SA!AA$2:AA$138)</f>
        <v>0.59568740550777499</v>
      </c>
      <c r="AB138" s="4">
        <f>ajuste_SA!AB138/ajuste_SA!AB$2*100</f>
        <v>191.08668676906461</v>
      </c>
      <c r="AC138" s="4">
        <f>ajuste_SA!AC138/ajuste_SA!AC$2*100</f>
        <v>125.72761689996241</v>
      </c>
      <c r="AD138" s="4">
        <v>11.697701220724701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41"/>
  <sheetViews>
    <sheetView topLeftCell="J1" workbookViewId="0">
      <selection activeCell="H8" sqref="H8"/>
    </sheetView>
  </sheetViews>
  <sheetFormatPr defaultRowHeight="14.4" x14ac:dyDescent="0.3"/>
  <cols>
    <col min="3" max="3" width="8.5546875" style="1" bestFit="1" customWidth="1"/>
    <col min="9" max="9" width="11.6640625" bestFit="1" customWidth="1"/>
    <col min="10" max="10" width="11.6640625" customWidth="1"/>
    <col min="16" max="16" width="11" customWidth="1"/>
  </cols>
  <sheetData>
    <row r="1" spans="1:16" ht="15" thickBot="1" x14ac:dyDescent="0.35">
      <c r="A1" t="s">
        <v>19</v>
      </c>
      <c r="B1" s="34" t="str">
        <f>Indice!C1</f>
        <v>IBC_BR</v>
      </c>
      <c r="C1" s="1" t="str">
        <f>Indice_z!AD1</f>
        <v>IV_z</v>
      </c>
      <c r="D1" t="str">
        <f>Indice!AE1</f>
        <v>Indice3a</v>
      </c>
      <c r="E1" t="s">
        <v>111</v>
      </c>
      <c r="F1" t="s">
        <v>112</v>
      </c>
      <c r="G1" t="s">
        <v>113</v>
      </c>
      <c r="H1" t="s">
        <v>114</v>
      </c>
      <c r="I1" t="s">
        <v>317</v>
      </c>
      <c r="J1" t="s">
        <v>318</v>
      </c>
      <c r="K1" t="s">
        <v>311</v>
      </c>
      <c r="L1" t="s">
        <v>312</v>
      </c>
      <c r="M1" t="s">
        <v>313</v>
      </c>
    </row>
    <row r="2" spans="1:16" ht="15" thickBot="1" x14ac:dyDescent="0.35">
      <c r="A2" t="s">
        <v>116</v>
      </c>
      <c r="B2" s="34">
        <f>Indice!C2</f>
        <v>100</v>
      </c>
      <c r="C2" s="1">
        <f>Indice_z!AD2</f>
        <v>-7.753686802752104</v>
      </c>
      <c r="D2">
        <f>Indice!AE2</f>
        <v>100</v>
      </c>
      <c r="E2">
        <v>-1.409637</v>
      </c>
      <c r="F2">
        <v>-1.5683769999999999</v>
      </c>
      <c r="G2">
        <v>-0.22167220000000001</v>
      </c>
      <c r="H2">
        <v>-0.19070580000000001</v>
      </c>
      <c r="I2" t="str">
        <f>IFERROR(AVERAGEIFS('fci - bacen(projetado)'!$C$2:$C$2093,'fci - bacen(projetado)'!$B$2:$B$2093,A2),"")</f>
        <v/>
      </c>
      <c r="O2" s="17" t="s">
        <v>253</v>
      </c>
      <c r="P2" s="17" t="s">
        <v>254</v>
      </c>
    </row>
    <row r="3" spans="1:16" x14ac:dyDescent="0.3">
      <c r="A3" t="s">
        <v>117</v>
      </c>
      <c r="B3" s="34">
        <f>Indice!C3</f>
        <v>99.685027834749491</v>
      </c>
      <c r="C3" s="1">
        <f>Indice_z!AD3</f>
        <v>-7.7356827565736399</v>
      </c>
      <c r="D3">
        <f>Indice!AE3</f>
        <v>99.769851661478498</v>
      </c>
      <c r="E3">
        <v>-1.2812699999999999</v>
      </c>
      <c r="F3">
        <v>-1.5346839999999999</v>
      </c>
      <c r="G3">
        <v>-0.33852490000000002</v>
      </c>
      <c r="H3">
        <v>-0.31663570000000002</v>
      </c>
      <c r="I3" t="str">
        <f>IFERROR(AVERAGEIFS('fci - bacen(projetado)'!$C$2:$C$2093,'fci - bacen(projetado)'!$B$2:$B$2093,A3),"")</f>
        <v/>
      </c>
      <c r="O3" s="18" t="s">
        <v>111</v>
      </c>
      <c r="P3" s="19" t="s">
        <v>255</v>
      </c>
    </row>
    <row r="4" spans="1:16" x14ac:dyDescent="0.3">
      <c r="A4" t="s">
        <v>118</v>
      </c>
      <c r="B4" s="34">
        <f>Indice!C4</f>
        <v>103.75036624670375</v>
      </c>
      <c r="C4" s="1">
        <f>Indice_z!AD4</f>
        <v>-8.1033699718343772</v>
      </c>
      <c r="D4">
        <f>Indice!AE4</f>
        <v>99.649266158868414</v>
      </c>
      <c r="E4">
        <v>-1.312209</v>
      </c>
      <c r="F4">
        <v>-1.503808</v>
      </c>
      <c r="G4">
        <v>-0.48854340000000002</v>
      </c>
      <c r="H4">
        <v>-0.46465060000000002</v>
      </c>
      <c r="I4" t="str">
        <f>IFERROR(AVERAGEIFS('fci - bacen(projetado)'!$C$2:$C$2093,'fci - bacen(projetado)'!$B$2:$B$2093,A4),"")</f>
        <v/>
      </c>
      <c r="K4">
        <v>4.3126900000000003E-2</v>
      </c>
      <c r="O4" s="20" t="s">
        <v>112</v>
      </c>
      <c r="P4" s="21" t="s">
        <v>256</v>
      </c>
    </row>
    <row r="5" spans="1:16" x14ac:dyDescent="0.3">
      <c r="A5" t="s">
        <v>119</v>
      </c>
      <c r="B5" s="34">
        <f>Indice!C5</f>
        <v>103.68444184002344</v>
      </c>
      <c r="C5" s="1">
        <f>Indice_z!AD5</f>
        <v>-7.764984281960472</v>
      </c>
      <c r="D5">
        <f>Indice!AE5</f>
        <v>100.23482750269774</v>
      </c>
      <c r="E5">
        <v>-1.1748499999999999</v>
      </c>
      <c r="F5">
        <v>-1.453929</v>
      </c>
      <c r="G5">
        <v>-0.56399370000000004</v>
      </c>
      <c r="H5">
        <v>-0.6127108</v>
      </c>
      <c r="I5" t="str">
        <f>IFERROR(AVERAGEIFS('fci - bacen(projetado)'!$C$2:$C$2093,'fci - bacen(projetado)'!$B$2:$B$2093,A5),"")</f>
        <v/>
      </c>
      <c r="K5">
        <v>-4.0607799999999999E-2</v>
      </c>
      <c r="M5">
        <v>-2.4988300000000001E-2</v>
      </c>
      <c r="O5" s="18" t="s">
        <v>113</v>
      </c>
      <c r="P5" s="19" t="s">
        <v>257</v>
      </c>
    </row>
    <row r="6" spans="1:16" x14ac:dyDescent="0.3">
      <c r="A6" t="s">
        <v>120</v>
      </c>
      <c r="B6" s="34">
        <f>Indice!C6</f>
        <v>102.15353061822444</v>
      </c>
      <c r="C6" s="1">
        <f>Indice_z!AD6</f>
        <v>-8.0213890291611314</v>
      </c>
      <c r="D6">
        <f>Indice!AE6</f>
        <v>101.18128432895523</v>
      </c>
      <c r="E6">
        <v>-1.1932959999999999</v>
      </c>
      <c r="F6">
        <v>-1.4215679999999999</v>
      </c>
      <c r="G6">
        <v>-0.60493859999999999</v>
      </c>
      <c r="H6">
        <v>-0.66006849999999995</v>
      </c>
      <c r="I6" t="str">
        <f>IFERROR(AVERAGEIFS('fci - bacen(projetado)'!$C$2:$C$2093,'fci - bacen(projetado)'!$B$2:$B$2093,A6),"")</f>
        <v/>
      </c>
      <c r="K6">
        <v>-1.42396E-2</v>
      </c>
      <c r="M6">
        <v>1.71066E-2</v>
      </c>
      <c r="O6" s="20" t="s">
        <v>114</v>
      </c>
      <c r="P6" s="21" t="s">
        <v>258</v>
      </c>
    </row>
    <row r="7" spans="1:16" ht="15" thickBot="1" x14ac:dyDescent="0.35">
      <c r="A7" t="s">
        <v>121</v>
      </c>
      <c r="B7" s="34">
        <f>Indice!C7</f>
        <v>102.05830647524172</v>
      </c>
      <c r="C7" s="1">
        <f>Indice_z!AD7</f>
        <v>-8.0766039188102976</v>
      </c>
      <c r="D7">
        <f>Indice!AE7</f>
        <v>101.70292517230392</v>
      </c>
      <c r="E7">
        <v>-1.209883</v>
      </c>
      <c r="F7">
        <v>-1.4121319999999999</v>
      </c>
      <c r="G7">
        <v>-0.55678729999999999</v>
      </c>
      <c r="H7">
        <v>-0.62020969999999997</v>
      </c>
      <c r="I7" t="str">
        <f>IFERROR(AVERAGEIFS('fci - bacen(projetado)'!$C$2:$C$2093,'fci - bacen(projetado)'!$B$2:$B$2093,A7),"")</f>
        <v/>
      </c>
      <c r="K7">
        <v>1.3942599999999999E-2</v>
      </c>
      <c r="M7">
        <v>5.4297E-3</v>
      </c>
      <c r="O7" s="22" t="s">
        <v>115</v>
      </c>
      <c r="P7" s="23" t="s">
        <v>259</v>
      </c>
    </row>
    <row r="8" spans="1:16" x14ac:dyDescent="0.3">
      <c r="A8" t="s">
        <v>122</v>
      </c>
      <c r="B8" s="34">
        <f>Indice!C8</f>
        <v>102.31467916788748</v>
      </c>
      <c r="C8" s="1">
        <f>Indice_z!AD8</f>
        <v>-7.8459661386723836</v>
      </c>
      <c r="D8">
        <f>Indice!AE8</f>
        <v>103.3698258902</v>
      </c>
      <c r="E8">
        <v>-1.248847</v>
      </c>
      <c r="F8">
        <v>-1.4018949999999999</v>
      </c>
      <c r="G8">
        <v>-0.4540032</v>
      </c>
      <c r="H8">
        <v>-0.4979344</v>
      </c>
      <c r="I8" t="str">
        <f>IFERROR(AVERAGEIFS('fci - bacen(projetado)'!$C$2:$C$2093,'fci - bacen(projetado)'!$B$2:$B$2093,A8),"")</f>
        <v/>
      </c>
      <c r="K8">
        <v>3.4415000000000001E-3</v>
      </c>
      <c r="M8">
        <v>-9.2446000000000004E-3</v>
      </c>
      <c r="O8" t="str">
        <f>C1</f>
        <v>IV_z</v>
      </c>
      <c r="P8" s="21" t="s">
        <v>310</v>
      </c>
    </row>
    <row r="9" spans="1:16" x14ac:dyDescent="0.3">
      <c r="A9" t="s">
        <v>123</v>
      </c>
      <c r="B9" s="34">
        <f>Indice!C9</f>
        <v>100.12452387928508</v>
      </c>
      <c r="C9" s="1">
        <f>Indice_z!AD9</f>
        <v>-8.1658177764536148</v>
      </c>
      <c r="D9">
        <f>Indice!AE9</f>
        <v>103.77059753021744</v>
      </c>
      <c r="E9">
        <v>-1.4357789999999999</v>
      </c>
      <c r="F9">
        <v>-1.4085749999999999</v>
      </c>
      <c r="G9">
        <v>-0.41446499999999997</v>
      </c>
      <c r="H9">
        <v>-0.41354229999999997</v>
      </c>
      <c r="I9" t="str">
        <f>IFERROR(AVERAGEIFS('fci - bacen(projetado)'!$C$2:$C$2093,'fci - bacen(projetado)'!$B$2:$B$2093,A9),"")</f>
        <v/>
      </c>
      <c r="K9">
        <v>-2.4147399999999999E-2</v>
      </c>
      <c r="M9">
        <v>-1.1050000000000001E-3</v>
      </c>
      <c r="O9" t="s">
        <v>311</v>
      </c>
      <c r="P9" s="19" t="s">
        <v>314</v>
      </c>
    </row>
    <row r="10" spans="1:16" x14ac:dyDescent="0.3">
      <c r="A10" t="s">
        <v>124</v>
      </c>
      <c r="B10" s="34">
        <f>Indice!C10</f>
        <v>97.172575446820957</v>
      </c>
      <c r="C10" s="1">
        <f>Indice_z!AD10</f>
        <v>-8.3848903629788918</v>
      </c>
      <c r="D10">
        <f>Indice!AE10</f>
        <v>103.81828622338014</v>
      </c>
      <c r="E10">
        <v>-1.4765980000000001</v>
      </c>
      <c r="F10">
        <v>-1.406185</v>
      </c>
      <c r="G10">
        <v>-0.41860890000000001</v>
      </c>
      <c r="H10">
        <v>-0.38480920000000002</v>
      </c>
      <c r="I10" t="str">
        <f>IFERROR(AVERAGEIFS('fci - bacen(projetado)'!$C$2:$C$2093,'fci - bacen(projetado)'!$B$2:$B$2093,A10),"")</f>
        <v/>
      </c>
      <c r="K10">
        <v>-8.2875999999999991E-3</v>
      </c>
      <c r="M10">
        <v>8.7072E-3</v>
      </c>
      <c r="O10" t="s">
        <v>312</v>
      </c>
      <c r="P10" s="19" t="s">
        <v>315</v>
      </c>
    </row>
    <row r="11" spans="1:16" x14ac:dyDescent="0.3">
      <c r="A11" t="s">
        <v>125</v>
      </c>
      <c r="B11" s="34">
        <f>Indice!C11</f>
        <v>99.750952241429829</v>
      </c>
      <c r="C11" s="1">
        <f>Indice_z!AD11</f>
        <v>-8.3319682356705673</v>
      </c>
      <c r="D11">
        <f>Indice!AE11</f>
        <v>105.0622530535607</v>
      </c>
      <c r="E11">
        <v>-1.483274</v>
      </c>
      <c r="F11">
        <v>-1.3551960000000001</v>
      </c>
      <c r="G11">
        <v>-0.41712260000000001</v>
      </c>
      <c r="H11">
        <v>-0.38131710000000002</v>
      </c>
      <c r="I11" t="str">
        <f>IFERROR(AVERAGEIFS('fci - bacen(projetado)'!$C$2:$C$2093,'fci - bacen(projetado)'!$B$2:$B$2093,A11),"")</f>
        <v/>
      </c>
      <c r="K11">
        <v>5.6114200000000003E-2</v>
      </c>
      <c r="M11">
        <v>1.405E-4</v>
      </c>
      <c r="O11" t="s">
        <v>313</v>
      </c>
      <c r="P11" s="19" t="s">
        <v>316</v>
      </c>
    </row>
    <row r="12" spans="1:16" x14ac:dyDescent="0.3">
      <c r="A12" t="s">
        <v>126</v>
      </c>
      <c r="B12" s="34">
        <f>Indice!C12</f>
        <v>106.16026955757398</v>
      </c>
      <c r="C12" s="1">
        <f>Indice_z!AD12</f>
        <v>-8.5571916903580671</v>
      </c>
      <c r="D12">
        <f>Indice!AE12</f>
        <v>103.98203848697025</v>
      </c>
      <c r="E12">
        <v>-1.5251650000000001</v>
      </c>
      <c r="F12">
        <v>-1.362061</v>
      </c>
      <c r="G12">
        <v>-0.44790570000000002</v>
      </c>
      <c r="H12">
        <v>-0.39557750000000003</v>
      </c>
      <c r="I12" t="str">
        <f>IFERROR(AVERAGEIFS('fci - bacen(projetado)'!$C$2:$C$2093,'fci - bacen(projetado)'!$B$2:$B$2093,A12),"")</f>
        <v/>
      </c>
      <c r="K12">
        <v>3.6085300000000001E-2</v>
      </c>
      <c r="M12">
        <v>-2.75269E-2</v>
      </c>
    </row>
    <row r="13" spans="1:16" x14ac:dyDescent="0.3">
      <c r="A13" t="s">
        <v>127</v>
      </c>
      <c r="B13" s="34">
        <f>Indice!C13</f>
        <v>102.46850278347492</v>
      </c>
      <c r="C13" s="1">
        <f>Indice_z!AD13</f>
        <v>-8.7201556147810813</v>
      </c>
      <c r="D13">
        <f>Indice!AE13</f>
        <v>103.74889245049789</v>
      </c>
      <c r="E13">
        <v>-1.5171520000000001</v>
      </c>
      <c r="F13">
        <v>-1.3342970000000001</v>
      </c>
      <c r="G13">
        <v>-0.52889660000000005</v>
      </c>
      <c r="H13">
        <v>-0.49772420000000001</v>
      </c>
      <c r="I13" t="str">
        <f>IFERROR(AVERAGEIFS('fci - bacen(projetado)'!$C$2:$C$2093,'fci - bacen(projetado)'!$B$2:$B$2093,A13),"")</f>
        <v/>
      </c>
      <c r="K13">
        <v>-9.7667799999999999E-2</v>
      </c>
      <c r="M13">
        <v>-2.4206800000000001E-2</v>
      </c>
    </row>
    <row r="14" spans="1:16" x14ac:dyDescent="0.3">
      <c r="A14" t="s">
        <v>128</v>
      </c>
      <c r="B14" s="34">
        <f>Indice!C14</f>
        <v>104.9150307647231</v>
      </c>
      <c r="C14" s="1">
        <f>Indice_z!AD14</f>
        <v>-8.6204976464379541</v>
      </c>
      <c r="D14">
        <f>Indice!AE14</f>
        <v>103.68251328761416</v>
      </c>
      <c r="E14">
        <v>-1.4129020000000001</v>
      </c>
      <c r="F14">
        <v>-1.3066949999999999</v>
      </c>
      <c r="G14">
        <v>-0.59600500000000001</v>
      </c>
      <c r="H14">
        <v>-0.56581400000000004</v>
      </c>
      <c r="I14" t="str">
        <f>IFERROR(AVERAGEIFS('fci - bacen(projetado)'!$C$2:$C$2093,'fci - bacen(projetado)'!$B$2:$B$2093,A14),"")</f>
        <v/>
      </c>
      <c r="K14">
        <v>5.8989800000000002E-2</v>
      </c>
      <c r="M14">
        <v>4.2272900000000002E-2</v>
      </c>
    </row>
    <row r="15" spans="1:16" x14ac:dyDescent="0.3">
      <c r="A15" t="s">
        <v>129</v>
      </c>
      <c r="B15" s="34">
        <f>Indice!C15</f>
        <v>103.8309405215353</v>
      </c>
      <c r="C15" s="1">
        <f>Indice_z!AD15</f>
        <v>-8.6181519382726925</v>
      </c>
      <c r="D15">
        <f>Indice!AE15</f>
        <v>104.5913461283466</v>
      </c>
      <c r="E15">
        <v>-1.4551050000000001</v>
      </c>
      <c r="F15">
        <v>-1.299933</v>
      </c>
      <c r="G15">
        <v>-0.54133900000000001</v>
      </c>
      <c r="H15">
        <v>-0.51301129999999995</v>
      </c>
      <c r="I15" t="str">
        <f>IFERROR(AVERAGEIFS('fci - bacen(projetado)'!$C$2:$C$2093,'fci - bacen(projetado)'!$B$2:$B$2093,A15),"")</f>
        <v/>
      </c>
      <c r="K15">
        <v>-3.3982100000000001E-2</v>
      </c>
      <c r="M15">
        <v>-3.2453999999999997E-2</v>
      </c>
    </row>
    <row r="16" spans="1:16" ht="15" thickBot="1" x14ac:dyDescent="0.35">
      <c r="A16" t="s">
        <v>130</v>
      </c>
      <c r="B16" s="34">
        <f>Indice!C16</f>
        <v>106.3507178435394</v>
      </c>
      <c r="C16" s="1">
        <f>Indice_z!AD16</f>
        <v>-8.5389838937671971</v>
      </c>
      <c r="D16">
        <f>Indice!AE16</f>
        <v>104.25850963476574</v>
      </c>
      <c r="E16">
        <v>-1.313609</v>
      </c>
      <c r="F16">
        <v>-1.26616</v>
      </c>
      <c r="G16">
        <v>-0.62062790000000001</v>
      </c>
      <c r="H16">
        <v>-0.61039670000000001</v>
      </c>
      <c r="I16" t="str">
        <f>IFERROR(AVERAGEIFS('fci - bacen(projetado)'!$C$2:$C$2093,'fci - bacen(projetado)'!$B$2:$B$2093,A16),"")</f>
        <v/>
      </c>
      <c r="K16">
        <v>3.4365100000000003E-2</v>
      </c>
      <c r="M16">
        <v>1.48021E-2</v>
      </c>
    </row>
    <row r="17" spans="1:24" x14ac:dyDescent="0.3">
      <c r="A17" t="s">
        <v>131</v>
      </c>
      <c r="B17" s="34">
        <f>Indice!C17</f>
        <v>108.05010254907705</v>
      </c>
      <c r="C17" s="1">
        <f>Indice_z!AD17</f>
        <v>-8.0475641912667548</v>
      </c>
      <c r="D17">
        <f>Indice!AE17</f>
        <v>106.3513968832842</v>
      </c>
      <c r="E17">
        <v>-1.079418</v>
      </c>
      <c r="F17">
        <v>-1.2092780000000001</v>
      </c>
      <c r="G17">
        <v>-0.70168160000000002</v>
      </c>
      <c r="H17">
        <v>-0.71445080000000005</v>
      </c>
      <c r="I17" t="str">
        <f>IFERROR(AVERAGEIFS('fci - bacen(projetado)'!$C$2:$C$2093,'fci - bacen(projetado)'!$B$2:$B$2093,A17),"")</f>
        <v/>
      </c>
      <c r="K17">
        <v>-8.1255000000000008E-3</v>
      </c>
      <c r="M17">
        <v>-2.1358200000000001E-2</v>
      </c>
      <c r="P17" s="31"/>
      <c r="Q17" s="31" t="s">
        <v>1</v>
      </c>
      <c r="R17" s="31" t="s">
        <v>309</v>
      </c>
      <c r="S17" s="31" t="s">
        <v>110</v>
      </c>
      <c r="T17" s="31" t="s">
        <v>111</v>
      </c>
      <c r="U17" s="31" t="s">
        <v>112</v>
      </c>
      <c r="V17" s="31" t="s">
        <v>113</v>
      </c>
      <c r="W17" s="31" t="s">
        <v>114</v>
      </c>
    </row>
    <row r="18" spans="1:24" x14ac:dyDescent="0.3">
      <c r="A18" t="s">
        <v>132</v>
      </c>
      <c r="B18" s="34">
        <f>Indice!C18</f>
        <v>104.23381189569294</v>
      </c>
      <c r="C18" s="1">
        <f>Indice_z!AD18</f>
        <v>-6.4141856962652373</v>
      </c>
      <c r="D18">
        <f>Indice!AE18</f>
        <v>110.95102852732748</v>
      </c>
      <c r="E18">
        <v>-0.7812694</v>
      </c>
      <c r="F18">
        <v>-1.159926</v>
      </c>
      <c r="G18">
        <v>-0.41298190000000001</v>
      </c>
      <c r="H18">
        <v>-0.53150450000000005</v>
      </c>
      <c r="I18" t="str">
        <f>IFERROR(AVERAGEIFS('fci - bacen(projetado)'!$C$2:$C$2093,'fci - bacen(projetado)'!$B$2:$B$2093,A18),"")</f>
        <v/>
      </c>
      <c r="K18">
        <v>-5.1811200000000002E-2</v>
      </c>
      <c r="M18">
        <v>5.5991000000000001E-3</v>
      </c>
      <c r="P18" t="s">
        <v>1</v>
      </c>
      <c r="Q18">
        <v>1</v>
      </c>
    </row>
    <row r="19" spans="1:24" x14ac:dyDescent="0.3">
      <c r="A19" t="s">
        <v>133</v>
      </c>
      <c r="B19" s="34">
        <f>Indice!C19</f>
        <v>104.02871374157631</v>
      </c>
      <c r="C19" s="1">
        <f>Indice_z!AD19</f>
        <v>-7.1672659622079156</v>
      </c>
      <c r="D19">
        <f>Indice!AE19</f>
        <v>110.00122376786612</v>
      </c>
      <c r="E19">
        <v>-0.90596379999999999</v>
      </c>
      <c r="F19">
        <v>-1.1350469999999999</v>
      </c>
      <c r="G19">
        <v>-0.60849089999999995</v>
      </c>
      <c r="H19">
        <v>-0.65902729999999998</v>
      </c>
      <c r="I19" t="str">
        <f>IFERROR(AVERAGEIFS('fci - bacen(projetado)'!$C$2:$C$2093,'fci - bacen(projetado)'!$B$2:$B$2093,A19),"")</f>
        <v/>
      </c>
      <c r="K19">
        <v>3.3988900000000002E-2</v>
      </c>
      <c r="M19">
        <v>3.3349200000000002E-2</v>
      </c>
      <c r="P19" t="s">
        <v>309</v>
      </c>
      <c r="Q19">
        <v>-0.42502786198599979</v>
      </c>
      <c r="R19">
        <v>1</v>
      </c>
    </row>
    <row r="20" spans="1:24" x14ac:dyDescent="0.3">
      <c r="A20" t="s">
        <v>134</v>
      </c>
      <c r="B20" s="34">
        <f>Indice!C20</f>
        <v>103.91883973044243</v>
      </c>
      <c r="C20" s="1">
        <f>Indice_z!AD20</f>
        <v>-6.7428520516566781</v>
      </c>
      <c r="D20">
        <f>Indice!AE20</f>
        <v>111.14517819375544</v>
      </c>
      <c r="E20">
        <v>-0.83804540000000005</v>
      </c>
      <c r="F20">
        <v>-1.103958</v>
      </c>
      <c r="G20">
        <v>-0.60488980000000003</v>
      </c>
      <c r="H20">
        <v>-0.66982129999999995</v>
      </c>
      <c r="I20" t="str">
        <f>IFERROR(AVERAGEIFS('fci - bacen(projetado)'!$C$2:$C$2093,'fci - bacen(projetado)'!$B$2:$B$2093,A20),"")</f>
        <v/>
      </c>
      <c r="K20">
        <v>9.1290000000000002E-4</v>
      </c>
      <c r="M20">
        <v>-2.2847800000000001E-2</v>
      </c>
      <c r="P20" t="s">
        <v>110</v>
      </c>
      <c r="Q20">
        <v>-0.39741723172163307</v>
      </c>
      <c r="R20">
        <v>0.99628178512997001</v>
      </c>
      <c r="S20">
        <v>1</v>
      </c>
    </row>
    <row r="21" spans="1:24" x14ac:dyDescent="0.3">
      <c r="A21" t="s">
        <v>135</v>
      </c>
      <c r="B21" s="34">
        <f>Indice!C21</f>
        <v>101.98505713448579</v>
      </c>
      <c r="C21" s="1">
        <f>Indice_z!AD21</f>
        <v>-6.5000764377156148</v>
      </c>
      <c r="D21">
        <f>Indice!AE21</f>
        <v>111.92268180906287</v>
      </c>
      <c r="E21">
        <v>-0.81252089999999999</v>
      </c>
      <c r="F21">
        <v>-1.074309</v>
      </c>
      <c r="G21">
        <v>-0.66478590000000004</v>
      </c>
      <c r="H21">
        <v>-0.73245070000000001</v>
      </c>
      <c r="I21" t="str">
        <f>IFERROR(AVERAGEIFS('fci - bacen(projetado)'!$C$2:$C$2093,'fci - bacen(projetado)'!$B$2:$B$2093,A21),"")</f>
        <v/>
      </c>
      <c r="K21">
        <v>-1.7727199999999999E-2</v>
      </c>
      <c r="M21">
        <v>-1.3071000000000001E-3</v>
      </c>
      <c r="P21" t="s">
        <v>111</v>
      </c>
      <c r="Q21">
        <v>-0.3659776868963851</v>
      </c>
      <c r="R21">
        <v>0.95898892887660903</v>
      </c>
      <c r="S21">
        <v>0.96058697799880843</v>
      </c>
      <c r="T21">
        <v>1</v>
      </c>
    </row>
    <row r="22" spans="1:24" x14ac:dyDescent="0.3">
      <c r="A22" t="s">
        <v>136</v>
      </c>
      <c r="B22" s="34">
        <f>Indice!C22</f>
        <v>97.670670963961314</v>
      </c>
      <c r="C22" s="1">
        <f>Indice_z!AD22</f>
        <v>-6.8755705049960127</v>
      </c>
      <c r="D22">
        <f>Indice!AE22</f>
        <v>111.72488453084961</v>
      </c>
      <c r="E22">
        <v>-0.82207419999999998</v>
      </c>
      <c r="F22">
        <v>-1.0467379999999999</v>
      </c>
      <c r="G22">
        <v>-0.81109759999999997</v>
      </c>
      <c r="H22">
        <v>-0.84755309999999995</v>
      </c>
      <c r="I22" t="str">
        <f>IFERROR(AVERAGEIFS('fci - bacen(projetado)'!$C$2:$C$2093,'fci - bacen(projetado)'!$B$2:$B$2093,A22),"")</f>
        <v/>
      </c>
      <c r="K22">
        <v>-2.44411E-2</v>
      </c>
      <c r="M22">
        <v>6.646E-3</v>
      </c>
      <c r="P22" t="s">
        <v>112</v>
      </c>
      <c r="Q22">
        <v>-0.36122904994587984</v>
      </c>
      <c r="R22">
        <v>0.98374940315054527</v>
      </c>
      <c r="S22">
        <v>0.99231003000029827</v>
      </c>
      <c r="T22">
        <v>0.97999391687231019</v>
      </c>
      <c r="U22">
        <v>1</v>
      </c>
    </row>
    <row r="23" spans="1:24" x14ac:dyDescent="0.3">
      <c r="A23" t="s">
        <v>137</v>
      </c>
      <c r="B23" s="34">
        <f>Indice!C23</f>
        <v>99.142982713155575</v>
      </c>
      <c r="C23" s="1">
        <f>Indice_z!AD23</f>
        <v>-6.9773868752605956</v>
      </c>
      <c r="D23">
        <f>Indice!AE23</f>
        <v>112.87100790441913</v>
      </c>
      <c r="E23">
        <v>-0.83962939999999997</v>
      </c>
      <c r="F23">
        <v>-1.0113669999999999</v>
      </c>
      <c r="G23">
        <v>-0.82462349999999995</v>
      </c>
      <c r="H23">
        <v>-0.83603019999999995</v>
      </c>
      <c r="I23" t="str">
        <f>IFERROR(AVERAGEIFS('fci - bacen(projetado)'!$C$2:$C$2093,'fci - bacen(projetado)'!$B$2:$B$2093,A23),"")</f>
        <v/>
      </c>
      <c r="K23">
        <v>5.8186700000000001E-2</v>
      </c>
      <c r="M23">
        <v>7.2278000000000004E-3</v>
      </c>
      <c r="P23" t="s">
        <v>113</v>
      </c>
      <c r="Q23">
        <v>-0.44868530361337583</v>
      </c>
      <c r="R23">
        <v>0.90462842975690738</v>
      </c>
      <c r="S23">
        <v>0.89716419198092123</v>
      </c>
      <c r="T23">
        <v>0.76761782701712988</v>
      </c>
      <c r="U23">
        <v>0.84226512908203677</v>
      </c>
      <c r="V23">
        <v>1</v>
      </c>
    </row>
    <row r="24" spans="1:24" ht="15" thickBot="1" x14ac:dyDescent="0.35">
      <c r="A24" t="s">
        <v>138</v>
      </c>
      <c r="B24" s="34">
        <f>Indice!C24</f>
        <v>107.20041019630821</v>
      </c>
      <c r="C24" s="1">
        <f>Indice_z!AD24</f>
        <v>-6.9007776785474046</v>
      </c>
      <c r="D24">
        <f>Indice!AE24</f>
        <v>114.28004050318744</v>
      </c>
      <c r="E24">
        <v>-0.88352949999999997</v>
      </c>
      <c r="F24">
        <v>-1.012246</v>
      </c>
      <c r="G24">
        <v>-0.78107769999999999</v>
      </c>
      <c r="H24">
        <v>-0.7404077</v>
      </c>
      <c r="I24" t="str">
        <f>IFERROR(AVERAGEIFS('fci - bacen(projetado)'!$C$2:$C$2093,'fci - bacen(projetado)'!$B$2:$B$2093,A24),"")</f>
        <v/>
      </c>
      <c r="K24">
        <v>6.3175200000000001E-2</v>
      </c>
      <c r="M24">
        <v>-2.87864E-2</v>
      </c>
      <c r="P24" s="30" t="s">
        <v>114</v>
      </c>
      <c r="Q24" s="30">
        <v>-0.46252828681388208</v>
      </c>
      <c r="R24" s="30">
        <v>0.90204542451680925</v>
      </c>
      <c r="S24" s="30">
        <v>0.89550943775371639</v>
      </c>
      <c r="T24" s="30">
        <v>0.76417811494437415</v>
      </c>
      <c r="U24" s="30">
        <v>0.84007671702821751</v>
      </c>
      <c r="V24" s="30">
        <v>0.99714471283620143</v>
      </c>
      <c r="W24" s="30">
        <v>1</v>
      </c>
    </row>
    <row r="25" spans="1:24" x14ac:dyDescent="0.3">
      <c r="A25" t="s">
        <v>139</v>
      </c>
      <c r="B25" s="34">
        <f>Indice!C25</f>
        <v>102.43920304717255</v>
      </c>
      <c r="C25" s="1">
        <f>Indice_z!AD25</f>
        <v>-6.851982139321307</v>
      </c>
      <c r="D25">
        <f>Indice!AE25</f>
        <v>114.00233596813965</v>
      </c>
      <c r="E25">
        <v>-0.78041419999999995</v>
      </c>
      <c r="F25">
        <v>-0.99159010000000003</v>
      </c>
      <c r="G25">
        <v>-0.88022829999999996</v>
      </c>
      <c r="H25">
        <v>-0.83472489999999999</v>
      </c>
      <c r="I25" t="str">
        <f>IFERROR(AVERAGEIFS('fci - bacen(projetado)'!$C$2:$C$2093,'fci - bacen(projetado)'!$B$2:$B$2093,A25),"")</f>
        <v/>
      </c>
      <c r="K25">
        <v>-0.1235676</v>
      </c>
      <c r="M25">
        <v>-3.0468599999999998E-2</v>
      </c>
    </row>
    <row r="26" spans="1:24" ht="15" thickBot="1" x14ac:dyDescent="0.35">
      <c r="A26" t="s">
        <v>140</v>
      </c>
      <c r="B26" s="34">
        <f>Indice!C26</f>
        <v>105.88924699677702</v>
      </c>
      <c r="C26" s="1">
        <f>Indice_z!AD26</f>
        <v>-6.0903360163676474</v>
      </c>
      <c r="D26">
        <f>Indice!AE26</f>
        <v>115.63002110305123</v>
      </c>
      <c r="E26">
        <v>-0.6020257</v>
      </c>
      <c r="F26">
        <v>-0.96676580000000001</v>
      </c>
      <c r="G26">
        <v>-0.83058390000000004</v>
      </c>
      <c r="H26">
        <v>-0.80651839999999997</v>
      </c>
      <c r="I26" t="str">
        <f>IFERROR(AVERAGEIFS('fci - bacen(projetado)'!$C$2:$C$2093,'fci - bacen(projetado)'!$B$2:$B$2093,A26),"")</f>
        <v/>
      </c>
      <c r="K26">
        <v>7.8554799999999994E-2</v>
      </c>
      <c r="M26">
        <v>5.4581299999999999E-2</v>
      </c>
    </row>
    <row r="27" spans="1:24" x14ac:dyDescent="0.3">
      <c r="A27" t="s">
        <v>141</v>
      </c>
      <c r="B27" s="34">
        <f>Indice!C27</f>
        <v>104.21916202754173</v>
      </c>
      <c r="C27" s="1">
        <f>Indice_z!AD27</f>
        <v>-5.9235598287623281</v>
      </c>
      <c r="D27">
        <f>Indice!AE27</f>
        <v>118.30498345655897</v>
      </c>
      <c r="E27">
        <v>-0.62559260000000005</v>
      </c>
      <c r="F27">
        <v>-0.93265160000000003</v>
      </c>
      <c r="G27">
        <v>-0.85737609999999997</v>
      </c>
      <c r="H27">
        <v>-0.83456540000000001</v>
      </c>
      <c r="I27" t="str">
        <f>IFERROR(AVERAGEIFS('fci - bacen(projetado)'!$C$2:$C$2093,'fci - bacen(projetado)'!$B$2:$B$2093,A27),"")</f>
        <v/>
      </c>
      <c r="K27">
        <v>-4.90219E-2</v>
      </c>
      <c r="M27">
        <v>-3.7257199999999997E-2</v>
      </c>
      <c r="P27" s="31"/>
      <c r="Q27" s="34" t="s">
        <v>1</v>
      </c>
      <c r="R27" s="1" t="s">
        <v>309</v>
      </c>
      <c r="S27" t="s">
        <v>110</v>
      </c>
      <c r="T27" t="s">
        <v>111</v>
      </c>
      <c r="U27" t="s">
        <v>112</v>
      </c>
      <c r="V27" t="s">
        <v>113</v>
      </c>
      <c r="W27" t="s">
        <v>114</v>
      </c>
      <c r="X27" t="s">
        <v>317</v>
      </c>
    </row>
    <row r="28" spans="1:24" x14ac:dyDescent="0.3">
      <c r="A28" t="s">
        <v>142</v>
      </c>
      <c r="B28" s="34">
        <f>Indice!C28</f>
        <v>108.01347787869908</v>
      </c>
      <c r="C28" s="1">
        <f>Indice_z!AD28</f>
        <v>-5.8736138615604805</v>
      </c>
      <c r="D28">
        <f>Indice!AE28</f>
        <v>117.78882916352372</v>
      </c>
      <c r="E28">
        <v>-0.53853890000000004</v>
      </c>
      <c r="F28">
        <v>-0.89227650000000003</v>
      </c>
      <c r="G28">
        <v>-0.95309730000000004</v>
      </c>
      <c r="H28">
        <v>-0.94162789999999996</v>
      </c>
      <c r="I28" t="str">
        <f>IFERROR(AVERAGEIFS('fci - bacen(projetado)'!$C$2:$C$2093,'fci - bacen(projetado)'!$B$2:$B$2093,A28),"")</f>
        <v/>
      </c>
      <c r="K28">
        <v>5.1657700000000001E-2</v>
      </c>
      <c r="M28">
        <v>2.6800500000000001E-2</v>
      </c>
      <c r="P28" t="s">
        <v>1</v>
      </c>
      <c r="Q28">
        <v>1</v>
      </c>
    </row>
    <row r="29" spans="1:24" x14ac:dyDescent="0.3">
      <c r="A29" t="s">
        <v>143</v>
      </c>
      <c r="B29" s="34">
        <f>Indice!C29</f>
        <v>109.80808672721945</v>
      </c>
      <c r="C29" s="1">
        <f>Indice_z!AD29</f>
        <v>-5.8237999036486912</v>
      </c>
      <c r="D29">
        <f>Indice!AE29</f>
        <v>119.31198329077144</v>
      </c>
      <c r="E29">
        <v>-0.55570940000000002</v>
      </c>
      <c r="F29">
        <v>-0.86431150000000001</v>
      </c>
      <c r="G29">
        <v>-0.95910010000000001</v>
      </c>
      <c r="H29">
        <v>-0.94703300000000001</v>
      </c>
      <c r="I29" t="str">
        <f>IFERROR(AVERAGEIFS('fci - bacen(projetado)'!$C$2:$C$2093,'fci - bacen(projetado)'!$B$2:$B$2093,A29),"")</f>
        <v/>
      </c>
      <c r="K29">
        <v>-1.9281800000000002E-2</v>
      </c>
      <c r="M29">
        <v>-3.0152999999999999E-2</v>
      </c>
      <c r="P29" t="s">
        <v>309</v>
      </c>
      <c r="Q29">
        <v>-0.34050997301321234</v>
      </c>
      <c r="R29">
        <v>1</v>
      </c>
    </row>
    <row r="30" spans="1:24" x14ac:dyDescent="0.3">
      <c r="A30" t="s">
        <v>144</v>
      </c>
      <c r="B30" s="34">
        <f>Indice!C30</f>
        <v>103.7210665104014</v>
      </c>
      <c r="C30" s="1">
        <f>Indice_z!AD30</f>
        <v>-6.2440927505645387</v>
      </c>
      <c r="D30">
        <f>Indice!AE30</f>
        <v>118.39797076015925</v>
      </c>
      <c r="E30">
        <v>-0.59345899999999996</v>
      </c>
      <c r="F30">
        <v>-0.85862490000000002</v>
      </c>
      <c r="G30">
        <v>-1.0661449999999999</v>
      </c>
      <c r="H30">
        <v>-0.99758400000000003</v>
      </c>
      <c r="I30" t="str">
        <f>IFERROR(AVERAGEIFS('fci - bacen(projetado)'!$C$2:$C$2093,'fci - bacen(projetado)'!$B$2:$B$2093,A30),"")</f>
        <v/>
      </c>
      <c r="K30">
        <v>-7.3507100000000006E-2</v>
      </c>
      <c r="M30">
        <v>9.4105999999999999E-3</v>
      </c>
      <c r="P30" t="s">
        <v>110</v>
      </c>
      <c r="Q30">
        <v>-0.28851654287102158</v>
      </c>
      <c r="R30">
        <v>0.99284630982467825</v>
      </c>
      <c r="S30">
        <v>1</v>
      </c>
    </row>
    <row r="31" spans="1:24" x14ac:dyDescent="0.3">
      <c r="A31" t="s">
        <v>145</v>
      </c>
      <c r="B31" s="34">
        <f>Indice!C31</f>
        <v>108.19660123058893</v>
      </c>
      <c r="C31" s="1">
        <f>Indice_z!AD31</f>
        <v>-6.3858261794635203</v>
      </c>
      <c r="D31">
        <f>Indice!AE31</f>
        <v>117.2340041824632</v>
      </c>
      <c r="E31">
        <v>-0.59885080000000002</v>
      </c>
      <c r="F31">
        <v>-0.86669359999999995</v>
      </c>
      <c r="G31">
        <v>-1.084659</v>
      </c>
      <c r="H31">
        <v>-1.002845</v>
      </c>
      <c r="I31" t="str">
        <f>IFERROR(AVERAGEIFS('fci - bacen(projetado)'!$C$2:$C$2093,'fci - bacen(projetado)'!$B$2:$B$2093,A31),"")</f>
        <v/>
      </c>
      <c r="K31">
        <v>9.9273600000000004E-2</v>
      </c>
      <c r="M31">
        <v>2.8835300000000001E-2</v>
      </c>
      <c r="P31" t="s">
        <v>111</v>
      </c>
      <c r="Q31">
        <v>-0.27003203439952977</v>
      </c>
      <c r="R31">
        <v>0.9603551451973884</v>
      </c>
      <c r="S31">
        <v>0.96039719848897798</v>
      </c>
      <c r="T31">
        <v>1</v>
      </c>
    </row>
    <row r="32" spans="1:24" x14ac:dyDescent="0.3">
      <c r="A32" t="s">
        <v>146</v>
      </c>
      <c r="B32" s="34">
        <f>Indice!C32</f>
        <v>105.58892469967769</v>
      </c>
      <c r="C32" s="1">
        <f>Indice_z!AD32</f>
        <v>-6.0173445262469931</v>
      </c>
      <c r="D32">
        <f>Indice!AE32</f>
        <v>118.86242261565639</v>
      </c>
      <c r="E32">
        <v>-0.5350007</v>
      </c>
      <c r="F32">
        <v>-0.83632419999999996</v>
      </c>
      <c r="G32">
        <v>-1.0338149999999999</v>
      </c>
      <c r="H32">
        <v>-0.99530920000000001</v>
      </c>
      <c r="I32" t="str">
        <f>IFERROR(AVERAGEIFS('fci - bacen(projetado)'!$C$2:$C$2093,'fci - bacen(projetado)'!$B$2:$B$2093,A32),"")</f>
        <v/>
      </c>
      <c r="K32">
        <v>-6.6641199999999998E-2</v>
      </c>
      <c r="M32">
        <v>-5.4757E-2</v>
      </c>
      <c r="P32" t="s">
        <v>112</v>
      </c>
      <c r="Q32">
        <v>-0.23892754741273164</v>
      </c>
      <c r="R32">
        <v>0.97468839537903063</v>
      </c>
      <c r="S32">
        <v>0.98968552355269168</v>
      </c>
      <c r="T32">
        <v>0.97793257095437469</v>
      </c>
      <c r="U32">
        <v>1</v>
      </c>
    </row>
    <row r="33" spans="1:24" x14ac:dyDescent="0.3">
      <c r="A33" t="s">
        <v>147</v>
      </c>
      <c r="B33" s="34">
        <f>Indice!C33</f>
        <v>102.19748022267801</v>
      </c>
      <c r="C33" s="1">
        <f>Indice_z!AD33</f>
        <v>-6.1684290815710883</v>
      </c>
      <c r="D33">
        <f>Indice!AE33</f>
        <v>119.07595529269453</v>
      </c>
      <c r="E33">
        <v>-0.58035559999999997</v>
      </c>
      <c r="F33">
        <v>-0.83814230000000001</v>
      </c>
      <c r="G33">
        <v>-1.0264549999999999</v>
      </c>
      <c r="H33">
        <v>-0.96277729999999995</v>
      </c>
      <c r="I33" t="str">
        <f>IFERROR(AVERAGEIFS('fci - bacen(projetado)'!$C$2:$C$2093,'fci - bacen(projetado)'!$B$2:$B$2093,A33),"")</f>
        <v/>
      </c>
      <c r="K33">
        <v>-8.2500000000000004E-3</v>
      </c>
      <c r="M33">
        <v>3.2422800000000002E-2</v>
      </c>
      <c r="P33" t="s">
        <v>113</v>
      </c>
      <c r="Q33">
        <v>-0.31455077519634256</v>
      </c>
      <c r="R33">
        <v>0.8496024010449813</v>
      </c>
      <c r="S33">
        <v>0.83457996846445104</v>
      </c>
      <c r="T33">
        <v>0.68170834561183791</v>
      </c>
      <c r="U33">
        <v>0.75519418346937484</v>
      </c>
      <c r="V33">
        <v>1</v>
      </c>
    </row>
    <row r="34" spans="1:24" x14ac:dyDescent="0.3">
      <c r="A34" t="s">
        <v>148</v>
      </c>
      <c r="B34" s="34">
        <f>Indice!C34</f>
        <v>102.05098154116612</v>
      </c>
      <c r="C34" s="1">
        <f>Indice_z!AD34</f>
        <v>-6.1239792087769969</v>
      </c>
      <c r="D34">
        <f>Indice!AE34</f>
        <v>120.97085489835504</v>
      </c>
      <c r="E34">
        <v>-0.65992410000000001</v>
      </c>
      <c r="F34">
        <v>-0.82568649999999999</v>
      </c>
      <c r="G34">
        <v>-0.97937879999999999</v>
      </c>
      <c r="H34">
        <v>-0.92717490000000002</v>
      </c>
      <c r="I34" t="str">
        <f>IFERROR(AVERAGEIFS('fci - bacen(projetado)'!$C$2:$C$2093,'fci - bacen(projetado)'!$B$2:$B$2093,A34),"")</f>
        <v/>
      </c>
      <c r="K34">
        <v>3.1211900000000001E-2</v>
      </c>
      <c r="M34">
        <v>5.7140000000000001E-4</v>
      </c>
      <c r="P34" t="s">
        <v>114</v>
      </c>
      <c r="Q34">
        <v>-0.34014789108459464</v>
      </c>
      <c r="R34">
        <v>0.83874338600436826</v>
      </c>
      <c r="S34">
        <v>0.82418701733879041</v>
      </c>
      <c r="T34">
        <v>0.66903830194113345</v>
      </c>
      <c r="U34">
        <v>0.74290662954196496</v>
      </c>
      <c r="V34">
        <v>0.99447201011753117</v>
      </c>
      <c r="W34">
        <v>1</v>
      </c>
    </row>
    <row r="35" spans="1:24" ht="15" thickBot="1" x14ac:dyDescent="0.35">
      <c r="A35" t="s">
        <v>149</v>
      </c>
      <c r="B35" s="34">
        <f>Indice!C35</f>
        <v>99.721652505127437</v>
      </c>
      <c r="C35" s="1">
        <f>Indice_z!AD35</f>
        <v>-5.7944333669469259</v>
      </c>
      <c r="D35">
        <f>Indice!AE35</f>
        <v>122.12434225293647</v>
      </c>
      <c r="E35">
        <v>-0.6111299</v>
      </c>
      <c r="F35">
        <v>-0.78852500000000003</v>
      </c>
      <c r="G35">
        <v>-0.95897569999999999</v>
      </c>
      <c r="H35">
        <v>-0.93800609999999995</v>
      </c>
      <c r="I35" t="str">
        <f>IFERROR(AVERAGEIFS('fci - bacen(projetado)'!$C$2:$C$2093,'fci - bacen(projetado)'!$B$2:$B$2093,A35),"")</f>
        <v/>
      </c>
      <c r="K35">
        <v>-2.1655199999999999E-2</v>
      </c>
      <c r="M35">
        <v>-1.38145E-2</v>
      </c>
      <c r="P35" s="30" t="s">
        <v>317</v>
      </c>
      <c r="Q35" s="30">
        <v>0.10981910606914944</v>
      </c>
      <c r="R35" s="30">
        <v>-0.56600974028396578</v>
      </c>
      <c r="S35" s="30">
        <v>-0.59604228412277471</v>
      </c>
      <c r="T35" s="30">
        <v>-0.63936609959980373</v>
      </c>
      <c r="U35" s="30">
        <v>-0.66072774761946196</v>
      </c>
      <c r="V35" s="30">
        <v>-0.26810880463067632</v>
      </c>
      <c r="W35" s="30">
        <v>-0.24824462370352779</v>
      </c>
      <c r="X35" s="30">
        <v>1</v>
      </c>
    </row>
    <row r="36" spans="1:24" x14ac:dyDescent="0.3">
      <c r="A36" t="s">
        <v>150</v>
      </c>
      <c r="B36" s="34">
        <f>Indice!C36</f>
        <v>108.4163492528567</v>
      </c>
      <c r="C36" s="1">
        <f>Indice_z!AD36</f>
        <v>-5.5374843841552428</v>
      </c>
      <c r="D36">
        <f>Indice!AE36</f>
        <v>124.52859047498495</v>
      </c>
      <c r="E36">
        <v>-0.59904559999999996</v>
      </c>
      <c r="F36">
        <v>-0.77018960000000003</v>
      </c>
      <c r="G36">
        <v>-0.94237939999999998</v>
      </c>
      <c r="H36">
        <v>-0.93181230000000004</v>
      </c>
      <c r="I36" t="str">
        <f>IFERROR(AVERAGEIFS('fci - bacen(projetado)'!$C$2:$C$2093,'fci - bacen(projetado)'!$B$2:$B$2093,A36),"")</f>
        <v/>
      </c>
      <c r="K36">
        <v>0.1066858</v>
      </c>
      <c r="M36">
        <v>9.5487999999999996E-3</v>
      </c>
    </row>
    <row r="37" spans="1:24" x14ac:dyDescent="0.3">
      <c r="A37" t="s">
        <v>151</v>
      </c>
      <c r="B37" s="34">
        <f>Indice!C37</f>
        <v>109.72018751831231</v>
      </c>
      <c r="C37" s="1">
        <f>Indice_z!AD37</f>
        <v>-5.3139473221068174</v>
      </c>
      <c r="D37">
        <f>Indice!AE37</f>
        <v>125.6402454647431</v>
      </c>
      <c r="E37">
        <v>-0.5243331</v>
      </c>
      <c r="F37">
        <v>-0.73421150000000002</v>
      </c>
      <c r="G37">
        <v>-0.92645219999999995</v>
      </c>
      <c r="H37">
        <v>-0.96447119999999997</v>
      </c>
      <c r="I37" t="str">
        <f>IFERROR(AVERAGEIFS('fci - bacen(projetado)'!$C$2:$C$2093,'fci - bacen(projetado)'!$B$2:$B$2093,A37),"")</f>
        <v/>
      </c>
      <c r="K37">
        <v>-7.16416E-2</v>
      </c>
      <c r="M37">
        <v>-4.8654799999999998E-2</v>
      </c>
    </row>
    <row r="38" spans="1:24" ht="15" thickBot="1" x14ac:dyDescent="0.35">
      <c r="A38" t="s">
        <v>152</v>
      </c>
      <c r="B38" s="34">
        <f>Indice!C38</f>
        <v>107.69850571344857</v>
      </c>
      <c r="C38" s="1">
        <f>Indice_z!AD38</f>
        <v>-4.6216650166794677</v>
      </c>
      <c r="D38">
        <f>Indice!AE38</f>
        <v>128.98415804333857</v>
      </c>
      <c r="E38">
        <v>-0.62312840000000003</v>
      </c>
      <c r="F38">
        <v>-0.74049690000000001</v>
      </c>
      <c r="G38">
        <v>-0.59883459999999999</v>
      </c>
      <c r="H38">
        <v>-0.66736229999999996</v>
      </c>
      <c r="I38" t="str">
        <f>IFERROR(AVERAGEIFS('fci - bacen(projetado)'!$C$2:$C$2093,'fci - bacen(projetado)'!$B$2:$B$2093,A38),"")</f>
        <v/>
      </c>
      <c r="K38">
        <v>-3.0552099999999999E-2</v>
      </c>
      <c r="M38">
        <v>3.3423599999999998E-2</v>
      </c>
    </row>
    <row r="39" spans="1:24" x14ac:dyDescent="0.3">
      <c r="A39" t="s">
        <v>153</v>
      </c>
      <c r="B39" s="34">
        <f>Indice!C39</f>
        <v>106.11631995312041</v>
      </c>
      <c r="C39" s="1">
        <f>Indice_z!AD39</f>
        <v>-4.4141898512909439</v>
      </c>
      <c r="D39">
        <f>Indice!AE39</f>
        <v>131.58888374453736</v>
      </c>
      <c r="E39">
        <v>-0.71931330000000004</v>
      </c>
      <c r="F39">
        <v>-0.75889930000000005</v>
      </c>
      <c r="G39">
        <v>-0.43296709999999999</v>
      </c>
      <c r="H39">
        <v>-0.45730510000000002</v>
      </c>
      <c r="I39" t="str">
        <f>IFERROR(AVERAGEIFS('fci - bacen(projetado)'!$C$2:$C$2093,'fci - bacen(projetado)'!$B$2:$B$2093,A39),"")</f>
        <v/>
      </c>
      <c r="K39">
        <v>3.7978E-3</v>
      </c>
      <c r="M39">
        <v>1.9747899999999999E-2</v>
      </c>
      <c r="P39" s="31"/>
      <c r="Q39" t="s">
        <v>311</v>
      </c>
      <c r="R39" t="s">
        <v>312</v>
      </c>
      <c r="S39" t="s">
        <v>313</v>
      </c>
    </row>
    <row r="40" spans="1:24" x14ac:dyDescent="0.3">
      <c r="A40" t="s">
        <v>154</v>
      </c>
      <c r="B40" s="34">
        <f>Indice!C40</f>
        <v>111.43422209200115</v>
      </c>
      <c r="C40" s="1">
        <f>Indice_z!AD40</f>
        <v>-4.3430977746325459</v>
      </c>
      <c r="D40">
        <f>Indice!AE40</f>
        <v>133.96259916064091</v>
      </c>
      <c r="E40">
        <v>-0.73434750000000004</v>
      </c>
      <c r="F40">
        <v>-0.73102739999999999</v>
      </c>
      <c r="G40">
        <v>-0.43340519999999999</v>
      </c>
      <c r="H40">
        <v>-0.43392029999999998</v>
      </c>
      <c r="I40" t="str">
        <f>IFERROR(AVERAGEIFS('fci - bacen(projetado)'!$C$2:$C$2093,'fci - bacen(projetado)'!$B$2:$B$2093,A40),"")</f>
        <v/>
      </c>
      <c r="K40">
        <v>6.3698500000000005E-2</v>
      </c>
      <c r="M40">
        <v>1.2627000000000001E-3</v>
      </c>
      <c r="P40" t="str">
        <f>Q39</f>
        <v>dlnibc</v>
      </c>
      <c r="Q40">
        <v>1</v>
      </c>
    </row>
    <row r="41" spans="1:24" x14ac:dyDescent="0.3">
      <c r="A41" t="s">
        <v>155</v>
      </c>
      <c r="B41" s="34">
        <f>Indice!C41</f>
        <v>111.19982420158219</v>
      </c>
      <c r="C41" s="1">
        <f>Indice_z!AD41</f>
        <v>-3.8237527894269561</v>
      </c>
      <c r="D41">
        <f>Indice!AE41</f>
        <v>136.05912188574624</v>
      </c>
      <c r="E41">
        <v>-0.74537089999999995</v>
      </c>
      <c r="F41">
        <v>-0.71656830000000005</v>
      </c>
      <c r="G41">
        <v>-0.23553360000000001</v>
      </c>
      <c r="H41">
        <v>-0.26673629999999998</v>
      </c>
      <c r="I41" t="str">
        <f>IFERROR(AVERAGEIFS('fci - bacen(projetado)'!$C$2:$C$2093,'fci - bacen(projetado)'!$B$2:$B$2093,A41),"")</f>
        <v/>
      </c>
      <c r="K41">
        <v>-5.1004300000000002E-2</v>
      </c>
      <c r="M41">
        <v>-2.8108299999999999E-2</v>
      </c>
      <c r="P41" t="str">
        <f>R39</f>
        <v>bc_proj</v>
      </c>
      <c r="Q41">
        <v>0.48968964606767923</v>
      </c>
      <c r="R41">
        <v>1</v>
      </c>
    </row>
    <row r="42" spans="1:24" ht="15" thickBot="1" x14ac:dyDescent="0.35">
      <c r="A42" t="s">
        <v>156</v>
      </c>
      <c r="B42" s="34">
        <f>Indice!C42</f>
        <v>107.87430413126282</v>
      </c>
      <c r="C42" s="1">
        <f>Indice_z!AD42</f>
        <v>-4.1608052231483352</v>
      </c>
      <c r="D42">
        <f>Indice!AE42</f>
        <v>135.91041527606441</v>
      </c>
      <c r="E42">
        <v>-0.69376610000000005</v>
      </c>
      <c r="F42">
        <v>-0.68047829999999998</v>
      </c>
      <c r="G42">
        <v>-0.3747258</v>
      </c>
      <c r="H42">
        <v>-0.39150869999999999</v>
      </c>
      <c r="I42" t="str">
        <f>IFERROR(AVERAGEIFS('fci - bacen(projetado)'!$C$2:$C$2093,'fci - bacen(projetado)'!$B$2:$B$2093,A42),"")</f>
        <v/>
      </c>
      <c r="K42">
        <v>-2.8256400000000001E-2</v>
      </c>
      <c r="M42">
        <v>2.6186000000000001E-2</v>
      </c>
      <c r="P42" s="30" t="str">
        <f>S39</f>
        <v>prop_proj</v>
      </c>
      <c r="Q42" s="30">
        <v>0.51782523812269854</v>
      </c>
      <c r="R42" s="30">
        <v>0.9316299001079269</v>
      </c>
      <c r="S42" s="30">
        <v>1</v>
      </c>
    </row>
    <row r="43" spans="1:24" x14ac:dyDescent="0.3">
      <c r="A43" t="s">
        <v>157</v>
      </c>
      <c r="B43" s="34">
        <f>Indice!C43</f>
        <v>111.26574860826253</v>
      </c>
      <c r="C43" s="1">
        <f>Indice_z!AD43</f>
        <v>-4.3607589385726833</v>
      </c>
      <c r="D43">
        <f>Indice!AE43</f>
        <v>135.54392393619037</v>
      </c>
      <c r="E43">
        <v>-0.69974530000000001</v>
      </c>
      <c r="F43">
        <v>-0.64887709999999998</v>
      </c>
      <c r="G43">
        <v>-0.4649161</v>
      </c>
      <c r="H43">
        <v>-0.4891355</v>
      </c>
      <c r="I43" t="str">
        <f>IFERROR(AVERAGEIFS('fci - bacen(projetado)'!$C$2:$C$2093,'fci - bacen(projetado)'!$B$2:$B$2093,A43),"")</f>
        <v/>
      </c>
      <c r="K43">
        <v>6.1316900000000001E-2</v>
      </c>
      <c r="M43">
        <v>9.1915999999999994E-3</v>
      </c>
    </row>
    <row r="44" spans="1:24" x14ac:dyDescent="0.3">
      <c r="A44" t="s">
        <v>158</v>
      </c>
      <c r="B44" s="34">
        <f>Indice!C44</f>
        <v>108.25520070319365</v>
      </c>
      <c r="C44" s="1">
        <f>Indice_z!AD44</f>
        <v>-3.833496178875988</v>
      </c>
      <c r="D44">
        <f>Indice!AE44</f>
        <v>139.94288666466596</v>
      </c>
      <c r="E44">
        <v>-0.71289599999999997</v>
      </c>
      <c r="F44">
        <v>-0.63264770000000004</v>
      </c>
      <c r="G44">
        <v>-0.31046950000000001</v>
      </c>
      <c r="H44">
        <v>-0.3121331</v>
      </c>
      <c r="I44" t="str">
        <f>IFERROR(AVERAGEIFS('fci - bacen(projetado)'!$C$2:$C$2093,'fci - bacen(projetado)'!$B$2:$B$2093,A44),"")</f>
        <v/>
      </c>
      <c r="K44">
        <v>-5.8384800000000001E-2</v>
      </c>
      <c r="M44">
        <v>-3.4383200000000003E-2</v>
      </c>
    </row>
    <row r="45" spans="1:24" x14ac:dyDescent="0.3">
      <c r="A45" t="s">
        <v>159</v>
      </c>
      <c r="B45" s="34">
        <f>Indice!C45</f>
        <v>106.77556401992383</v>
      </c>
      <c r="C45" s="1">
        <f>Indice_z!AD45</f>
        <v>-3.8467907672711932</v>
      </c>
      <c r="D45">
        <f>Indice!AE45</f>
        <v>141.00382621769404</v>
      </c>
      <c r="E45">
        <v>-0.77826479999999998</v>
      </c>
      <c r="F45">
        <v>-0.62957680000000005</v>
      </c>
      <c r="G45">
        <v>-0.24357609999999999</v>
      </c>
      <c r="H45">
        <v>-0.21479889999999999</v>
      </c>
      <c r="I45" t="str">
        <f>IFERROR(AVERAGEIFS('fci - bacen(projetado)'!$C$2:$C$2093,'fci - bacen(projetado)'!$B$2:$B$2093,A45),"")</f>
        <v/>
      </c>
      <c r="K45">
        <v>1.3667800000000001E-2</v>
      </c>
      <c r="M45">
        <v>3.5960499999999999E-2</v>
      </c>
    </row>
    <row r="46" spans="1:24" x14ac:dyDescent="0.3">
      <c r="A46" t="s">
        <v>160</v>
      </c>
      <c r="B46" s="34">
        <f>Indice!C46</f>
        <v>104.54145912686785</v>
      </c>
      <c r="C46" s="1">
        <f>Indice_z!AD46</f>
        <v>-3.8144439378525314</v>
      </c>
      <c r="D46">
        <f>Indice!AE46</f>
        <v>140.50844499135349</v>
      </c>
      <c r="E46">
        <v>-0.66524859999999997</v>
      </c>
      <c r="F46">
        <v>-0.60101669999999996</v>
      </c>
      <c r="G46">
        <v>-0.32110689999999997</v>
      </c>
      <c r="H46">
        <v>-0.28911340000000002</v>
      </c>
      <c r="I46" t="str">
        <f>IFERROR(AVERAGEIFS('fci - bacen(projetado)'!$C$2:$C$2093,'fci - bacen(projetado)'!$B$2:$B$2093,A46),"")</f>
        <v/>
      </c>
      <c r="K46">
        <v>-7.3831000000000001E-3</v>
      </c>
      <c r="M46">
        <v>-7.6528000000000004E-3</v>
      </c>
    </row>
    <row r="47" spans="1:24" x14ac:dyDescent="0.3">
      <c r="A47" t="s">
        <v>161</v>
      </c>
      <c r="B47" s="34">
        <f>Indice!C47</f>
        <v>105.13477878699091</v>
      </c>
      <c r="C47" s="1">
        <f>Indice_z!AD47</f>
        <v>-4.2122648435497965</v>
      </c>
      <c r="D47">
        <f>Indice!AE47</f>
        <v>140.12891138466537</v>
      </c>
      <c r="E47">
        <v>-0.62036029999999998</v>
      </c>
      <c r="F47">
        <v>-0.5526875</v>
      </c>
      <c r="G47">
        <v>-0.45669359999999998</v>
      </c>
      <c r="H47">
        <v>-0.3972736</v>
      </c>
      <c r="I47">
        <f>IFERROR(AVERAGEIFS('fci - bacen(projetado)'!$C$2:$C$2093,'fci - bacen(projetado)'!$B$2:$B$2093,A47),"")</f>
        <v>0.3012063123056094</v>
      </c>
      <c r="K47">
        <v>2.68048E-2</v>
      </c>
      <c r="M47">
        <v>-1.7637E-3</v>
      </c>
    </row>
    <row r="48" spans="1:24" x14ac:dyDescent="0.3">
      <c r="A48" t="s">
        <v>162</v>
      </c>
      <c r="B48" s="34">
        <f>Indice!C48</f>
        <v>109.16349252856723</v>
      </c>
      <c r="C48" s="1">
        <f>Indice_z!AD48</f>
        <v>-4.2991186899835343</v>
      </c>
      <c r="D48">
        <f>Indice!AE48</f>
        <v>139.29137839314515</v>
      </c>
      <c r="E48">
        <v>-0.66288639999999999</v>
      </c>
      <c r="F48">
        <v>-0.55185810000000002</v>
      </c>
      <c r="G48">
        <v>-0.42663839999999997</v>
      </c>
      <c r="H48">
        <v>-0.37706390000000001</v>
      </c>
      <c r="I48">
        <f>IFERROR(AVERAGEIFS('fci - bacen(projetado)'!$C$2:$C$2093,'fci - bacen(projetado)'!$B$2:$B$2093,A48),"")</f>
        <v>0.12752261495695066</v>
      </c>
      <c r="K48">
        <v>3.1944199999999999E-2</v>
      </c>
      <c r="M48">
        <v>-1.7856500000000001E-2</v>
      </c>
    </row>
    <row r="49" spans="1:13" x14ac:dyDescent="0.3">
      <c r="A49" t="s">
        <v>163</v>
      </c>
      <c r="B49" s="34">
        <f>Indice!C49</f>
        <v>108.18195136243773</v>
      </c>
      <c r="C49" s="1">
        <f>Indice_z!AD49</f>
        <v>-4.469519068210003</v>
      </c>
      <c r="D49">
        <f>Indice!AE49</f>
        <v>137.75301744989434</v>
      </c>
      <c r="E49">
        <v>-0.65826589999999996</v>
      </c>
      <c r="F49">
        <v>-0.54420970000000002</v>
      </c>
      <c r="G49">
        <v>-0.51092320000000002</v>
      </c>
      <c r="H49">
        <v>-0.47535939999999999</v>
      </c>
      <c r="I49">
        <f>IFERROR(AVERAGEIFS('fci - bacen(projetado)'!$C$2:$C$2093,'fci - bacen(projetado)'!$B$2:$B$2093,A49),"")</f>
        <v>-0.30213192513759868</v>
      </c>
      <c r="K49">
        <v>-4.6635700000000002E-2</v>
      </c>
      <c r="L49">
        <v>-1.46129E-2</v>
      </c>
      <c r="M49">
        <v>-2.1562600000000001E-2</v>
      </c>
    </row>
    <row r="50" spans="1:13" x14ac:dyDescent="0.3">
      <c r="A50" t="s">
        <v>164</v>
      </c>
      <c r="B50" s="34">
        <f>Indice!C50</f>
        <v>107.77907998828009</v>
      </c>
      <c r="C50" s="1">
        <f>Indice_z!AD50</f>
        <v>-4.3246434039495334</v>
      </c>
      <c r="D50">
        <f>Indice!AE50</f>
        <v>138.75646565560265</v>
      </c>
      <c r="E50">
        <v>-0.60537859999999999</v>
      </c>
      <c r="F50">
        <v>-0.50881529999999997</v>
      </c>
      <c r="G50">
        <v>-0.56428999999999996</v>
      </c>
      <c r="H50">
        <v>-0.53211810000000004</v>
      </c>
      <c r="I50">
        <f>IFERROR(AVERAGEIFS('fci - bacen(projetado)'!$C$2:$C$2093,'fci - bacen(projetado)'!$B$2:$B$2093,A50),"")</f>
        <v>-0.49792144229671803</v>
      </c>
      <c r="K50">
        <v>5.3011999999999998E-3</v>
      </c>
      <c r="L50">
        <v>2.5634299999999999E-2</v>
      </c>
      <c r="M50">
        <v>1.4249899999999999E-2</v>
      </c>
    </row>
    <row r="51" spans="1:13" x14ac:dyDescent="0.3">
      <c r="A51" t="s">
        <v>165</v>
      </c>
      <c r="B51" s="34">
        <f>Indice!C51</f>
        <v>103.19367125695868</v>
      </c>
      <c r="C51" s="1">
        <f>Indice_z!AD51</f>
        <v>-4.1313164764030361</v>
      </c>
      <c r="D51">
        <f>Indice!AE51</f>
        <v>141.11728306386271</v>
      </c>
      <c r="E51">
        <v>-0.5766696</v>
      </c>
      <c r="F51">
        <v>-0.46531869999999997</v>
      </c>
      <c r="G51">
        <v>-0.53205040000000003</v>
      </c>
      <c r="H51">
        <v>-0.50486640000000005</v>
      </c>
      <c r="I51">
        <f>IFERROR(AVERAGEIFS('fci - bacen(projetado)'!$C$2:$C$2093,'fci - bacen(projetado)'!$B$2:$B$2093,A51),"")</f>
        <v>-0.36438481402469247</v>
      </c>
      <c r="K51">
        <v>-3.9745099999999998E-2</v>
      </c>
      <c r="L51">
        <v>-1.5971E-3</v>
      </c>
      <c r="M51">
        <v>-3.7934000000000002E-3</v>
      </c>
    </row>
    <row r="52" spans="1:13" x14ac:dyDescent="0.3">
      <c r="A52" t="s">
        <v>166</v>
      </c>
      <c r="B52" s="34">
        <f>Indice!C52</f>
        <v>109.76413712276589</v>
      </c>
      <c r="C52" s="1">
        <f>Indice_z!AD52</f>
        <v>-3.7960087441162722</v>
      </c>
      <c r="D52">
        <f>Indice!AE52</f>
        <v>141.94409306213666</v>
      </c>
      <c r="E52">
        <v>-0.54728010000000005</v>
      </c>
      <c r="F52">
        <v>-0.46828170000000002</v>
      </c>
      <c r="G52">
        <v>-0.41484369999999998</v>
      </c>
      <c r="H52">
        <v>-0.40269860000000002</v>
      </c>
      <c r="I52">
        <f>IFERROR(AVERAGEIFS('fci - bacen(projetado)'!$C$2:$C$2093,'fci - bacen(projetado)'!$B$2:$B$2093,A52),"")</f>
        <v>-0.60716043194652369</v>
      </c>
      <c r="K52">
        <v>0.1052024</v>
      </c>
      <c r="L52">
        <v>1.6836199999999999E-2</v>
      </c>
      <c r="M52">
        <v>2.1498199999999999E-2</v>
      </c>
    </row>
    <row r="53" spans="1:13" x14ac:dyDescent="0.3">
      <c r="A53" t="s">
        <v>167</v>
      </c>
      <c r="B53" s="34">
        <f>Indice!C53</f>
        <v>108.60679753882214</v>
      </c>
      <c r="C53" s="1">
        <f>Indice_z!AD53</f>
        <v>-3.4121904649911259</v>
      </c>
      <c r="D53">
        <f>Indice!AE53</f>
        <v>144.61401022809926</v>
      </c>
      <c r="E53">
        <v>-0.45500410000000002</v>
      </c>
      <c r="F53">
        <v>-0.39101659999999999</v>
      </c>
      <c r="G53">
        <v>-0.47966449999999999</v>
      </c>
      <c r="H53">
        <v>-0.50142299999999995</v>
      </c>
      <c r="I53">
        <f>IFERROR(AVERAGEIFS('fci - bacen(projetado)'!$C$2:$C$2093,'fci - bacen(projetado)'!$B$2:$B$2093,A53),"")</f>
        <v>-0.59573150468112901</v>
      </c>
      <c r="K53">
        <v>-7.2326199999999993E-2</v>
      </c>
      <c r="L53">
        <v>-4.9135999999999999E-2</v>
      </c>
      <c r="M53">
        <v>-5.2213099999999998E-2</v>
      </c>
    </row>
    <row r="54" spans="1:13" x14ac:dyDescent="0.3">
      <c r="A54" t="s">
        <v>168</v>
      </c>
      <c r="B54" s="34">
        <f>Indice!C54</f>
        <v>108.49692352768825</v>
      </c>
      <c r="C54" s="1">
        <f>Indice_z!AD54</f>
        <v>-2.5640354228841566</v>
      </c>
      <c r="D54">
        <f>Indice!AE54</f>
        <v>147.51389050477735</v>
      </c>
      <c r="E54">
        <v>-0.4463802</v>
      </c>
      <c r="F54">
        <v>-0.38791829999999999</v>
      </c>
      <c r="G54">
        <v>-0.2107781</v>
      </c>
      <c r="H54">
        <v>-0.27791329999999997</v>
      </c>
      <c r="I54">
        <f>IFERROR(AVERAGEIFS('fci - bacen(projetado)'!$C$2:$C$2093,'fci - bacen(projetado)'!$B$2:$B$2093,A54),"")</f>
        <v>-0.4535561513194763</v>
      </c>
      <c r="K54">
        <v>9.5876999999999993E-3</v>
      </c>
      <c r="L54">
        <v>3.3679300000000002E-2</v>
      </c>
      <c r="M54">
        <v>3.7970299999999998E-2</v>
      </c>
    </row>
    <row r="55" spans="1:13" x14ac:dyDescent="0.3">
      <c r="A55" t="s">
        <v>169</v>
      </c>
      <c r="B55" s="34">
        <f>Indice!C55</f>
        <v>109.65426311163198</v>
      </c>
      <c r="C55" s="1">
        <f>Indice_z!AD55</f>
        <v>-2.3848461727038508</v>
      </c>
      <c r="D55">
        <f>Indice!AE55</f>
        <v>149.58324454354522</v>
      </c>
      <c r="E55">
        <v>-0.38713629999999999</v>
      </c>
      <c r="F55">
        <v>-0.34293879999999999</v>
      </c>
      <c r="G55">
        <v>-0.2670826</v>
      </c>
      <c r="H55">
        <v>-0.31089509999999998</v>
      </c>
      <c r="I55">
        <f>IFERROR(AVERAGEIFS('fci - bacen(projetado)'!$C$2:$C$2093,'fci - bacen(projetado)'!$B$2:$B$2093,A55),"")</f>
        <v>-9.8041149761387711E-2</v>
      </c>
      <c r="K55">
        <v>1.16227E-2</v>
      </c>
      <c r="L55">
        <v>-6.9494999999999999E-3</v>
      </c>
      <c r="M55">
        <v>-7.1679999999999997E-4</v>
      </c>
    </row>
    <row r="56" spans="1:13" x14ac:dyDescent="0.3">
      <c r="A56" t="s">
        <v>170</v>
      </c>
      <c r="B56" s="34">
        <f>Indice!C56</f>
        <v>106.15294462349839</v>
      </c>
      <c r="C56" s="1">
        <f>Indice_z!AD56</f>
        <v>-1.9553517152455773</v>
      </c>
      <c r="D56">
        <f>Indice!AE56</f>
        <v>151.96770433305539</v>
      </c>
      <c r="E56">
        <v>-0.29758659999999998</v>
      </c>
      <c r="F56">
        <v>-0.28530169999999999</v>
      </c>
      <c r="G56">
        <v>-0.28905809999999998</v>
      </c>
      <c r="H56">
        <v>-0.35387859999999999</v>
      </c>
      <c r="I56">
        <f>IFERROR(AVERAGEIFS('fci - bacen(projetado)'!$C$2:$C$2093,'fci - bacen(projetado)'!$B$2:$B$2093,A56),"")</f>
        <v>-0.20784873158673753</v>
      </c>
      <c r="K56">
        <v>-4.3062000000000003E-2</v>
      </c>
      <c r="L56">
        <v>-1.00059E-2</v>
      </c>
      <c r="M56">
        <v>-3.9416E-3</v>
      </c>
    </row>
    <row r="57" spans="1:13" x14ac:dyDescent="0.3">
      <c r="A57" t="s">
        <v>171</v>
      </c>
      <c r="B57" s="34">
        <f>Indice!C57</f>
        <v>106.56314093173161</v>
      </c>
      <c r="C57" s="1">
        <f>Indice_z!AD57</f>
        <v>-1.4355662751411162</v>
      </c>
      <c r="D57">
        <f>Indice!AE57</f>
        <v>154.84363043823407</v>
      </c>
      <c r="E57">
        <v>-0.26871879999999998</v>
      </c>
      <c r="F57">
        <v>-0.26534750000000001</v>
      </c>
      <c r="G57">
        <v>-0.15499979999999999</v>
      </c>
      <c r="H57">
        <v>-0.22756580000000001</v>
      </c>
      <c r="I57">
        <f>IFERROR(AVERAGEIFS('fci - bacen(projetado)'!$C$2:$C$2093,'fci - bacen(projetado)'!$B$2:$B$2093,A57),"")</f>
        <v>-0.31168547374362482</v>
      </c>
      <c r="K57">
        <v>3.6308199999999999E-2</v>
      </c>
      <c r="L57">
        <v>2.0800800000000001E-2</v>
      </c>
      <c r="M57">
        <v>2.3153900000000002E-2</v>
      </c>
    </row>
    <row r="58" spans="1:13" x14ac:dyDescent="0.3">
      <c r="A58" t="s">
        <v>172</v>
      </c>
      <c r="B58" s="34">
        <f>Indice!C58</f>
        <v>101.77995898036916</v>
      </c>
      <c r="C58" s="1">
        <f>Indice_z!AD58</f>
        <v>-0.87817371895731955</v>
      </c>
      <c r="D58">
        <f>Indice!AE58</f>
        <v>156.37849494916912</v>
      </c>
      <c r="E58">
        <v>-5.6588199999999998E-2</v>
      </c>
      <c r="F58">
        <v>-0.19711999999999999</v>
      </c>
      <c r="G58">
        <v>-0.2557314</v>
      </c>
      <c r="H58">
        <v>-0.40552389999999999</v>
      </c>
      <c r="I58">
        <f>IFERROR(AVERAGEIFS('fci - bacen(projetado)'!$C$2:$C$2093,'fci - bacen(projetado)'!$B$2:$B$2093,A58),"")</f>
        <v>-0.60952356598687485</v>
      </c>
      <c r="K58">
        <v>-4.9781199999999998E-2</v>
      </c>
      <c r="L58">
        <v>-1.7390099999999999E-2</v>
      </c>
      <c r="M58">
        <v>-1.36045E-2</v>
      </c>
    </row>
    <row r="59" spans="1:13" x14ac:dyDescent="0.3">
      <c r="A59" t="s">
        <v>173</v>
      </c>
      <c r="B59" s="34">
        <f>Indice!C59</f>
        <v>100.10254907705828</v>
      </c>
      <c r="C59" s="1">
        <f>Indice_z!AD59</f>
        <v>-0.26765488504175039</v>
      </c>
      <c r="D59">
        <f>Indice!AE59</f>
        <v>161.98074207253353</v>
      </c>
      <c r="E59">
        <v>-0.1194991</v>
      </c>
      <c r="F59">
        <v>-0.16936109999999999</v>
      </c>
      <c r="G59">
        <v>-2.8188499999999998E-2</v>
      </c>
      <c r="H59">
        <v>-0.1595761</v>
      </c>
      <c r="I59">
        <f>IFERROR(AVERAGEIFS('fci - bacen(projetado)'!$C$2:$C$2093,'fci - bacen(projetado)'!$B$2:$B$2093,A59),"")</f>
        <v>-0.16074807923455919</v>
      </c>
      <c r="K59">
        <v>2.93064E-2</v>
      </c>
      <c r="L59">
        <v>2.5861100000000001E-2</v>
      </c>
      <c r="M59">
        <v>2.4078599999999999E-2</v>
      </c>
    </row>
    <row r="60" spans="1:13" x14ac:dyDescent="0.3">
      <c r="A60" t="s">
        <v>174</v>
      </c>
      <c r="B60" s="34">
        <f>Indice!C60</f>
        <v>109.58833870495167</v>
      </c>
      <c r="C60" s="1">
        <f>Indice_z!AD60</f>
        <v>0.60681060727749503</v>
      </c>
      <c r="D60">
        <f>Indice!AE60</f>
        <v>166.16642599817371</v>
      </c>
      <c r="E60">
        <v>-3.8018999999999997E-2</v>
      </c>
      <c r="F60">
        <v>-0.16938790000000001</v>
      </c>
      <c r="G60">
        <v>0.1375787</v>
      </c>
      <c r="H60">
        <v>2.48624E-2</v>
      </c>
      <c r="I60">
        <f>IFERROR(AVERAGEIFS('fci - bacen(projetado)'!$C$2:$C$2093,'fci - bacen(projetado)'!$B$2:$B$2093,A60),"")</f>
        <v>0.3341937610882581</v>
      </c>
      <c r="K60">
        <v>0.1071539</v>
      </c>
      <c r="L60">
        <v>-1.94106E-2</v>
      </c>
      <c r="M60">
        <v>-2.8641999999999999E-3</v>
      </c>
    </row>
    <row r="61" spans="1:13" x14ac:dyDescent="0.3">
      <c r="A61" t="s">
        <v>175</v>
      </c>
      <c r="B61" s="34">
        <f>Indice!C61</f>
        <v>104.39496044535599</v>
      </c>
      <c r="C61" s="1">
        <f>Indice_z!AD61</f>
        <v>-0.23010864124852121</v>
      </c>
      <c r="D61">
        <f>Indice!AE61</f>
        <v>162.8639868656401</v>
      </c>
      <c r="E61">
        <v>-0.11817320000000001</v>
      </c>
      <c r="F61">
        <v>-0.18627859999999999</v>
      </c>
      <c r="G61">
        <v>2.0230700000000001E-2</v>
      </c>
      <c r="H61">
        <v>-6.4848500000000003E-2</v>
      </c>
      <c r="I61">
        <f>IFERROR(AVERAGEIFS('fci - bacen(projetado)'!$C$2:$C$2093,'fci - bacen(projetado)'!$B$2:$B$2093,A61),"")</f>
        <v>-0.33017400148731169</v>
      </c>
      <c r="K61">
        <v>-0.1390854</v>
      </c>
      <c r="L61">
        <v>-5.7261699999999999E-2</v>
      </c>
      <c r="M61">
        <v>-4.4057100000000002E-2</v>
      </c>
    </row>
    <row r="62" spans="1:13" x14ac:dyDescent="0.3">
      <c r="A62" t="s">
        <v>176</v>
      </c>
      <c r="B62" s="34">
        <f>Indice!C62</f>
        <v>102.50512745385289</v>
      </c>
      <c r="C62" s="1">
        <f>Indice_z!AD62</f>
        <v>8.6113868549924533E-2</v>
      </c>
      <c r="D62">
        <f>Indice!AE62</f>
        <v>164.36741910357466</v>
      </c>
      <c r="E62">
        <v>-0.115509</v>
      </c>
      <c r="F62">
        <v>-0.17514379999999999</v>
      </c>
      <c r="G62">
        <v>8.6530999999999997E-2</v>
      </c>
      <c r="H62">
        <v>1.5259099999999999E-2</v>
      </c>
      <c r="I62">
        <f>IFERROR(AVERAGEIFS('fci - bacen(projetado)'!$C$2:$C$2093,'fci - bacen(projetado)'!$B$2:$B$2093,A62),"")</f>
        <v>-0.58768501466234424</v>
      </c>
      <c r="K62">
        <v>3.0280999999999999E-2</v>
      </c>
      <c r="L62">
        <v>7.2338E-2</v>
      </c>
      <c r="M62">
        <v>5.3840100000000002E-2</v>
      </c>
    </row>
    <row r="63" spans="1:13" x14ac:dyDescent="0.3">
      <c r="A63" t="s">
        <v>177</v>
      </c>
      <c r="B63" s="34">
        <f>Indice!C63</f>
        <v>101.55288602402577</v>
      </c>
      <c r="C63" s="1">
        <f>Indice_z!AD63</f>
        <v>-0.22524050080236285</v>
      </c>
      <c r="D63">
        <f>Indice!AE63</f>
        <v>164.11185716484727</v>
      </c>
      <c r="E63">
        <v>-0.2646464</v>
      </c>
      <c r="F63">
        <v>-0.21859339999999999</v>
      </c>
      <c r="G63">
        <v>0.1750294</v>
      </c>
      <c r="H63">
        <v>0.16063269999999999</v>
      </c>
      <c r="I63">
        <f>IFERROR(AVERAGEIFS('fci - bacen(projetado)'!$C$2:$C$2093,'fci - bacen(projetado)'!$B$2:$B$2093,A63),"")</f>
        <v>-0.35887534032823454</v>
      </c>
      <c r="K63">
        <v>8.9355000000000007E-3</v>
      </c>
      <c r="L63">
        <v>-1.2997E-2</v>
      </c>
      <c r="M63">
        <v>-1.4427499999999999E-2</v>
      </c>
    </row>
    <row r="64" spans="1:13" x14ac:dyDescent="0.3">
      <c r="A64" t="s">
        <v>178</v>
      </c>
      <c r="B64" s="34">
        <f>Indice!C64</f>
        <v>105.03955464400821</v>
      </c>
      <c r="C64" s="1">
        <f>Indice_z!AD64</f>
        <v>0.46413559370840957</v>
      </c>
      <c r="D64">
        <f>Indice!AE64</f>
        <v>167.21788088541356</v>
      </c>
      <c r="E64">
        <v>-0.21204319999999999</v>
      </c>
      <c r="F64">
        <v>-0.18411150000000001</v>
      </c>
      <c r="G64">
        <v>0.2303297</v>
      </c>
      <c r="H64">
        <v>0.1914643</v>
      </c>
      <c r="I64">
        <f>IFERROR(AVERAGEIFS('fci - bacen(projetado)'!$C$2:$C$2093,'fci - bacen(projetado)'!$B$2:$B$2093,A64),"")</f>
        <v>-0.37427596619583192</v>
      </c>
      <c r="K64">
        <v>4.3090400000000001E-2</v>
      </c>
      <c r="L64">
        <v>-7.4802999999999996E-3</v>
      </c>
      <c r="M64">
        <v>-8.9455999999999997E-3</v>
      </c>
    </row>
    <row r="65" spans="1:13" x14ac:dyDescent="0.3">
      <c r="A65" t="s">
        <v>179</v>
      </c>
      <c r="B65" s="34">
        <f>Indice!C65</f>
        <v>103.24494579548782</v>
      </c>
      <c r="C65" s="1">
        <f>Indice_z!AD65</f>
        <v>0.71195850177503694</v>
      </c>
      <c r="D65">
        <f>Indice!AE65</f>
        <v>167.58465151383083</v>
      </c>
      <c r="E65">
        <v>-0.1565907</v>
      </c>
      <c r="F65">
        <v>-0.22134809999999999</v>
      </c>
      <c r="G65">
        <v>0.36400179999999999</v>
      </c>
      <c r="H65">
        <v>0.36881979999999998</v>
      </c>
      <c r="I65">
        <f>IFERROR(AVERAGEIFS('fci - bacen(projetado)'!$C$2:$C$2093,'fci - bacen(projetado)'!$B$2:$B$2093,A65),"")</f>
        <v>8.3523360579618414E-2</v>
      </c>
      <c r="K65">
        <v>-5.0990000000000001E-2</v>
      </c>
      <c r="L65">
        <v>-2.15103E-2</v>
      </c>
      <c r="M65">
        <v>-1.6236400000000002E-2</v>
      </c>
    </row>
    <row r="66" spans="1:13" x14ac:dyDescent="0.3">
      <c r="A66" t="s">
        <v>180</v>
      </c>
      <c r="B66" s="34">
        <f>Indice!C66</f>
        <v>101.20861412247288</v>
      </c>
      <c r="C66" s="1">
        <f>Indice_z!AD66</f>
        <v>1.8255237185813029</v>
      </c>
      <c r="D66">
        <f>Indice!AE66</f>
        <v>174.93043930480277</v>
      </c>
      <c r="E66">
        <v>-0.26314310000000002</v>
      </c>
      <c r="F66">
        <v>-0.23897450000000001</v>
      </c>
      <c r="G66">
        <v>0.66234219999999999</v>
      </c>
      <c r="H66">
        <v>0.66907689999999997</v>
      </c>
      <c r="I66">
        <f>IFERROR(AVERAGEIFS('fci - bacen(projetado)'!$C$2:$C$2093,'fci - bacen(projetado)'!$B$2:$B$2093,A66),"")</f>
        <v>1.126676672152177</v>
      </c>
      <c r="K66">
        <v>-2.6876999999999999E-3</v>
      </c>
      <c r="L66">
        <v>1.9079200000000001E-2</v>
      </c>
      <c r="M66">
        <v>2.1496700000000001E-2</v>
      </c>
    </row>
    <row r="67" spans="1:13" x14ac:dyDescent="0.3">
      <c r="A67" t="s">
        <v>181</v>
      </c>
      <c r="B67" s="34">
        <f>Indice!C67</f>
        <v>102.76882508057427</v>
      </c>
      <c r="C67" s="1">
        <f>Indice_z!AD67</f>
        <v>1.5422581259038743</v>
      </c>
      <c r="D67">
        <f>Indice!AE67</f>
        <v>175.50896331380551</v>
      </c>
      <c r="E67">
        <v>-0.23194419999999999</v>
      </c>
      <c r="F67">
        <v>-0.1726539</v>
      </c>
      <c r="G67">
        <v>0.5113086</v>
      </c>
      <c r="H67">
        <v>0.54078139999999997</v>
      </c>
      <c r="I67">
        <f>IFERROR(AVERAGEIFS('fci - bacen(projetado)'!$C$2:$C$2093,'fci - bacen(projetado)'!$B$2:$B$2093,A67),"")</f>
        <v>0.41896480442735551</v>
      </c>
      <c r="K67">
        <v>3.5218600000000003E-2</v>
      </c>
      <c r="L67">
        <v>-9.8306999999999995E-3</v>
      </c>
      <c r="M67">
        <v>1.7209100000000001E-2</v>
      </c>
    </row>
    <row r="68" spans="1:13" x14ac:dyDescent="0.3">
      <c r="A68" t="s">
        <v>182</v>
      </c>
      <c r="B68" s="34">
        <f>Indice!C68</f>
        <v>99.648403164371516</v>
      </c>
      <c r="C68" s="1">
        <f>Indice_z!AD68</f>
        <v>1.4460074524758326</v>
      </c>
      <c r="D68">
        <f>Indice!AE68</f>
        <v>173.94867223952906</v>
      </c>
      <c r="E68">
        <v>-0.26159009999999999</v>
      </c>
      <c r="F68">
        <v>-0.18548310000000001</v>
      </c>
      <c r="G68">
        <v>0.52140889999999995</v>
      </c>
      <c r="H68">
        <v>0.54089359999999997</v>
      </c>
      <c r="I68">
        <f>IFERROR(AVERAGEIFS('fci - bacen(projetado)'!$C$2:$C$2093,'fci - bacen(projetado)'!$B$2:$B$2093,A68),"")</f>
        <v>0.30790393637863617</v>
      </c>
      <c r="K68">
        <v>-4.6132199999999998E-2</v>
      </c>
      <c r="L68">
        <v>-1.09827E-2</v>
      </c>
      <c r="M68">
        <v>-1.93007E-2</v>
      </c>
    </row>
    <row r="69" spans="1:13" x14ac:dyDescent="0.3">
      <c r="A69" t="s">
        <v>183</v>
      </c>
      <c r="B69" s="34">
        <f>Indice!C69</f>
        <v>99.90477585701727</v>
      </c>
      <c r="C69" s="1">
        <f>Indice_z!AD69</f>
        <v>1.7072594914296433</v>
      </c>
      <c r="D69">
        <f>Indice!AE69</f>
        <v>176.16206507240494</v>
      </c>
      <c r="E69">
        <v>-0.33998780000000001</v>
      </c>
      <c r="F69">
        <v>-0.18277350000000001</v>
      </c>
      <c r="G69">
        <v>0.63573310000000005</v>
      </c>
      <c r="H69">
        <v>0.66710069999999999</v>
      </c>
      <c r="I69">
        <f>IFERROR(AVERAGEIFS('fci - bacen(projetado)'!$C$2:$C$2093,'fci - bacen(projetado)'!$B$2:$B$2093,A69),"")</f>
        <v>0.62389094826480707</v>
      </c>
      <c r="K69">
        <v>3.3403500000000003E-2</v>
      </c>
      <c r="L69">
        <v>2.2288100000000002E-2</v>
      </c>
      <c r="M69">
        <v>1.39489E-2</v>
      </c>
    </row>
    <row r="70" spans="1:13" x14ac:dyDescent="0.3">
      <c r="A70" t="s">
        <v>184</v>
      </c>
      <c r="B70" s="34">
        <f>Indice!C70</f>
        <v>94.118077937298565</v>
      </c>
      <c r="C70" s="1">
        <f>Indice_z!AD70</f>
        <v>1.6259713690862054</v>
      </c>
      <c r="D70">
        <f>Indice!AE70</f>
        <v>173.52640072177735</v>
      </c>
      <c r="E70">
        <v>-0.1987054</v>
      </c>
      <c r="F70">
        <v>-0.16721839999999999</v>
      </c>
      <c r="G70">
        <v>0.43914249999999999</v>
      </c>
      <c r="H70">
        <v>0.48351149999999998</v>
      </c>
      <c r="I70">
        <f>IFERROR(AVERAGEIFS('fci - bacen(projetado)'!$C$2:$C$2093,'fci - bacen(projetado)'!$B$2:$B$2093,A70),"")</f>
        <v>1.4377491286225432</v>
      </c>
      <c r="K70">
        <v>-6.2236800000000002E-2</v>
      </c>
      <c r="L70">
        <v>-2.0085200000000001E-2</v>
      </c>
      <c r="M70">
        <v>-1.40041E-2</v>
      </c>
    </row>
    <row r="71" spans="1:13" x14ac:dyDescent="0.3">
      <c r="A71" t="s">
        <v>185</v>
      </c>
      <c r="B71" s="34">
        <f>Indice!C71</f>
        <v>95.883387049516557</v>
      </c>
      <c r="C71" s="1">
        <f>Indice_z!AD71</f>
        <v>1.1409344537932364</v>
      </c>
      <c r="D71">
        <f>Indice!AE71</f>
        <v>171.30830770864856</v>
      </c>
      <c r="E71">
        <v>-0.1238966</v>
      </c>
      <c r="F71">
        <v>-0.13698850000000001</v>
      </c>
      <c r="G71">
        <v>0.268957</v>
      </c>
      <c r="H71">
        <v>0.33104990000000001</v>
      </c>
      <c r="I71">
        <f>IFERROR(AVERAGEIFS('fci - bacen(projetado)'!$C$2:$C$2093,'fci - bacen(projetado)'!$B$2:$B$2093,A71),"")</f>
        <v>0.87653647860284456</v>
      </c>
      <c r="K71">
        <v>7.8249899999999997E-2</v>
      </c>
      <c r="L71">
        <v>2.1013400000000002E-2</v>
      </c>
      <c r="M71">
        <v>1.87663E-2</v>
      </c>
    </row>
    <row r="72" spans="1:13" x14ac:dyDescent="0.3">
      <c r="A72" t="s">
        <v>186</v>
      </c>
      <c r="B72" s="34">
        <f>Indice!C72</f>
        <v>102.8347494872546</v>
      </c>
      <c r="C72" s="1">
        <f>Indice_z!AD72</f>
        <v>0.72391887100813124</v>
      </c>
      <c r="D72">
        <f>Indice!AE72</f>
        <v>170.04091130440608</v>
      </c>
      <c r="E72">
        <v>-0.1124964</v>
      </c>
      <c r="F72">
        <v>-8.6619299999999996E-2</v>
      </c>
      <c r="G72">
        <v>0.17242779999999999</v>
      </c>
      <c r="H72">
        <v>0.19644200000000001</v>
      </c>
      <c r="I72">
        <f>IFERROR(AVERAGEIFS('fci - bacen(projetado)'!$C$2:$C$2093,'fci - bacen(projetado)'!$B$2:$B$2093,A72),"")</f>
        <v>-0.26147654771443918</v>
      </c>
      <c r="K72">
        <v>5.1408000000000002E-2</v>
      </c>
      <c r="L72">
        <v>-3.3084200000000001E-2</v>
      </c>
      <c r="M72">
        <v>-4.7521500000000001E-2</v>
      </c>
    </row>
    <row r="73" spans="1:13" x14ac:dyDescent="0.3">
      <c r="A73" t="s">
        <v>187</v>
      </c>
      <c r="B73" s="34">
        <f>Indice!C73</f>
        <v>99.699677702900686</v>
      </c>
      <c r="C73" s="1">
        <f>Indice_z!AD73</f>
        <v>0.32472589495884785</v>
      </c>
      <c r="D73">
        <f>Indice!AE73</f>
        <v>167.81649007599145</v>
      </c>
      <c r="E73">
        <v>-0.16918839999999999</v>
      </c>
      <c r="F73">
        <v>-9.5055799999999996E-2</v>
      </c>
      <c r="G73">
        <v>0.10855679999999999</v>
      </c>
      <c r="H73">
        <v>0.13461670000000001</v>
      </c>
      <c r="I73">
        <f>IFERROR(AVERAGEIFS('fci - bacen(projetado)'!$C$2:$C$2093,'fci - bacen(projetado)'!$B$2:$B$2093,A73),"")</f>
        <v>-1.0368008480654616</v>
      </c>
      <c r="K73">
        <v>-0.1009515</v>
      </c>
      <c r="L73">
        <v>-1.45681E-2</v>
      </c>
      <c r="M73">
        <v>-3.2066799999999999E-2</v>
      </c>
    </row>
    <row r="74" spans="1:13" x14ac:dyDescent="0.3">
      <c r="A74" t="s">
        <v>188</v>
      </c>
      <c r="B74" s="34">
        <f>Indice!C74</f>
        <v>97.905068854380303</v>
      </c>
      <c r="C74" s="1">
        <f>Indice_z!AD74</f>
        <v>0.62627245269286014</v>
      </c>
      <c r="D74">
        <f>Indice!AE74</f>
        <v>169.55349179970122</v>
      </c>
      <c r="E74">
        <v>-0.16491330000000001</v>
      </c>
      <c r="F74">
        <v>-9.5995899999999995E-2</v>
      </c>
      <c r="G74">
        <v>0.1471066</v>
      </c>
      <c r="H74">
        <v>0.18764430000000001</v>
      </c>
      <c r="I74">
        <f>IFERROR(AVERAGEIFS('fci - bacen(projetado)'!$C$2:$C$2093,'fci - bacen(projetado)'!$B$2:$B$2093,A74),"")</f>
        <v>-0.49563548223496928</v>
      </c>
      <c r="K74">
        <v>1.2796800000000001E-2</v>
      </c>
      <c r="L74">
        <v>5.5097899999999998E-2</v>
      </c>
      <c r="M74">
        <v>3.8458300000000001E-2</v>
      </c>
    </row>
    <row r="75" spans="1:13" x14ac:dyDescent="0.3">
      <c r="A75" t="s">
        <v>189</v>
      </c>
      <c r="B75" s="34">
        <f>Indice!C75</f>
        <v>99.157632581306771</v>
      </c>
      <c r="C75" s="1">
        <f>Indice_z!AD75</f>
        <v>0.23879304694529421</v>
      </c>
      <c r="D75">
        <f>Indice!AE75</f>
        <v>166.51166314365739</v>
      </c>
      <c r="E75">
        <v>-8.2618800000000006E-2</v>
      </c>
      <c r="F75">
        <v>-6.1369899999999998E-2</v>
      </c>
      <c r="G75">
        <v>-7.7795000000000003E-2</v>
      </c>
      <c r="H75">
        <v>-8.6125099999999996E-2</v>
      </c>
      <c r="I75">
        <f>IFERROR(AVERAGEIFS('fci - bacen(projetado)'!$C$2:$C$2093,'fci - bacen(projetado)'!$B$2:$B$2093,A75),"")</f>
        <v>-0.44274216770772806</v>
      </c>
      <c r="K75">
        <v>3.0876600000000001E-2</v>
      </c>
      <c r="L75">
        <v>-1.23789E-2</v>
      </c>
      <c r="M75">
        <v>-5.4047000000000001E-3</v>
      </c>
    </row>
    <row r="76" spans="1:13" x14ac:dyDescent="0.3">
      <c r="A76" t="s">
        <v>190</v>
      </c>
      <c r="B76" s="34">
        <f>Indice!C76</f>
        <v>100.197773220041</v>
      </c>
      <c r="C76" s="1">
        <f>Indice_z!AD76</f>
        <v>0.258650634944944</v>
      </c>
      <c r="D76">
        <f>Indice!AE76</f>
        <v>167.18525657985305</v>
      </c>
      <c r="E76">
        <v>-5.21E-2</v>
      </c>
      <c r="F76">
        <v>-2.1077200000000001E-2</v>
      </c>
      <c r="G76">
        <v>-0.138844</v>
      </c>
      <c r="H76">
        <v>-0.1644745</v>
      </c>
      <c r="I76">
        <f>IFERROR(AVERAGEIFS('fci - bacen(projetado)'!$C$2:$C$2093,'fci - bacen(projetado)'!$B$2:$B$2093,A76),"")</f>
        <v>-0.94887675293475837</v>
      </c>
      <c r="K76">
        <v>-2.2774000000000002E-3</v>
      </c>
      <c r="L76">
        <v>-1.6307700000000001E-2</v>
      </c>
      <c r="M76">
        <v>-2.70174E-2</v>
      </c>
    </row>
    <row r="77" spans="1:13" x14ac:dyDescent="0.3">
      <c r="A77" t="s">
        <v>191</v>
      </c>
      <c r="B77" s="34">
        <f>Indice!C77</f>
        <v>101.27453852915322</v>
      </c>
      <c r="C77" s="1">
        <f>Indice_z!AD77</f>
        <v>0.22152872317853434</v>
      </c>
      <c r="D77">
        <f>Indice!AE77</f>
        <v>167.11465585941033</v>
      </c>
      <c r="E77">
        <v>-3.3172100000000003E-2</v>
      </c>
      <c r="F77">
        <v>-1.9918000000000002E-2</v>
      </c>
      <c r="G77">
        <v>-0.11709940000000001</v>
      </c>
      <c r="H77">
        <v>-0.1540115</v>
      </c>
      <c r="I77">
        <f>IFERROR(AVERAGEIFS('fci - bacen(projetado)'!$C$2:$C$2093,'fci - bacen(projetado)'!$B$2:$B$2093,A77),"")</f>
        <v>-1.3708985015761423</v>
      </c>
      <c r="K77">
        <v>2.5389999999999999E-4</v>
      </c>
      <c r="L77">
        <v>5.0679000000000002E-3</v>
      </c>
      <c r="M77">
        <v>-1.0494E-3</v>
      </c>
    </row>
    <row r="78" spans="1:13" x14ac:dyDescent="0.3">
      <c r="A78" t="s">
        <v>192</v>
      </c>
      <c r="B78" s="34">
        <f>Indice!C78</f>
        <v>98.110167008496916</v>
      </c>
      <c r="C78" s="1">
        <f>Indice_z!AD78</f>
        <v>0.41776418682264238</v>
      </c>
      <c r="D78">
        <f>Indice!AE78</f>
        <v>168.79607882863976</v>
      </c>
      <c r="E78">
        <v>-3.9541699999999999E-2</v>
      </c>
      <c r="F78">
        <v>2.2127000000000002E-3</v>
      </c>
      <c r="G78">
        <v>-0.10892400000000001</v>
      </c>
      <c r="H78">
        <v>-0.1347903</v>
      </c>
      <c r="I78">
        <f>IFERROR(AVERAGEIFS('fci - bacen(projetado)'!$C$2:$C$2093,'fci - bacen(projetado)'!$B$2:$B$2093,A78),"")</f>
        <v>-1.1437250216353598</v>
      </c>
      <c r="K78">
        <v>-4.2433100000000001E-2</v>
      </c>
      <c r="L78">
        <v>3.0322000000000001E-3</v>
      </c>
      <c r="M78">
        <v>-4.2786999999999999E-3</v>
      </c>
    </row>
    <row r="79" spans="1:13" x14ac:dyDescent="0.3">
      <c r="A79" t="s">
        <v>193</v>
      </c>
      <c r="B79" s="34">
        <f>Indice!C79</f>
        <v>97.304424260181648</v>
      </c>
      <c r="C79" s="1">
        <f>Indice_z!AD79</f>
        <v>0.36675309501781128</v>
      </c>
      <c r="D79">
        <f>Indice!AE79</f>
        <v>168.07355917429402</v>
      </c>
      <c r="E79">
        <v>-8.6675699999999994E-2</v>
      </c>
      <c r="F79">
        <v>-2.6326499999999999E-2</v>
      </c>
      <c r="G79">
        <v>-5.9367000000000003E-2</v>
      </c>
      <c r="H79">
        <v>-6.7241899999999993E-2</v>
      </c>
      <c r="I79">
        <f>IFERROR(AVERAGEIFS('fci - bacen(projetado)'!$C$2:$C$2093,'fci - bacen(projetado)'!$B$2:$B$2093,A79),"")</f>
        <v>-0.95151247552002161</v>
      </c>
      <c r="K79">
        <v>2.3497500000000001E-2</v>
      </c>
      <c r="L79">
        <v>1.7215299999999999E-2</v>
      </c>
      <c r="M79">
        <v>2.0949099999999998E-2</v>
      </c>
    </row>
    <row r="80" spans="1:13" x14ac:dyDescent="0.3">
      <c r="A80" t="s">
        <v>194</v>
      </c>
      <c r="B80" s="34">
        <f>Indice!C80</f>
        <v>97.033401699384697</v>
      </c>
      <c r="C80" s="1">
        <f>Indice_z!AD80</f>
        <v>0.80148478856101901</v>
      </c>
      <c r="D80">
        <f>Indice!AE80</f>
        <v>171.18917932320036</v>
      </c>
      <c r="E80">
        <v>-0.22897029999999999</v>
      </c>
      <c r="F80">
        <v>-5.3624499999999999E-2</v>
      </c>
      <c r="G80">
        <v>0.1624061</v>
      </c>
      <c r="H80">
        <v>0.21185419999999999</v>
      </c>
      <c r="I80">
        <f>IFERROR(AVERAGEIFS('fci - bacen(projetado)'!$C$2:$C$2093,'fci - bacen(projetado)'!$B$2:$B$2093,A80),"")</f>
        <v>-0.32760015511276375</v>
      </c>
      <c r="K80">
        <v>5.4574000000000003E-3</v>
      </c>
      <c r="L80">
        <v>-1.4119899999999999E-2</v>
      </c>
      <c r="M80">
        <v>-1.7197799999999999E-2</v>
      </c>
    </row>
    <row r="81" spans="1:13" x14ac:dyDescent="0.3">
      <c r="A81" t="s">
        <v>195</v>
      </c>
      <c r="B81" s="34">
        <f>Indice!C81</f>
        <v>97.729270436566054</v>
      </c>
      <c r="C81" s="1">
        <f>Indice_z!AD81</f>
        <v>0.98731178932524466</v>
      </c>
      <c r="D81">
        <f>Indice!AE81</f>
        <v>172.48084635445798</v>
      </c>
      <c r="E81">
        <v>-0.2052399</v>
      </c>
      <c r="F81">
        <v>-1.9482699999999999E-2</v>
      </c>
      <c r="G81">
        <v>0.19477530000000001</v>
      </c>
      <c r="H81">
        <v>0.22348560000000001</v>
      </c>
      <c r="I81">
        <f>IFERROR(AVERAGEIFS('fci - bacen(projetado)'!$C$2:$C$2093,'fci - bacen(projetado)'!$B$2:$B$2093,A81),"")</f>
        <v>0.15166658786943085</v>
      </c>
      <c r="K81">
        <v>9.9349999999999994E-3</v>
      </c>
      <c r="L81">
        <v>-9.6589999999999992E-3</v>
      </c>
      <c r="M81">
        <v>1.8492999999999999E-3</v>
      </c>
    </row>
    <row r="82" spans="1:13" x14ac:dyDescent="0.3">
      <c r="A82" t="s">
        <v>196</v>
      </c>
      <c r="B82" s="34">
        <f>Indice!C82</f>
        <v>94.169352475827722</v>
      </c>
      <c r="C82" s="1">
        <f>Indice_z!AD82</f>
        <v>0.80183786181919703</v>
      </c>
      <c r="D82">
        <f>Indice!AE82</f>
        <v>173.03264549859995</v>
      </c>
      <c r="E82">
        <v>-0.17945939999999999</v>
      </c>
      <c r="F82">
        <v>2.6846200000000001E-2</v>
      </c>
      <c r="G82">
        <v>0.1249648</v>
      </c>
      <c r="H82">
        <v>0.14742469999999999</v>
      </c>
      <c r="I82">
        <f>IFERROR(AVERAGEIFS('fci - bacen(projetado)'!$C$2:$C$2093,'fci - bacen(projetado)'!$B$2:$B$2093,A82),"")</f>
        <v>-0.32415057306085265</v>
      </c>
      <c r="K82">
        <v>-4.4252199999999998E-2</v>
      </c>
      <c r="L82">
        <v>-1.0400899999999999E-2</v>
      </c>
      <c r="M82">
        <v>-5.2369000000000001E-3</v>
      </c>
    </row>
    <row r="83" spans="1:13" x14ac:dyDescent="0.3">
      <c r="A83" t="s">
        <v>197</v>
      </c>
      <c r="B83" s="34">
        <f>Indice!C83</f>
        <v>94.894520949311456</v>
      </c>
      <c r="C83" s="1">
        <f>Indice_z!AD83</f>
        <v>0.94309754174077054</v>
      </c>
      <c r="D83">
        <f>Indice!AE83</f>
        <v>174.6471164304844</v>
      </c>
      <c r="E83">
        <v>-6.2717700000000001E-2</v>
      </c>
      <c r="F83">
        <v>9.1265399999999997E-2</v>
      </c>
      <c r="G83">
        <v>6.3424300000000003E-2</v>
      </c>
      <c r="H83">
        <v>7.6825699999999997E-2</v>
      </c>
      <c r="I83">
        <f>IFERROR(AVERAGEIFS('fci - bacen(projetado)'!$C$2:$C$2093,'fci - bacen(projetado)'!$B$2:$B$2093,A83),"")</f>
        <v>-0.89399850183033325</v>
      </c>
      <c r="K83">
        <v>4.4777499999999998E-2</v>
      </c>
      <c r="L83">
        <v>2.49389E-2</v>
      </c>
      <c r="M83">
        <v>1.8764099999999999E-2</v>
      </c>
    </row>
    <row r="84" spans="1:13" x14ac:dyDescent="0.3">
      <c r="A84" t="s">
        <v>198</v>
      </c>
      <c r="B84" s="34">
        <f>Indice!C84</f>
        <v>103.97011426897159</v>
      </c>
      <c r="C84" s="1">
        <f>Indice_z!AD84</f>
        <v>0.95357708451621859</v>
      </c>
      <c r="D84">
        <f>Indice!AE84</f>
        <v>175.61210930040519</v>
      </c>
      <c r="E84">
        <v>-7.5810100000000005E-2</v>
      </c>
      <c r="F84">
        <v>8.9146299999999998E-2</v>
      </c>
      <c r="G84">
        <v>6.0119100000000002E-2</v>
      </c>
      <c r="H84">
        <v>9.6992700000000001E-2</v>
      </c>
      <c r="I84">
        <f>IFERROR(AVERAGEIFS('fci - bacen(projetado)'!$C$2:$C$2093,'fci - bacen(projetado)'!$B$2:$B$2093,A84),"")</f>
        <v>-1.0041931112232101</v>
      </c>
      <c r="K84">
        <v>8.3666299999999999E-2</v>
      </c>
      <c r="L84">
        <v>-1.69185E-2</v>
      </c>
      <c r="M84">
        <v>-2.1083600000000001E-2</v>
      </c>
    </row>
    <row r="85" spans="1:13" x14ac:dyDescent="0.3">
      <c r="A85" t="s">
        <v>199</v>
      </c>
      <c r="B85" s="34">
        <f>Indice!C85</f>
        <v>97.978318195136225</v>
      </c>
      <c r="C85" s="1">
        <f>Indice_z!AD85</f>
        <v>1.0673353085377357</v>
      </c>
      <c r="D85">
        <f>Indice!AE85</f>
        <v>176.66719862367904</v>
      </c>
      <c r="E85">
        <v>-2.54542E-2</v>
      </c>
      <c r="F85">
        <v>0.1188583</v>
      </c>
      <c r="G85">
        <v>3.8337299999999998E-2</v>
      </c>
      <c r="H85">
        <v>7.3768899999999998E-2</v>
      </c>
      <c r="I85">
        <f>IFERROR(AVERAGEIFS('fci - bacen(projetado)'!$C$2:$C$2093,'fci - bacen(projetado)'!$B$2:$B$2093,A85),"")</f>
        <v>-0.71344061750157317</v>
      </c>
      <c r="K85">
        <v>-0.15069479999999999</v>
      </c>
      <c r="L85">
        <v>-4.0080999999999999E-2</v>
      </c>
      <c r="M85">
        <v>-4.1504100000000002E-2</v>
      </c>
    </row>
    <row r="86" spans="1:13" x14ac:dyDescent="0.3">
      <c r="A86" t="s">
        <v>200</v>
      </c>
      <c r="B86" s="34">
        <f>Indice!C86</f>
        <v>99.582478757691163</v>
      </c>
      <c r="C86" s="1">
        <f>Indice_z!AD86</f>
        <v>1.3130549793971698</v>
      </c>
      <c r="D86">
        <f>Indice!AE86</f>
        <v>178.64408536439043</v>
      </c>
      <c r="E86">
        <v>-2.0344999999999999E-3</v>
      </c>
      <c r="F86">
        <v>0.1349678</v>
      </c>
      <c r="G86">
        <v>6.4167100000000005E-2</v>
      </c>
      <c r="H86">
        <v>7.4801699999999999E-2</v>
      </c>
      <c r="I86">
        <f>IFERROR(AVERAGEIFS('fci - bacen(projetado)'!$C$2:$C$2093,'fci - bacen(projetado)'!$B$2:$B$2093,A86),"")</f>
        <v>-0.86842811275380494</v>
      </c>
      <c r="K86">
        <v>7.5597300000000006E-2</v>
      </c>
      <c r="L86">
        <v>6.8609299999999998E-2</v>
      </c>
      <c r="M86">
        <v>7.1207300000000001E-2</v>
      </c>
    </row>
    <row r="87" spans="1:13" x14ac:dyDescent="0.3">
      <c r="A87" t="s">
        <v>201</v>
      </c>
      <c r="B87" s="34">
        <f>Indice!C87</f>
        <v>98.828010547905052</v>
      </c>
      <c r="C87" s="1">
        <f>Indice_z!AD87</f>
        <v>1.4533835518548841</v>
      </c>
      <c r="D87">
        <f>Indice!AE87</f>
        <v>180.34785966765054</v>
      </c>
      <c r="E87">
        <v>-2.0379E-3</v>
      </c>
      <c r="F87">
        <v>0.17015669999999999</v>
      </c>
      <c r="G87">
        <v>9.7109600000000004E-2</v>
      </c>
      <c r="H87">
        <v>0.1308725</v>
      </c>
      <c r="I87">
        <f>IFERROR(AVERAGEIFS('fci - bacen(projetado)'!$C$2:$C$2093,'fci - bacen(projetado)'!$B$2:$B$2093,A87),"")</f>
        <v>-0.99855473103690573</v>
      </c>
      <c r="K87">
        <v>-2.38452E-2</v>
      </c>
      <c r="L87">
        <v>-3.5767899999999998E-2</v>
      </c>
      <c r="M87">
        <v>-3.4892699999999999E-2</v>
      </c>
    </row>
    <row r="88" spans="1:13" x14ac:dyDescent="0.3">
      <c r="A88" t="s">
        <v>202</v>
      </c>
      <c r="B88" s="34">
        <f>Indice!C88</f>
        <v>101.34778786990917</v>
      </c>
      <c r="C88" s="1">
        <f>Indice_z!AD88</f>
        <v>1.1656439562780052</v>
      </c>
      <c r="D88">
        <f>Indice!AE88</f>
        <v>179.10990551515297</v>
      </c>
      <c r="E88">
        <v>-1.2312999999999999E-2</v>
      </c>
      <c r="F88">
        <v>0.18852830000000001</v>
      </c>
      <c r="G88">
        <v>5.2116299999999997E-2</v>
      </c>
      <c r="H88">
        <v>7.2252200000000003E-2</v>
      </c>
      <c r="I88">
        <f>IFERROR(AVERAGEIFS('fci - bacen(projetado)'!$C$2:$C$2093,'fci - bacen(projetado)'!$B$2:$B$2093,A88),"")</f>
        <v>-1.2758657302632341</v>
      </c>
      <c r="K88">
        <v>3.2782100000000002E-2</v>
      </c>
      <c r="L88">
        <v>1.17663E-2</v>
      </c>
      <c r="M88">
        <v>1.20894E-2</v>
      </c>
    </row>
    <row r="89" spans="1:13" x14ac:dyDescent="0.3">
      <c r="A89" t="s">
        <v>203</v>
      </c>
      <c r="B89" s="34">
        <f>Indice!C89</f>
        <v>102.629651333138</v>
      </c>
      <c r="C89" s="1">
        <f>Indice_z!AD89</f>
        <v>1.2508355741796782</v>
      </c>
      <c r="D89">
        <f>Indice!AE89</f>
        <v>179.11192651790262</v>
      </c>
      <c r="E89">
        <v>5.8033000000000001E-2</v>
      </c>
      <c r="F89">
        <v>0.22608780000000001</v>
      </c>
      <c r="G89">
        <v>-1.2825400000000001E-2</v>
      </c>
      <c r="H89">
        <v>-2.1557300000000001E-2</v>
      </c>
      <c r="I89">
        <f>IFERROR(AVERAGEIFS('fci - bacen(projetado)'!$C$2:$C$2093,'fci - bacen(projetado)'!$B$2:$B$2093,A89),"")</f>
        <v>-1.4054971825554698</v>
      </c>
      <c r="K89">
        <v>-1.2608100000000001E-2</v>
      </c>
      <c r="L89">
        <v>-1.4005800000000001E-2</v>
      </c>
      <c r="M89">
        <v>-2.3048699999999998E-2</v>
      </c>
    </row>
    <row r="90" spans="1:13" x14ac:dyDescent="0.3">
      <c r="A90" t="s">
        <v>204</v>
      </c>
      <c r="B90" s="34">
        <f>Indice!C90</f>
        <v>98.732786404922351</v>
      </c>
      <c r="C90" s="1">
        <f>Indice_z!AD90</f>
        <v>1.494379052857618</v>
      </c>
      <c r="D90">
        <f>Indice!AE90</f>
        <v>181.56712085885258</v>
      </c>
      <c r="E90">
        <v>2.8138E-2</v>
      </c>
      <c r="F90">
        <v>0.244616</v>
      </c>
      <c r="G90">
        <v>7.8229699999999999E-2</v>
      </c>
      <c r="H90">
        <v>9.0451599999999993E-2</v>
      </c>
      <c r="I90">
        <f>IFERROR(AVERAGEIFS('fci - bacen(projetado)'!$C$2:$C$2093,'fci - bacen(projetado)'!$B$2:$B$2093,A90),"")</f>
        <v>-1.4806828961793612</v>
      </c>
      <c r="K90">
        <v>-5.1278700000000003E-2</v>
      </c>
      <c r="L90">
        <v>6.3626999999999998E-3</v>
      </c>
      <c r="M90">
        <v>2.0902E-3</v>
      </c>
    </row>
    <row r="91" spans="1:13" x14ac:dyDescent="0.3">
      <c r="A91" t="s">
        <v>205</v>
      </c>
      <c r="B91" s="34">
        <f>Indice!C91</f>
        <v>99.626428362144722</v>
      </c>
      <c r="C91" s="1">
        <f>Indice_z!AD91</f>
        <v>2.0014929087251452</v>
      </c>
      <c r="D91">
        <f>Indice!AE91</f>
        <v>184.93248418475886</v>
      </c>
      <c r="E91">
        <v>0.1038043</v>
      </c>
      <c r="F91">
        <v>0.29465599999999997</v>
      </c>
      <c r="G91">
        <v>0.1671174</v>
      </c>
      <c r="H91">
        <v>0.15674569999999999</v>
      </c>
      <c r="I91">
        <f>IFERROR(AVERAGEIFS('fci - bacen(projetado)'!$C$2:$C$2093,'fci - bacen(projetado)'!$B$2:$B$2093,A91),"")</f>
        <v>-1.0675701816521217</v>
      </c>
      <c r="K91">
        <v>4.7720199999999997E-2</v>
      </c>
      <c r="L91">
        <v>2.4411100000000002E-2</v>
      </c>
      <c r="M91">
        <v>2.72886E-2</v>
      </c>
    </row>
    <row r="92" spans="1:13" x14ac:dyDescent="0.3">
      <c r="A92" t="s">
        <v>206</v>
      </c>
      <c r="B92" s="34">
        <f>Indice!C92</f>
        <v>98.967184295341355</v>
      </c>
      <c r="C92" s="1">
        <f>Indice_z!AD92</f>
        <v>2.0740852627016508</v>
      </c>
      <c r="D92">
        <f>Indice!AE92</f>
        <v>185.97784998244168</v>
      </c>
      <c r="E92">
        <v>0.1156928</v>
      </c>
      <c r="F92">
        <v>0.3144768</v>
      </c>
      <c r="G92">
        <v>0.2035044</v>
      </c>
      <c r="H92">
        <v>0.19741300000000001</v>
      </c>
      <c r="I92">
        <f>IFERROR(AVERAGEIFS('fci - bacen(projetado)'!$C$2:$C$2093,'fci - bacen(projetado)'!$B$2:$B$2093,A92),"")</f>
        <v>-0.68085332611489602</v>
      </c>
      <c r="K92">
        <v>-1.56496E-2</v>
      </c>
      <c r="L92">
        <v>-2.7909900000000001E-2</v>
      </c>
      <c r="M92">
        <v>-1.77561E-2</v>
      </c>
    </row>
    <row r="93" spans="1:13" x14ac:dyDescent="0.3">
      <c r="A93" t="s">
        <v>207</v>
      </c>
      <c r="B93" s="34">
        <f>Indice!C93</f>
        <v>99.457954878406085</v>
      </c>
      <c r="C93" s="1">
        <f>Indice_z!AD93</f>
        <v>2.2650076996686574</v>
      </c>
      <c r="D93">
        <f>Indice!AE93</f>
        <v>187.08042800400207</v>
      </c>
      <c r="E93">
        <v>0.14835190000000001</v>
      </c>
      <c r="F93">
        <v>0.33831869999999997</v>
      </c>
      <c r="G93">
        <v>0.2613355</v>
      </c>
      <c r="H93">
        <v>0.21911369999999999</v>
      </c>
      <c r="I93">
        <f>IFERROR(AVERAGEIFS('fci - bacen(projetado)'!$C$2:$C$2093,'fci - bacen(projetado)'!$B$2:$B$2093,A93),"")</f>
        <v>-0.59334558874884258</v>
      </c>
      <c r="K93">
        <v>1.15858E-2</v>
      </c>
      <c r="L93">
        <v>2.7927999999999998E-3</v>
      </c>
      <c r="M93">
        <v>6.3740999999999997E-3</v>
      </c>
    </row>
    <row r="94" spans="1:13" x14ac:dyDescent="0.3">
      <c r="A94" t="s">
        <v>208</v>
      </c>
      <c r="B94" s="34">
        <f>Indice!C94</f>
        <v>96.755054204512163</v>
      </c>
      <c r="C94" s="1">
        <f>Indice_z!AD94</f>
        <v>2.3944955734304365</v>
      </c>
      <c r="D94">
        <f>Indice!AE94</f>
        <v>191.03585058961795</v>
      </c>
      <c r="E94">
        <v>0.1149326</v>
      </c>
      <c r="F94">
        <v>0.39748470000000002</v>
      </c>
      <c r="G94">
        <v>0.36012699999999997</v>
      </c>
      <c r="H94">
        <v>0.33061279999999998</v>
      </c>
      <c r="I94">
        <f>IFERROR(AVERAGEIFS('fci - bacen(projetado)'!$C$2:$C$2093,'fci - bacen(projetado)'!$B$2:$B$2093,A94),"")</f>
        <v>-1.3869633886592598</v>
      </c>
      <c r="K94">
        <v>-3.2499100000000003E-2</v>
      </c>
      <c r="L94">
        <v>-7.3768000000000002E-3</v>
      </c>
      <c r="M94">
        <v>-6.5409999999999999E-3</v>
      </c>
    </row>
    <row r="95" spans="1:13" x14ac:dyDescent="0.3">
      <c r="A95" t="s">
        <v>209</v>
      </c>
      <c r="B95" s="34">
        <f>Indice!C95</f>
        <v>95.172868444184004</v>
      </c>
      <c r="C95" s="1">
        <f>Indice_z!AD95</f>
        <v>2.1526660810688067</v>
      </c>
      <c r="D95">
        <f>Indice!AE95</f>
        <v>189.42703720315234</v>
      </c>
      <c r="E95">
        <v>0.10924879999999999</v>
      </c>
      <c r="F95">
        <v>0.36005179999999998</v>
      </c>
      <c r="G95">
        <v>0.37973590000000002</v>
      </c>
      <c r="H95">
        <v>0.40553060000000002</v>
      </c>
      <c r="I95">
        <f>IFERROR(AVERAGEIFS('fci - bacen(projetado)'!$C$2:$C$2093,'fci - bacen(projetado)'!$B$2:$B$2093,A95),"")</f>
        <v>-1.4425317349252196</v>
      </c>
      <c r="K95">
        <v>1.10648E-2</v>
      </c>
      <c r="L95">
        <v>2.23888E-2</v>
      </c>
      <c r="M95">
        <v>2.2337599999999999E-2</v>
      </c>
    </row>
    <row r="96" spans="1:13" x14ac:dyDescent="0.3">
      <c r="A96" t="s">
        <v>210</v>
      </c>
      <c r="B96" s="34">
        <f>Indice!C96</f>
        <v>103.70641664225022</v>
      </c>
      <c r="C96" s="1">
        <f>Indice_z!AD96</f>
        <v>2.1062102676966505</v>
      </c>
      <c r="D96">
        <f>Indice!AE96</f>
        <v>188.8112807829001</v>
      </c>
      <c r="E96">
        <v>0.1220753</v>
      </c>
      <c r="F96">
        <v>0.35134549999999998</v>
      </c>
      <c r="G96">
        <v>0.35924590000000001</v>
      </c>
      <c r="H96">
        <v>0.40254430000000002</v>
      </c>
      <c r="I96">
        <f>IFERROR(AVERAGEIFS('fci - bacen(projetado)'!$C$2:$C$2093,'fci - bacen(projetado)'!$B$2:$B$2093,A96),"")</f>
        <v>-1.5658908337763833</v>
      </c>
      <c r="K96">
        <v>0.10235669999999999</v>
      </c>
      <c r="L96">
        <v>-5.7324000000000003E-3</v>
      </c>
      <c r="M96">
        <v>-1.3630700000000001E-2</v>
      </c>
    </row>
    <row r="97" spans="1:13" x14ac:dyDescent="0.3">
      <c r="A97" t="s">
        <v>211</v>
      </c>
      <c r="B97" s="34">
        <f>Indice!C97</f>
        <v>101.87518312335189</v>
      </c>
      <c r="C97" s="1">
        <f>Indice_z!AD97</f>
        <v>2.5626263947979009</v>
      </c>
      <c r="D97">
        <f>Indice!AE97</f>
        <v>190.68696995958663</v>
      </c>
      <c r="E97">
        <v>0.1034378</v>
      </c>
      <c r="F97">
        <v>0.3518464</v>
      </c>
      <c r="G97">
        <v>0.49598779999999998</v>
      </c>
      <c r="H97">
        <v>0.50352169999999996</v>
      </c>
      <c r="I97">
        <f>IFERROR(AVERAGEIFS('fci - bacen(projetado)'!$C$2:$C$2093,'fci - bacen(projetado)'!$B$2:$B$2093,A97),"")</f>
        <v>-1.4773083135903453</v>
      </c>
      <c r="K97">
        <v>-0.1036847</v>
      </c>
      <c r="L97">
        <v>-4.8932400000000001E-2</v>
      </c>
      <c r="M97">
        <v>-5.4752500000000003E-2</v>
      </c>
    </row>
    <row r="98" spans="1:13" x14ac:dyDescent="0.3">
      <c r="A98" t="s">
        <v>212</v>
      </c>
      <c r="B98" s="34">
        <f>Indice!C98</f>
        <v>96.901552886024007</v>
      </c>
      <c r="C98" s="1">
        <f>Indice_z!AD98</f>
        <v>3.3582329081498279</v>
      </c>
      <c r="D98">
        <f>Indice!AE98</f>
        <v>195.5075789119274</v>
      </c>
      <c r="E98">
        <v>0.16137109999999999</v>
      </c>
      <c r="F98">
        <v>0.40107880000000001</v>
      </c>
      <c r="G98">
        <v>0.60808779999999996</v>
      </c>
      <c r="H98">
        <v>0.60719719999999999</v>
      </c>
      <c r="I98">
        <f>IFERROR(AVERAGEIFS('fci - bacen(projetado)'!$C$2:$C$2093,'fci - bacen(projetado)'!$B$2:$B$2093,A98),"")</f>
        <v>-0.82168945564075102</v>
      </c>
      <c r="K98">
        <v>-3.2237200000000001E-2</v>
      </c>
      <c r="L98">
        <v>4.7993500000000001E-2</v>
      </c>
      <c r="M98">
        <v>5.0868900000000002E-2</v>
      </c>
    </row>
    <row r="99" spans="1:13" x14ac:dyDescent="0.3">
      <c r="A99" t="s">
        <v>213</v>
      </c>
      <c r="B99" s="34">
        <f>Indice!C99</f>
        <v>100.30764723117491</v>
      </c>
      <c r="C99" s="1">
        <f>Indice_z!AD99</f>
        <v>3.8004898921362611</v>
      </c>
      <c r="D99">
        <f>Indice!AE99</f>
        <v>198.79238033601575</v>
      </c>
      <c r="E99">
        <v>0.15722820000000001</v>
      </c>
      <c r="F99">
        <v>0.42061199999999999</v>
      </c>
      <c r="G99">
        <v>0.73087760000000002</v>
      </c>
      <c r="H99">
        <v>0.72371479999999999</v>
      </c>
      <c r="I99">
        <f>IFERROR(AVERAGEIFS('fci - bacen(projetado)'!$C$2:$C$2093,'fci - bacen(projetado)'!$B$2:$B$2093,A99),"")</f>
        <v>-0.2167318445254397</v>
      </c>
      <c r="K99">
        <v>8.4599199999999999E-2</v>
      </c>
      <c r="L99">
        <v>8.1420999999999993E-3</v>
      </c>
      <c r="M99">
        <v>2.4553999999999999E-2</v>
      </c>
    </row>
    <row r="100" spans="1:13" x14ac:dyDescent="0.3">
      <c r="A100" t="s">
        <v>214</v>
      </c>
      <c r="B100" s="34">
        <f>Indice!C100</f>
        <v>103.29622033401699</v>
      </c>
      <c r="C100" s="1">
        <f>Indice_z!AD100</f>
        <v>3.6204278100111837</v>
      </c>
      <c r="D100">
        <f>Indice!AE100</f>
        <v>198.14939979875186</v>
      </c>
      <c r="E100">
        <v>0.15301909999999999</v>
      </c>
      <c r="F100">
        <v>0.44228709999999999</v>
      </c>
      <c r="G100">
        <v>0.69866450000000002</v>
      </c>
      <c r="H100">
        <v>0.7049723</v>
      </c>
      <c r="I100">
        <f>IFERROR(AVERAGEIFS('fci - bacen(projetado)'!$C$2:$C$2093,'fci - bacen(projetado)'!$B$2:$B$2093,A100),"")</f>
        <v>-0.36907414430176383</v>
      </c>
      <c r="K100">
        <v>-5.1875000000000003E-3</v>
      </c>
      <c r="L100">
        <v>-4.7497400000000002E-2</v>
      </c>
      <c r="M100">
        <v>-3.5672099999999998E-2</v>
      </c>
    </row>
    <row r="101" spans="1:13" x14ac:dyDescent="0.3">
      <c r="A101" t="s">
        <v>215</v>
      </c>
      <c r="B101" s="34">
        <f>Indice!C101</f>
        <v>105.03222970993261</v>
      </c>
      <c r="C101" s="1">
        <f>Indice_z!AD101</f>
        <v>4.9025202317458225</v>
      </c>
      <c r="D101">
        <f>Indice!AE101</f>
        <v>206.44672911909043</v>
      </c>
      <c r="E101">
        <v>0.2119471</v>
      </c>
      <c r="F101">
        <v>0.51312519999999995</v>
      </c>
      <c r="G101">
        <v>0.94591930000000002</v>
      </c>
      <c r="H101">
        <v>0.91636280000000003</v>
      </c>
      <c r="I101">
        <f>IFERROR(AVERAGEIFS('fci - bacen(projetado)'!$C$2:$C$2093,'fci - bacen(projetado)'!$B$2:$B$2093,A101),"")</f>
        <v>-0.24308421789775378</v>
      </c>
      <c r="K101">
        <v>-1.26924E-2</v>
      </c>
      <c r="L101">
        <v>3.0187999999999999E-3</v>
      </c>
      <c r="M101">
        <v>-3.2169E-3</v>
      </c>
    </row>
    <row r="102" spans="1:13" x14ac:dyDescent="0.3">
      <c r="A102" t="s">
        <v>216</v>
      </c>
      <c r="B102" s="34">
        <f>Indice!C102</f>
        <v>99.435980076179305</v>
      </c>
      <c r="C102" s="1">
        <f>Indice_z!AD102</f>
        <v>4.8371657001666319</v>
      </c>
      <c r="D102">
        <f>Indice!AE102</f>
        <v>207.77245446431283</v>
      </c>
      <c r="E102">
        <v>0.23714199999999999</v>
      </c>
      <c r="F102">
        <v>0.53873599999999999</v>
      </c>
      <c r="G102">
        <v>0.96945369999999997</v>
      </c>
      <c r="H102">
        <v>0.97541089999999997</v>
      </c>
      <c r="I102">
        <f>IFERROR(AVERAGEIFS('fci - bacen(projetado)'!$C$2:$C$2093,'fci - bacen(projetado)'!$B$2:$B$2093,A102),"")</f>
        <v>0.27728804446340677</v>
      </c>
      <c r="K102">
        <v>-7.1419700000000003E-2</v>
      </c>
      <c r="L102">
        <v>3.9125000000000002E-3</v>
      </c>
      <c r="M102">
        <v>2.4586199999999999E-2</v>
      </c>
    </row>
    <row r="103" spans="1:13" x14ac:dyDescent="0.3">
      <c r="A103" t="s">
        <v>217</v>
      </c>
      <c r="B103" s="34">
        <f>Indice!C103</f>
        <v>102.42455317902139</v>
      </c>
      <c r="C103" s="1">
        <f>Indice_z!AD103</f>
        <v>3.5111690514222351</v>
      </c>
      <c r="D103">
        <f>Indice!AE103</f>
        <v>197.23694026948709</v>
      </c>
      <c r="E103">
        <v>0.1204086</v>
      </c>
      <c r="F103">
        <v>0.46242949999999999</v>
      </c>
      <c r="G103">
        <v>0.77311770000000002</v>
      </c>
      <c r="H103">
        <v>0.82751300000000005</v>
      </c>
      <c r="I103">
        <f>IFERROR(AVERAGEIFS('fci - bacen(projetado)'!$C$2:$C$2093,'fci - bacen(projetado)'!$B$2:$B$2093,A103),"")</f>
        <v>-0.11986603715658263</v>
      </c>
      <c r="K103">
        <v>8.4365700000000002E-2</v>
      </c>
      <c r="L103">
        <v>2.8284799999999999E-2</v>
      </c>
      <c r="M103">
        <v>3.3896599999999999E-2</v>
      </c>
    </row>
    <row r="104" spans="1:13" x14ac:dyDescent="0.3">
      <c r="A104" t="s">
        <v>218</v>
      </c>
      <c r="B104" s="34">
        <f>Indice!C104</f>
        <v>100.82771755054205</v>
      </c>
      <c r="C104" s="1">
        <f>Indice_z!AD104</f>
        <v>3.7589572746172744</v>
      </c>
      <c r="D104">
        <f>Indice!AE104</f>
        <v>198.00480227064224</v>
      </c>
      <c r="E104">
        <v>0.15965209999999999</v>
      </c>
      <c r="F104">
        <v>0.50162180000000001</v>
      </c>
      <c r="G104">
        <v>0.75592020000000004</v>
      </c>
      <c r="H104">
        <v>0.79816089999999995</v>
      </c>
      <c r="I104">
        <f>IFERROR(AVERAGEIFS('fci - bacen(projetado)'!$C$2:$C$2093,'fci - bacen(projetado)'!$B$2:$B$2093,A104),"")</f>
        <v>-0.73871337612275956</v>
      </c>
      <c r="K104">
        <v>-4.5325600000000001E-2</v>
      </c>
      <c r="L104">
        <v>-3.7621000000000002E-2</v>
      </c>
      <c r="M104">
        <v>-7.29717E-2</v>
      </c>
    </row>
    <row r="105" spans="1:13" x14ac:dyDescent="0.3">
      <c r="A105" t="s">
        <v>219</v>
      </c>
      <c r="B105" s="34">
        <f>Indice!C105</f>
        <v>99.831526516261334</v>
      </c>
      <c r="C105" s="1">
        <f>Indice_z!AD105</f>
        <v>3.0692510506934512</v>
      </c>
      <c r="D105">
        <f>Indice!AE105</f>
        <v>191.01230734289751</v>
      </c>
      <c r="E105">
        <v>0.21223330000000001</v>
      </c>
      <c r="F105">
        <v>0.44193369999999998</v>
      </c>
      <c r="G105">
        <v>0.54204940000000001</v>
      </c>
      <c r="H105">
        <v>0.62833479999999997</v>
      </c>
      <c r="I105">
        <f>IFERROR(AVERAGEIFS('fci - bacen(projetado)'!$C$2:$C$2093,'fci - bacen(projetado)'!$B$2:$B$2093,A105),"")</f>
        <v>-0.7723787460460152</v>
      </c>
      <c r="K105">
        <v>5.7838999999999998E-3</v>
      </c>
      <c r="L105">
        <v>2.6848299999999999E-2</v>
      </c>
      <c r="M105">
        <v>1.9864199999999999E-2</v>
      </c>
    </row>
    <row r="106" spans="1:13" x14ac:dyDescent="0.3">
      <c r="A106" t="s">
        <v>220</v>
      </c>
      <c r="B106" s="34">
        <f>Indice!C106</f>
        <v>97.765895106944029</v>
      </c>
      <c r="C106" s="1">
        <f>Indice_z!AD106</f>
        <v>3.3089931646602824</v>
      </c>
      <c r="D106">
        <f>Indice!AE106</f>
        <v>195.11047531617268</v>
      </c>
      <c r="E106">
        <v>0.27923629999999999</v>
      </c>
      <c r="F106">
        <v>0.53748890000000005</v>
      </c>
      <c r="G106">
        <v>0.49500690000000003</v>
      </c>
      <c r="H106">
        <v>0.53224369999999999</v>
      </c>
      <c r="I106">
        <f>IFERROR(AVERAGEIFS('fci - bacen(projetado)'!$C$2:$C$2093,'fci - bacen(projetado)'!$B$2:$B$2093,A106),"")</f>
        <v>-1.4318542969309356</v>
      </c>
      <c r="K106">
        <v>-1.0978999999999999E-2</v>
      </c>
      <c r="L106">
        <v>-3.4087000000000002E-3</v>
      </c>
      <c r="M106">
        <v>-2.5670100000000001E-2</v>
      </c>
    </row>
    <row r="107" spans="1:13" x14ac:dyDescent="0.3">
      <c r="A107" t="s">
        <v>221</v>
      </c>
      <c r="B107" s="34">
        <f>Indice!C107</f>
        <v>98.007617931438617</v>
      </c>
      <c r="C107" s="1">
        <f>Indice_z!AD107</f>
        <v>3.8285988967773652</v>
      </c>
      <c r="D107">
        <f>Indice!AE107</f>
        <v>199.71442825528672</v>
      </c>
      <c r="E107">
        <v>0.34787370000000001</v>
      </c>
      <c r="F107">
        <v>0.62441210000000003</v>
      </c>
      <c r="G107">
        <v>0.5853254</v>
      </c>
      <c r="H107">
        <v>0.59744960000000003</v>
      </c>
      <c r="I107">
        <f>IFERROR(AVERAGEIFS('fci - bacen(projetado)'!$C$2:$C$2093,'fci - bacen(projetado)'!$B$2:$B$2093,A107),"")</f>
        <v>-1.5434315707204611</v>
      </c>
      <c r="K107">
        <v>2.3377599999999998E-2</v>
      </c>
      <c r="L107">
        <v>1.07426E-2</v>
      </c>
      <c r="M107">
        <v>1.23967E-2</v>
      </c>
    </row>
    <row r="108" spans="1:13" x14ac:dyDescent="0.3">
      <c r="A108" t="s">
        <v>222</v>
      </c>
      <c r="B108" s="34">
        <f>Indice!C108</f>
        <v>101.78728391444476</v>
      </c>
      <c r="C108" s="1">
        <f>Indice_z!AD108</f>
        <v>4.1739409261093705</v>
      </c>
      <c r="D108">
        <f>Indice!AE108</f>
        <v>201.65134285500832</v>
      </c>
      <c r="E108">
        <v>0.43911159999999999</v>
      </c>
      <c r="F108">
        <v>0.64108790000000004</v>
      </c>
      <c r="G108">
        <v>0.55570359999999996</v>
      </c>
      <c r="H108">
        <v>0.55225409999999997</v>
      </c>
      <c r="I108">
        <f>IFERROR(AVERAGEIFS('fci - bacen(projetado)'!$C$2:$C$2093,'fci - bacen(projetado)'!$B$2:$B$2093,A108),"")</f>
        <v>-1.2407014457722585</v>
      </c>
      <c r="K108">
        <v>3.5370600000000002E-2</v>
      </c>
      <c r="L108">
        <v>-1.1102300000000001E-2</v>
      </c>
      <c r="M108">
        <v>-2.7215E-3</v>
      </c>
    </row>
    <row r="109" spans="1:13" x14ac:dyDescent="0.3">
      <c r="A109" t="s">
        <v>223</v>
      </c>
      <c r="B109" s="34">
        <f>Indice!C109</f>
        <v>102.24142982713155</v>
      </c>
      <c r="C109" s="1">
        <f>Indice_z!AD109</f>
        <v>4.393798448458714</v>
      </c>
      <c r="D109">
        <f>Indice!AE109</f>
        <v>204.21708987704642</v>
      </c>
      <c r="E109">
        <v>0.4430616</v>
      </c>
      <c r="F109">
        <v>0.66718820000000001</v>
      </c>
      <c r="G109">
        <v>0.61186300000000005</v>
      </c>
      <c r="H109">
        <v>0.61827600000000005</v>
      </c>
      <c r="I109">
        <f>IFERROR(AVERAGEIFS('fci - bacen(projetado)'!$C$2:$C$2093,'fci - bacen(projetado)'!$B$2:$B$2093,A109),"")</f>
        <v>-1.0984209862245999</v>
      </c>
      <c r="K109">
        <v>-3.33882E-2</v>
      </c>
      <c r="L109">
        <v>-2.0901099999999999E-2</v>
      </c>
      <c r="M109">
        <v>-1.5696499999999999E-2</v>
      </c>
    </row>
    <row r="110" spans="1:13" x14ac:dyDescent="0.3">
      <c r="A110" t="s">
        <v>224</v>
      </c>
      <c r="B110" s="34">
        <f>Indice!C110</f>
        <v>102.04365660709054</v>
      </c>
      <c r="C110" s="1">
        <f>Indice_z!AD110</f>
        <v>4.0532352921134107</v>
      </c>
      <c r="D110">
        <f>Indice!AE110</f>
        <v>199.1804069725099</v>
      </c>
      <c r="E110">
        <v>0.52127409999999996</v>
      </c>
      <c r="F110">
        <v>0.64929130000000002</v>
      </c>
      <c r="G110">
        <v>0.4657675</v>
      </c>
      <c r="H110">
        <v>0.48482629999999999</v>
      </c>
      <c r="I110">
        <f>IFERROR(AVERAGEIFS('fci - bacen(projetado)'!$C$2:$C$2093,'fci - bacen(projetado)'!$B$2:$B$2093,A110),"")</f>
        <v>-0.61019462246269984</v>
      </c>
      <c r="K110">
        <v>-6.3879999999999996E-3</v>
      </c>
      <c r="L110">
        <v>1.36969E-2</v>
      </c>
      <c r="M110">
        <v>1.9002399999999999E-2</v>
      </c>
    </row>
    <row r="111" spans="1:13" x14ac:dyDescent="0.3">
      <c r="A111" t="s">
        <v>225</v>
      </c>
      <c r="B111" s="34">
        <f>Indice!C111</f>
        <v>98.879285086434223</v>
      </c>
      <c r="C111" s="1">
        <f>Indice_z!AD111</f>
        <v>4.2863991301931907</v>
      </c>
      <c r="D111">
        <f>Indice!AE111</f>
        <v>202.57897859554973</v>
      </c>
      <c r="E111">
        <v>0.61289610000000005</v>
      </c>
      <c r="F111">
        <v>0.74087080000000005</v>
      </c>
      <c r="G111">
        <v>0.43051159999999999</v>
      </c>
      <c r="H111">
        <v>0.4046961</v>
      </c>
      <c r="I111">
        <f>IFERROR(AVERAGEIFS('fci - bacen(projetado)'!$C$2:$C$2093,'fci - bacen(projetado)'!$B$2:$B$2093,A111),"")</f>
        <v>-1.6391656719570764</v>
      </c>
      <c r="K111">
        <v>-2.9564699999999999E-2</v>
      </c>
      <c r="L111">
        <v>-2.6459000000000001E-3</v>
      </c>
      <c r="M111">
        <v>-1.45346E-2</v>
      </c>
    </row>
    <row r="112" spans="1:13" x14ac:dyDescent="0.3">
      <c r="A112" t="s">
        <v>226</v>
      </c>
      <c r="B112" s="34">
        <f>Indice!C112</f>
        <v>104.77585701728682</v>
      </c>
      <c r="C112" s="1">
        <f>Indice_z!AD112</f>
        <v>4.1826175898321516</v>
      </c>
      <c r="D112">
        <f>Indice!AE112</f>
        <v>201.87231691483279</v>
      </c>
      <c r="E112">
        <v>0.62322730000000004</v>
      </c>
      <c r="F112">
        <v>0.74526309999999996</v>
      </c>
      <c r="G112">
        <v>0.41522379999999998</v>
      </c>
      <c r="H112">
        <v>0.38512689999999999</v>
      </c>
      <c r="I112">
        <f>IFERROR(AVERAGEIFS('fci - bacen(projetado)'!$C$2:$C$2093,'fci - bacen(projetado)'!$B$2:$B$2093,A112),"")</f>
        <v>-1.9943548581302264</v>
      </c>
      <c r="K112">
        <v>8.9424600000000007E-2</v>
      </c>
      <c r="L112">
        <v>2.32722E-2</v>
      </c>
      <c r="M112">
        <v>1.9421999999999998E-2</v>
      </c>
    </row>
    <row r="113" spans="1:13" x14ac:dyDescent="0.3">
      <c r="A113" t="s">
        <v>227</v>
      </c>
      <c r="B113" s="34">
        <f>Indice!C113</f>
        <v>103.89686492821563</v>
      </c>
      <c r="C113" s="1">
        <f>Indice_z!AD113</f>
        <v>4.6877410604260934</v>
      </c>
      <c r="D113">
        <f>Indice!AE113</f>
        <v>202.35428531226671</v>
      </c>
      <c r="E113">
        <v>0.84565440000000003</v>
      </c>
      <c r="F113">
        <v>0.78764789999999996</v>
      </c>
      <c r="G113">
        <v>0.33830700000000002</v>
      </c>
      <c r="H113">
        <v>0.29120020000000002</v>
      </c>
      <c r="I113">
        <f>IFERROR(AVERAGEIFS('fci - bacen(projetado)'!$C$2:$C$2093,'fci - bacen(projetado)'!$B$2:$B$2093,A113),"")</f>
        <v>-1.1451149773001852</v>
      </c>
      <c r="K113">
        <v>-6.6348299999999999E-2</v>
      </c>
      <c r="L113">
        <v>-4.0460400000000001E-2</v>
      </c>
      <c r="M113">
        <v>-4.8792599999999998E-2</v>
      </c>
    </row>
    <row r="114" spans="1:13" x14ac:dyDescent="0.3">
      <c r="A114" t="s">
        <v>228</v>
      </c>
      <c r="B114" s="34">
        <f>Indice!C114</f>
        <v>101.26721359507765</v>
      </c>
      <c r="C114" s="1">
        <f>Indice_z!AD114</f>
        <v>5.1134641410737043</v>
      </c>
      <c r="D114">
        <f>Indice!AE114</f>
        <v>206.81566925200832</v>
      </c>
      <c r="E114">
        <v>0.867591</v>
      </c>
      <c r="F114">
        <v>0.83548160000000005</v>
      </c>
      <c r="G114">
        <v>0.41326990000000002</v>
      </c>
      <c r="H114">
        <v>0.38371280000000002</v>
      </c>
      <c r="I114">
        <f>IFERROR(AVERAGEIFS('fci - bacen(projetado)'!$C$2:$C$2093,'fci - bacen(projetado)'!$B$2:$B$2093,A114),"")</f>
        <v>-1.1498503980493617</v>
      </c>
      <c r="K114">
        <v>-1.7211400000000002E-2</v>
      </c>
      <c r="L114">
        <v>2.2643900000000002E-2</v>
      </c>
      <c r="M114">
        <v>2.9178800000000001E-2</v>
      </c>
    </row>
    <row r="115" spans="1:13" x14ac:dyDescent="0.3">
      <c r="A115" t="s">
        <v>229</v>
      </c>
      <c r="B115" s="34">
        <f>Indice!C115</f>
        <v>104.65133313800175</v>
      </c>
      <c r="C115" s="1">
        <f>Indice_z!AD115</f>
        <v>4.9953171428181422</v>
      </c>
      <c r="D115">
        <f>Indice!AE115</f>
        <v>207.85834918049014</v>
      </c>
      <c r="E115">
        <v>0.87388670000000002</v>
      </c>
      <c r="F115">
        <v>0.86983900000000003</v>
      </c>
      <c r="G115">
        <v>0.3781081</v>
      </c>
      <c r="H115">
        <v>0.35714269999999998</v>
      </c>
      <c r="I115">
        <f>IFERROR(AVERAGEIFS('fci - bacen(projetado)'!$C$2:$C$2093,'fci - bacen(projetado)'!$B$2:$B$2093,A115),"")</f>
        <v>-1.7815711958558231</v>
      </c>
      <c r="K115">
        <v>5.8507499999999997E-2</v>
      </c>
      <c r="L115">
        <v>7.3572999999999998E-3</v>
      </c>
      <c r="M115">
        <v>1.6370800000000001E-2</v>
      </c>
    </row>
    <row r="116" spans="1:13" x14ac:dyDescent="0.3">
      <c r="A116" t="s">
        <v>230</v>
      </c>
      <c r="B116" s="34">
        <f>Indice!C116</f>
        <v>101.71403457368883</v>
      </c>
      <c r="C116" s="1">
        <f>Indice_z!AD116</f>
        <v>5.3578324940165718</v>
      </c>
      <c r="D116">
        <f>Indice!AE116</f>
        <v>210.24103720257168</v>
      </c>
      <c r="E116">
        <v>0.88313430000000004</v>
      </c>
      <c r="F116">
        <v>0.91638050000000004</v>
      </c>
      <c r="G116">
        <v>0.45024979999999998</v>
      </c>
      <c r="H116">
        <v>0.4239733</v>
      </c>
      <c r="I116">
        <f>IFERROR(AVERAGEIFS('fci - bacen(projetado)'!$C$2:$C$2093,'fci - bacen(projetado)'!$B$2:$B$2093,A116),"")</f>
        <v>-1.8917305351068125</v>
      </c>
      <c r="K116">
        <v>-6.1340400000000003E-2</v>
      </c>
      <c r="L116">
        <v>-2.2912100000000001E-2</v>
      </c>
      <c r="M116">
        <v>-2.9220400000000001E-2</v>
      </c>
    </row>
    <row r="117" spans="1:13" x14ac:dyDescent="0.3">
      <c r="A117" t="s">
        <v>231</v>
      </c>
      <c r="B117" s="34">
        <f>Indice!C117</f>
        <v>100.68854380310577</v>
      </c>
      <c r="C117" s="1">
        <f>Indice_z!AD117</f>
        <v>4.9351415181092007</v>
      </c>
      <c r="D117">
        <f>Indice!AE117</f>
        <v>209.93332035176059</v>
      </c>
      <c r="E117">
        <v>0.84613159999999998</v>
      </c>
      <c r="F117">
        <v>0.93874970000000002</v>
      </c>
      <c r="G117">
        <v>0.44334020000000002</v>
      </c>
      <c r="H117">
        <v>0.44028149999999999</v>
      </c>
      <c r="I117">
        <f>IFERROR(AVERAGEIFS('fci - bacen(projetado)'!$C$2:$C$2093,'fci - bacen(projetado)'!$B$2:$B$2093,A117),"")</f>
        <v>-2.2205322770676861</v>
      </c>
      <c r="J117" s="32">
        <v>-1.41</v>
      </c>
      <c r="K117">
        <v>1.8335600000000001E-2</v>
      </c>
      <c r="L117">
        <v>2.9586000000000001E-2</v>
      </c>
      <c r="M117">
        <v>3.1920799999999999E-2</v>
      </c>
    </row>
    <row r="118" spans="1:13" x14ac:dyDescent="0.3">
      <c r="A118" t="s">
        <v>232</v>
      </c>
      <c r="B118" s="34">
        <f>Indice!C118</f>
        <v>98.051567535892175</v>
      </c>
      <c r="C118" s="1">
        <f>Indice_z!AD118</f>
        <v>5.4886869173976658</v>
      </c>
      <c r="D118">
        <f>Indice!AE118</f>
        <v>213.53189239035558</v>
      </c>
      <c r="E118">
        <v>1.093164</v>
      </c>
      <c r="F118">
        <v>1.0404450000000001</v>
      </c>
      <c r="G118">
        <v>0.3751254</v>
      </c>
      <c r="H118">
        <v>0.35460390000000003</v>
      </c>
      <c r="I118">
        <f>IFERROR(AVERAGEIFS('fci - bacen(projetado)'!$C$2:$C$2093,'fci - bacen(projetado)'!$B$2:$B$2093,A118),"")</f>
        <v>-2.845624371091743</v>
      </c>
      <c r="J118" s="32">
        <v>-1.63</v>
      </c>
      <c r="K118">
        <v>-1.6405200000000002E-2</v>
      </c>
      <c r="L118">
        <v>-6.5633999999999996E-3</v>
      </c>
      <c r="M118">
        <v>-1.35978E-2</v>
      </c>
    </row>
    <row r="119" spans="1:13" x14ac:dyDescent="0.3">
      <c r="A119" t="s">
        <v>233</v>
      </c>
      <c r="B119" s="34">
        <f>Indice!C119</f>
        <v>98.637562261939635</v>
      </c>
      <c r="C119" s="1">
        <f>Indice_z!AD119</f>
        <v>5.6631881834595976</v>
      </c>
      <c r="D119">
        <f>Indice!AE119</f>
        <v>212.37677049829222</v>
      </c>
      <c r="E119">
        <v>1.34409</v>
      </c>
      <c r="F119">
        <v>1.077483</v>
      </c>
      <c r="G119">
        <v>0.33650859999999999</v>
      </c>
      <c r="H119">
        <v>0.33457130000000002</v>
      </c>
      <c r="I119">
        <f>IFERROR(AVERAGEIFS('fci - bacen(projetado)'!$C$2:$C$2093,'fci - bacen(projetado)'!$B$2:$B$2093,A119),"")</f>
        <v>-2.7882414791249426</v>
      </c>
      <c r="J119" s="32">
        <v>-1.47</v>
      </c>
      <c r="K119">
        <v>3.2497100000000001E-2</v>
      </c>
      <c r="L119">
        <v>1.3014599999999999E-2</v>
      </c>
      <c r="M119">
        <v>1.36483E-2</v>
      </c>
    </row>
    <row r="120" spans="1:13" x14ac:dyDescent="0.3">
      <c r="A120" t="s">
        <v>234</v>
      </c>
      <c r="B120" s="34">
        <f>Indice!C120</f>
        <v>99.956050395546441</v>
      </c>
      <c r="C120" s="1">
        <f>Indice_z!AD120</f>
        <v>6.0450835152498597</v>
      </c>
      <c r="D120">
        <f>Indice!AE120</f>
        <v>210.52819204569161</v>
      </c>
      <c r="E120">
        <v>1.4891719999999999</v>
      </c>
      <c r="F120">
        <v>0.97451810000000005</v>
      </c>
      <c r="G120">
        <v>0.330762</v>
      </c>
      <c r="H120">
        <v>0.41710970000000003</v>
      </c>
      <c r="I120">
        <f>IFERROR(AVERAGEIFS('fci - bacen(projetado)'!$C$2:$C$2093,'fci - bacen(projetado)'!$B$2:$B$2093,A120),"")</f>
        <v>-0.60211792158096966</v>
      </c>
      <c r="J120" s="32">
        <v>0.13</v>
      </c>
      <c r="K120">
        <v>7.3197999999999996E-3</v>
      </c>
      <c r="L120">
        <v>-1.7129999999999999E-2</v>
      </c>
      <c r="M120">
        <v>-2.2687700000000002E-2</v>
      </c>
    </row>
    <row r="121" spans="1:13" x14ac:dyDescent="0.3">
      <c r="A121" t="s">
        <v>235</v>
      </c>
      <c r="B121" s="34">
        <f>Indice!C121</f>
        <v>87.042191620275418</v>
      </c>
      <c r="C121" s="1">
        <f>Indice_z!AD121</f>
        <v>7.7173874360130963</v>
      </c>
      <c r="D121">
        <f>Indice!AE121</f>
        <v>225.31031048178201</v>
      </c>
      <c r="E121">
        <v>1.5967309999999999</v>
      </c>
      <c r="F121">
        <v>1.1237900000000001</v>
      </c>
      <c r="G121">
        <v>0.47829640000000001</v>
      </c>
      <c r="H121">
        <v>0.55223129999999998</v>
      </c>
      <c r="I121">
        <f>IFERROR(AVERAGEIFS('fci - bacen(projetado)'!$C$2:$C$2093,'fci - bacen(projetado)'!$B$2:$B$2093,A121),"")</f>
        <v>-0.42992665715853168</v>
      </c>
      <c r="J121" s="32">
        <v>0.17</v>
      </c>
      <c r="K121">
        <v>-0.1516161</v>
      </c>
      <c r="L121">
        <v>-2.57754E-2</v>
      </c>
      <c r="M121">
        <v>-1.24826E-2</v>
      </c>
    </row>
    <row r="122" spans="1:13" x14ac:dyDescent="0.3">
      <c r="A122" t="s">
        <v>236</v>
      </c>
      <c r="B122" s="34">
        <f>Indice!C122</f>
        <v>87.65748608262524</v>
      </c>
      <c r="C122" s="1">
        <f>Indice_z!AD122</f>
        <v>8.6329640486447818</v>
      </c>
      <c r="D122">
        <f>Indice!AE122</f>
        <v>232.01802087731963</v>
      </c>
      <c r="E122">
        <v>1.8058350000000001</v>
      </c>
      <c r="F122">
        <v>1.3057479999999999</v>
      </c>
      <c r="G122">
        <v>0.50944860000000003</v>
      </c>
      <c r="H122">
        <v>0.5505814</v>
      </c>
      <c r="I122">
        <f>IFERROR(AVERAGEIFS('fci - bacen(projetado)'!$C$2:$C$2093,'fci - bacen(projetado)'!$B$2:$B$2093,A122),"")</f>
        <v>-0.37973809002009767</v>
      </c>
      <c r="J122" s="32">
        <v>7.0000000000000007E-2</v>
      </c>
      <c r="K122">
        <v>0.1453817</v>
      </c>
      <c r="L122">
        <v>7.0207099999999995E-2</v>
      </c>
      <c r="M122">
        <v>0.10880860000000001</v>
      </c>
    </row>
    <row r="123" spans="1:13" x14ac:dyDescent="0.3">
      <c r="A123" t="s">
        <v>237</v>
      </c>
      <c r="B123" s="34">
        <f>Indice!C123</f>
        <v>92.294169352475819</v>
      </c>
      <c r="C123" s="1">
        <f>Indice_z!AD123</f>
        <v>9.1724258805454788</v>
      </c>
      <c r="D123">
        <f>Indice!AE123</f>
        <v>236.50222016337571</v>
      </c>
      <c r="E123">
        <v>1.926472</v>
      </c>
      <c r="F123">
        <v>1.468248</v>
      </c>
      <c r="G123">
        <v>0.54559990000000003</v>
      </c>
      <c r="H123">
        <v>0.52390689999999995</v>
      </c>
      <c r="I123">
        <f>IFERROR(AVERAGEIFS('fci - bacen(projetado)'!$C$2:$C$2093,'fci - bacen(projetado)'!$B$2:$B$2093,A123),"")</f>
        <v>-1.6258163067086819</v>
      </c>
      <c r="J123" s="32">
        <v>-0.55000000000000004</v>
      </c>
      <c r="K123">
        <v>4.4499900000000002E-2</v>
      </c>
      <c r="L123">
        <v>-7.1294399999999994E-2</v>
      </c>
      <c r="M123">
        <v>-5.5575100000000002E-2</v>
      </c>
    </row>
    <row r="124" spans="1:13" x14ac:dyDescent="0.3">
      <c r="A124" t="s">
        <v>238</v>
      </c>
      <c r="B124" s="34">
        <f>Indice!C124</f>
        <v>99.450629944330501</v>
      </c>
      <c r="C124" s="1">
        <f>Indice_z!AD124</f>
        <v>9.1463782034679095</v>
      </c>
      <c r="D124">
        <f>Indice!AE124</f>
        <v>239.2193686362595</v>
      </c>
      <c r="E124">
        <v>2.014812</v>
      </c>
      <c r="F124">
        <v>1.639705</v>
      </c>
      <c r="G124">
        <v>0.38900800000000002</v>
      </c>
      <c r="H124">
        <v>0.39082739999999999</v>
      </c>
      <c r="I124">
        <f>IFERROR(AVERAGEIFS('fci - bacen(projetado)'!$C$2:$C$2093,'fci - bacen(projetado)'!$B$2:$B$2093,A124),"")</f>
        <v>-1.8192531018247446</v>
      </c>
      <c r="J124" s="32">
        <v>-0.82</v>
      </c>
      <c r="K124">
        <v>2.3136400000000001E-2</v>
      </c>
      <c r="L124">
        <v>-1.0196200000000001E-2</v>
      </c>
      <c r="M124">
        <v>-1.3181999999999999E-2</v>
      </c>
    </row>
    <row r="125" spans="1:13" x14ac:dyDescent="0.3">
      <c r="A125" t="s">
        <v>239</v>
      </c>
      <c r="B125" s="34">
        <f>Indice!C125</f>
        <v>99.274831526516252</v>
      </c>
      <c r="C125" s="1">
        <f>Indice_z!AD125</f>
        <v>10.210431799084754</v>
      </c>
      <c r="D125">
        <f>Indice!AE125</f>
        <v>248.4825333353769</v>
      </c>
      <c r="E125">
        <v>2.143796</v>
      </c>
      <c r="F125">
        <v>1.796791</v>
      </c>
      <c r="G125">
        <v>0.58271170000000005</v>
      </c>
      <c r="H125">
        <v>0.57162480000000004</v>
      </c>
      <c r="I125">
        <f>IFERROR(AVERAGEIFS('fci - bacen(projetado)'!$C$2:$C$2093,'fci - bacen(projetado)'!$B$2:$B$2093,A125),"")</f>
        <v>-1.8483317474020122</v>
      </c>
      <c r="J125" s="32">
        <v>-0.99</v>
      </c>
      <c r="K125">
        <v>-7.6449600000000006E-2</v>
      </c>
      <c r="L125">
        <v>-1.01888E-2</v>
      </c>
      <c r="M125">
        <v>-7.7133000000000002E-3</v>
      </c>
    </row>
    <row r="126" spans="1:13" x14ac:dyDescent="0.3">
      <c r="A126" t="s">
        <v>240</v>
      </c>
      <c r="B126" s="34">
        <f>Indice!C126</f>
        <v>100.43217111046002</v>
      </c>
      <c r="C126" s="1">
        <f>Indice_z!AD126</f>
        <v>10.559567672706336</v>
      </c>
      <c r="D126">
        <f>Indice!AE126</f>
        <v>251.4896228341355</v>
      </c>
      <c r="E126">
        <v>2.152847</v>
      </c>
      <c r="F126">
        <v>1.8670469999999999</v>
      </c>
      <c r="G126">
        <v>0.61187150000000001</v>
      </c>
      <c r="H126">
        <v>0.61371920000000002</v>
      </c>
      <c r="I126">
        <f>IFERROR(AVERAGEIFS('fci - bacen(projetado)'!$C$2:$C$2093,'fci - bacen(projetado)'!$B$2:$B$2093,A126),"")</f>
        <v>-1.8397904873232458</v>
      </c>
      <c r="J126" s="32">
        <v>-1.02</v>
      </c>
      <c r="K126">
        <v>1.33598E-2</v>
      </c>
      <c r="L126">
        <v>3.60551E-2</v>
      </c>
      <c r="M126">
        <v>5.7797099999999997E-2</v>
      </c>
    </row>
    <row r="127" spans="1:13" x14ac:dyDescent="0.3">
      <c r="A127" t="s">
        <v>241</v>
      </c>
      <c r="B127" s="34">
        <f>Indice!C127</f>
        <v>102.43920304717255</v>
      </c>
      <c r="C127" s="1">
        <f>Indice_z!AD127</f>
        <v>10.292826941519078</v>
      </c>
      <c r="D127">
        <f>Indice!AE127</f>
        <v>249.44517298694282</v>
      </c>
      <c r="E127">
        <v>2.18506</v>
      </c>
      <c r="F127">
        <v>1.8689960000000001</v>
      </c>
      <c r="G127">
        <v>0.61493089999999995</v>
      </c>
      <c r="H127">
        <v>0.66842869999999999</v>
      </c>
      <c r="I127">
        <f>IFERROR(AVERAGEIFS('fci - bacen(projetado)'!$C$2:$C$2093,'fci - bacen(projetado)'!$B$2:$B$2093,A127),"")</f>
        <v>-1.3137603854988715</v>
      </c>
      <c r="J127" s="32">
        <v>-0.89</v>
      </c>
      <c r="K127">
        <v>8.1963999999999995E-3</v>
      </c>
      <c r="L127">
        <v>-7.4596999999999997E-3</v>
      </c>
      <c r="M127">
        <v>-2.2366999999999999E-3</v>
      </c>
    </row>
    <row r="128" spans="1:13" x14ac:dyDescent="0.3">
      <c r="A128" t="s">
        <v>242</v>
      </c>
      <c r="B128" s="34">
        <f>Indice!C128</f>
        <v>101.16466451801934</v>
      </c>
      <c r="C128" s="1">
        <f>Indice_z!AD128</f>
        <v>10.537472680550549</v>
      </c>
      <c r="D128">
        <f>Indice!AE128</f>
        <v>255.34920803624007</v>
      </c>
      <c r="E128">
        <v>2.2264210000000002</v>
      </c>
      <c r="F128">
        <v>2.0270890000000001</v>
      </c>
      <c r="G128">
        <v>0.54642329999999995</v>
      </c>
      <c r="H128">
        <v>0.53294620000000004</v>
      </c>
      <c r="I128">
        <f>IFERROR(AVERAGEIFS('fci - bacen(projetado)'!$C$2:$C$2093,'fci - bacen(projetado)'!$B$2:$B$2093,A128),"")</f>
        <v>-1.9677316074747149</v>
      </c>
      <c r="J128" s="32">
        <v>-1.34</v>
      </c>
      <c r="K128">
        <v>-3.2306799999999997E-2</v>
      </c>
      <c r="L128">
        <v>-1.0021199999999999E-2</v>
      </c>
      <c r="M128">
        <v>-1.3433499999999999E-2</v>
      </c>
    </row>
    <row r="129" spans="1:13" x14ac:dyDescent="0.3">
      <c r="A129" t="s">
        <v>243</v>
      </c>
      <c r="B129" s="34">
        <f>Indice!C129</f>
        <v>102.02900673893933</v>
      </c>
      <c r="C129" s="1">
        <f>Indice_z!AD129</f>
        <v>10.415670949922941</v>
      </c>
      <c r="D129">
        <f>Indice!AE129</f>
        <v>257.52250649198862</v>
      </c>
      <c r="E129">
        <v>2.212329</v>
      </c>
      <c r="F129">
        <v>2.1064379999999998</v>
      </c>
      <c r="G129">
        <v>0.56702490000000005</v>
      </c>
      <c r="H129">
        <v>0.56591840000000004</v>
      </c>
      <c r="I129">
        <f>IFERROR(AVERAGEIFS('fci - bacen(projetado)'!$C$2:$C$2093,'fci - bacen(projetado)'!$B$2:$B$2093,A129),"")</f>
        <v>-2.7140563417024044</v>
      </c>
      <c r="J129" s="32">
        <v>-1.9</v>
      </c>
      <c r="K129">
        <v>2.10276E-2</v>
      </c>
      <c r="L129">
        <v>2.0935800000000001E-2</v>
      </c>
      <c r="M129">
        <v>2.7520300000000001E-2</v>
      </c>
    </row>
    <row r="130" spans="1:13" x14ac:dyDescent="0.3">
      <c r="A130" t="s">
        <v>244</v>
      </c>
      <c r="B130" s="34">
        <f>Indice!C130</f>
        <v>96.718429534134174</v>
      </c>
      <c r="C130" s="1">
        <f>Indice_z!AD130</f>
        <v>11.214399498128007</v>
      </c>
      <c r="D130">
        <f>Indice!AE130</f>
        <v>262.50540061656784</v>
      </c>
      <c r="E130">
        <v>2.2870650000000001</v>
      </c>
      <c r="F130">
        <v>2.1396980000000001</v>
      </c>
      <c r="G130">
        <v>0.76724539999999997</v>
      </c>
      <c r="H130">
        <v>0.73932589999999998</v>
      </c>
      <c r="I130">
        <f>IFERROR(AVERAGEIFS('fci - bacen(projetado)'!$C$2:$C$2093,'fci - bacen(projetado)'!$B$2:$B$2093,A130),"")</f>
        <v>-2.3604748891914884</v>
      </c>
      <c r="J130" s="32">
        <v>-1.8</v>
      </c>
      <c r="K130">
        <v>-6.1960800000000003E-2</v>
      </c>
      <c r="L130">
        <v>-3.7885000000000002E-3</v>
      </c>
      <c r="M130">
        <v>-8.1735999999999996E-3</v>
      </c>
    </row>
    <row r="131" spans="1:13" x14ac:dyDescent="0.3">
      <c r="A131" t="s">
        <v>245</v>
      </c>
      <c r="B131" s="34">
        <f>Indice!C131</f>
        <v>98.710811602695557</v>
      </c>
      <c r="C131" s="1">
        <f>Indice_z!AD131</f>
        <v>11.55222586345802</v>
      </c>
      <c r="D131">
        <f>Indice!AE131</f>
        <v>268.08764491257432</v>
      </c>
      <c r="E131">
        <v>2.2132230000000002</v>
      </c>
      <c r="F131">
        <v>2.1910310000000002</v>
      </c>
      <c r="G131">
        <v>0.89070760000000004</v>
      </c>
      <c r="H131">
        <v>0.89915029999999996</v>
      </c>
      <c r="I131">
        <f>IFERROR(AVERAGEIFS('fci - bacen(projetado)'!$C$2:$C$2093,'fci - bacen(projetado)'!$B$2:$B$2093,A131),"")</f>
        <v>-1.7470805333148021</v>
      </c>
      <c r="J131" s="32">
        <v>-1.65</v>
      </c>
      <c r="K131">
        <v>7.3843699999999998E-2</v>
      </c>
      <c r="L131">
        <v>2.5365499999999999E-2</v>
      </c>
      <c r="M131">
        <v>3.9257399999999998E-2</v>
      </c>
    </row>
    <row r="132" spans="1:13" x14ac:dyDescent="0.3">
      <c r="A132" t="s">
        <v>246</v>
      </c>
      <c r="B132" s="34">
        <f>Indice!C132</f>
        <v>105.44975095224143</v>
      </c>
      <c r="C132" s="1">
        <f>Indice_z!AD132</f>
        <v>11.962552792430326</v>
      </c>
      <c r="D132">
        <f>Indice!AE132</f>
        <v>271.85053693674689</v>
      </c>
      <c r="E132">
        <v>2.0847739999999999</v>
      </c>
      <c r="F132">
        <v>2.176078</v>
      </c>
      <c r="G132">
        <v>1.0776110000000001</v>
      </c>
      <c r="H132">
        <v>1.1191</v>
      </c>
      <c r="I132">
        <f>IFERROR(AVERAGEIFS('fci - bacen(projetado)'!$C$2:$C$2093,'fci - bacen(projetado)'!$B$2:$B$2093,A132),"")</f>
        <v>-0.76022136780588678</v>
      </c>
      <c r="J132" s="32">
        <v>-1.17</v>
      </c>
      <c r="K132">
        <v>4.5649599999999999E-2</v>
      </c>
      <c r="L132">
        <v>-4.2412199999999997E-2</v>
      </c>
      <c r="M132">
        <v>-2.4291400000000001E-2</v>
      </c>
    </row>
    <row r="133" spans="1:13" x14ac:dyDescent="0.3">
      <c r="A133" t="s">
        <v>247</v>
      </c>
      <c r="B133" s="34">
        <f>Indice!C133</f>
        <v>101.8458833870495</v>
      </c>
      <c r="C133" s="1">
        <f>Indice_z!AD133</f>
        <v>11.640241665396431</v>
      </c>
      <c r="D133">
        <f>Indice!AE133</f>
        <v>271.91027599422921</v>
      </c>
      <c r="E133">
        <v>2.1133009999999999</v>
      </c>
      <c r="F133">
        <v>2.218928</v>
      </c>
      <c r="G133">
        <v>0.9823577</v>
      </c>
      <c r="H133">
        <v>1.017045</v>
      </c>
      <c r="I133">
        <f>IFERROR(AVERAGEIFS('fci - bacen(projetado)'!$C$2:$C$2093,'fci - bacen(projetado)'!$B$2:$B$2093,A133),"")</f>
        <v>-1.3470349829994677</v>
      </c>
      <c r="J133" s="32">
        <v>-1.44</v>
      </c>
      <c r="K133">
        <v>-0.1008139</v>
      </c>
      <c r="L133">
        <v>-3.2505399999999997E-2</v>
      </c>
      <c r="M133">
        <v>-1.56863E-2</v>
      </c>
    </row>
    <row r="134" spans="1:13" x14ac:dyDescent="0.3">
      <c r="A134" t="s">
        <v>248</v>
      </c>
      <c r="B134" s="34">
        <f>Indice!C134</f>
        <v>100.2929973630237</v>
      </c>
      <c r="C134" s="1">
        <f>Indice_z!AD134</f>
        <v>11.166285949186141</v>
      </c>
      <c r="D134">
        <f>Indice!AE134</f>
        <v>269.45508859718365</v>
      </c>
      <c r="E134">
        <v>2.062341</v>
      </c>
      <c r="F134">
        <v>2.2309580000000002</v>
      </c>
      <c r="G134">
        <v>0.92292099999999999</v>
      </c>
      <c r="H134">
        <v>0.94009600000000004</v>
      </c>
      <c r="I134">
        <f>IFERROR(AVERAGEIFS('fci - bacen(projetado)'!$C$2:$C$2093,'fci - bacen(projetado)'!$B$2:$B$2093,A134),"")</f>
        <v>-1.9763123704423404</v>
      </c>
      <c r="J134" s="32">
        <v>-1.67</v>
      </c>
      <c r="K134">
        <v>1.9408999999999999E-2</v>
      </c>
      <c r="L134">
        <v>5.3195100000000002E-2</v>
      </c>
      <c r="M134">
        <v>4.4575499999999997E-2</v>
      </c>
    </row>
    <row r="135" spans="1:13" x14ac:dyDescent="0.3">
      <c r="A135" t="s">
        <v>249</v>
      </c>
      <c r="B135" s="34">
        <f>Indice!C135</f>
        <v>100.50542045121593</v>
      </c>
      <c r="C135" s="1">
        <f>Indice_z!AD135</f>
        <v>11.044133746727047</v>
      </c>
      <c r="D135">
        <f>Indice!AE135</f>
        <v>269.07274951072554</v>
      </c>
      <c r="E135">
        <v>2.0524939999999998</v>
      </c>
      <c r="F135">
        <v>2.2706189999999999</v>
      </c>
      <c r="G135">
        <v>0.90651110000000001</v>
      </c>
      <c r="H135">
        <v>0.88174350000000001</v>
      </c>
      <c r="I135">
        <f>IFERROR(AVERAGEIFS('fci - bacen(projetado)'!$C$2:$C$2093,'fci - bacen(projetado)'!$B$2:$B$2093,A135),"")</f>
        <v>-2.2180276273293065</v>
      </c>
      <c r="J135" s="32">
        <v>-1.8</v>
      </c>
      <c r="K135">
        <v>1.7480599999999999E-2</v>
      </c>
      <c r="L135">
        <v>-4.1513000000000001E-3</v>
      </c>
      <c r="M135">
        <v>-1.9926200000000002E-2</v>
      </c>
    </row>
    <row r="136" spans="1:13" x14ac:dyDescent="0.3">
      <c r="A136" t="s">
        <v>250</v>
      </c>
      <c r="B136" s="34">
        <f>Indice!C136</f>
        <v>104.52680925871664</v>
      </c>
      <c r="C136" s="1">
        <f>Indice_z!AD136</f>
        <v>11.058812328861578</v>
      </c>
      <c r="D136">
        <f>Indice!AE136</f>
        <v>269.05529534513596</v>
      </c>
      <c r="E136">
        <v>2.0920160000000001</v>
      </c>
      <c r="F136">
        <v>2.2866330000000001</v>
      </c>
      <c r="G136">
        <v>0.89183579999999996</v>
      </c>
      <c r="H136">
        <v>0.84304520000000005</v>
      </c>
      <c r="I136">
        <f>IFERROR(AVERAGEIFS('fci - bacen(projetado)'!$C$2:$C$2093,'fci - bacen(projetado)'!$B$2:$B$2093,A136),"")</f>
        <v>-1.6225271129768577</v>
      </c>
      <c r="J136" s="32">
        <v>-1.51</v>
      </c>
      <c r="K136">
        <v>3.7116099999999999E-2</v>
      </c>
      <c r="L136">
        <v>-7.0010999999999997E-3</v>
      </c>
      <c r="M136">
        <v>-1.33895E-2</v>
      </c>
    </row>
    <row r="137" spans="1:13" x14ac:dyDescent="0.3">
      <c r="A137" t="s">
        <v>251</v>
      </c>
      <c r="B137" s="34">
        <f>Indice!C137</f>
        <v>103.30354526809258</v>
      </c>
      <c r="C137" s="1">
        <f>Indice_z!AD137</f>
        <v>11.30125074455948</v>
      </c>
      <c r="D137">
        <f>Indice!AE137</f>
        <v>271.89592371956314</v>
      </c>
      <c r="E137">
        <v>2.096088</v>
      </c>
      <c r="F137">
        <v>2.3622390000000002</v>
      </c>
      <c r="G137">
        <v>0.94147800000000004</v>
      </c>
      <c r="H137">
        <v>0.88967589999999996</v>
      </c>
      <c r="I137">
        <f>IFERROR(AVERAGEIFS('fci - bacen(projetado)'!$C$2:$C$2093,'fci - bacen(projetado)'!$B$2:$B$2093,A137),"")</f>
        <v>-1.635834441200916</v>
      </c>
      <c r="J137" s="32">
        <v>-1.29</v>
      </c>
      <c r="K137">
        <v>-5.1003800000000002E-2</v>
      </c>
      <c r="L137">
        <v>-2.45924E-2</v>
      </c>
      <c r="M137">
        <v>-2.1824699999999999E-2</v>
      </c>
    </row>
    <row r="138" spans="1:13" x14ac:dyDescent="0.3">
      <c r="A138" t="s">
        <v>252</v>
      </c>
      <c r="B138" s="34">
        <f>Indice!C138</f>
        <v>101.12071491356578</v>
      </c>
      <c r="C138" s="1">
        <f>Indice_z!AD138</f>
        <v>11.697701220724701</v>
      </c>
      <c r="D138">
        <f>Indice!AE138</f>
        <v>275.02611980101972</v>
      </c>
      <c r="E138">
        <v>2.057407</v>
      </c>
      <c r="F138">
        <v>2.3936739999999999</v>
      </c>
      <c r="G138">
        <v>1.124506</v>
      </c>
      <c r="H138">
        <v>1.097154</v>
      </c>
      <c r="I138">
        <f>IFERROR(AVERAGEIFS('fci - bacen(projetado)'!$C$2:$C$2093,'fci - bacen(projetado)'!$B$2:$B$2093,A138),"")</f>
        <v>-1.182245968813427</v>
      </c>
      <c r="J138" s="32">
        <v>-0.9</v>
      </c>
      <c r="K138">
        <v>-9.5847999999999992E-3</v>
      </c>
      <c r="L138">
        <v>2.3676200000000001E-2</v>
      </c>
      <c r="M138">
        <v>2.8200099999999999E-2</v>
      </c>
    </row>
    <row r="139" spans="1:13" x14ac:dyDescent="0.3">
      <c r="J139" s="32"/>
    </row>
    <row r="140" spans="1:13" x14ac:dyDescent="0.3">
      <c r="J140" s="32"/>
    </row>
    <row r="141" spans="1:13" x14ac:dyDescent="0.3">
      <c r="J141" s="32"/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3"/>
  <sheetViews>
    <sheetView workbookViewId="0">
      <selection activeCell="B2" sqref="B2"/>
    </sheetView>
  </sheetViews>
  <sheetFormatPr defaultRowHeight="14.4" x14ac:dyDescent="0.3"/>
  <cols>
    <col min="2" max="2" width="8.5546875" style="1" bestFit="1" customWidth="1"/>
    <col min="8" max="8" width="11.6640625" bestFit="1" customWidth="1"/>
  </cols>
  <sheetData>
    <row r="1" spans="1:8" x14ac:dyDescent="0.3">
      <c r="A1" t="s">
        <v>19</v>
      </c>
      <c r="B1" s="1" t="str">
        <f>comparação!C1</f>
        <v>IV_z</v>
      </c>
      <c r="C1" s="1" t="str">
        <f>comparação!D1</f>
        <v>Indice3a</v>
      </c>
      <c r="D1" s="1" t="str">
        <f>comparação!E1</f>
        <v>Indice1</v>
      </c>
      <c r="E1" s="1" t="str">
        <f>comparação!F1</f>
        <v>Indice1a</v>
      </c>
      <c r="F1" s="1" t="str">
        <f>comparação!G1</f>
        <v>Indice2</v>
      </c>
      <c r="G1" s="1" t="str">
        <f>comparação!H1</f>
        <v>Indice2a</v>
      </c>
      <c r="H1" s="1" t="str">
        <f>comparação!I1</f>
        <v>FCI- bacen_ proj (média)</v>
      </c>
    </row>
    <row r="2" spans="1:8" x14ac:dyDescent="0.3">
      <c r="A2" t="s">
        <v>161</v>
      </c>
      <c r="B2" s="1">
        <f>comparação!C47</f>
        <v>-4.2122648435497965</v>
      </c>
      <c r="C2" s="1">
        <f>comparação!D47</f>
        <v>140.12891138466537</v>
      </c>
      <c r="D2" s="1">
        <f>comparação!E47</f>
        <v>-0.62036029999999998</v>
      </c>
      <c r="E2" s="1">
        <f>comparação!F47</f>
        <v>-0.5526875</v>
      </c>
      <c r="F2" s="1">
        <f>comparação!G47</f>
        <v>-0.45669359999999998</v>
      </c>
      <c r="G2" s="1">
        <f>comparação!H47</f>
        <v>-0.3972736</v>
      </c>
      <c r="H2" s="1">
        <f>comparação!I47</f>
        <v>0.3012063123056094</v>
      </c>
    </row>
    <row r="3" spans="1:8" x14ac:dyDescent="0.3">
      <c r="A3" t="s">
        <v>162</v>
      </c>
      <c r="B3" s="1">
        <f>comparação!C48</f>
        <v>-4.2991186899835343</v>
      </c>
      <c r="C3" s="1">
        <f>comparação!D48</f>
        <v>139.29137839314515</v>
      </c>
      <c r="D3" s="1">
        <f>comparação!E48</f>
        <v>-0.66288639999999999</v>
      </c>
      <c r="E3" s="1">
        <f>comparação!F48</f>
        <v>-0.55185810000000002</v>
      </c>
      <c r="F3" s="1">
        <f>comparação!G48</f>
        <v>-0.42663839999999997</v>
      </c>
      <c r="G3" s="1">
        <f>comparação!H48</f>
        <v>-0.37706390000000001</v>
      </c>
      <c r="H3" s="1">
        <f>comparação!I48</f>
        <v>0.12752261495695066</v>
      </c>
    </row>
    <row r="4" spans="1:8" x14ac:dyDescent="0.3">
      <c r="A4" t="s">
        <v>163</v>
      </c>
      <c r="B4" s="1">
        <f>comparação!C49</f>
        <v>-4.469519068210003</v>
      </c>
      <c r="C4" s="1">
        <f>comparação!D49</f>
        <v>137.75301744989434</v>
      </c>
      <c r="D4" s="1">
        <f>comparação!E49</f>
        <v>-0.65826589999999996</v>
      </c>
      <c r="E4" s="1">
        <f>comparação!F49</f>
        <v>-0.54420970000000002</v>
      </c>
      <c r="F4" s="1">
        <f>comparação!G49</f>
        <v>-0.51092320000000002</v>
      </c>
      <c r="G4" s="1">
        <f>comparação!H49</f>
        <v>-0.47535939999999999</v>
      </c>
      <c r="H4" s="1">
        <f>comparação!I49</f>
        <v>-0.30213192513759868</v>
      </c>
    </row>
    <row r="5" spans="1:8" x14ac:dyDescent="0.3">
      <c r="A5" t="s">
        <v>164</v>
      </c>
      <c r="B5" s="1">
        <f>comparação!C50</f>
        <v>-4.3246434039495334</v>
      </c>
      <c r="C5" s="1">
        <f>comparação!D50</f>
        <v>138.75646565560265</v>
      </c>
      <c r="D5" s="1">
        <f>comparação!E50</f>
        <v>-0.60537859999999999</v>
      </c>
      <c r="E5" s="1">
        <f>comparação!F50</f>
        <v>-0.50881529999999997</v>
      </c>
      <c r="F5" s="1">
        <f>comparação!G50</f>
        <v>-0.56428999999999996</v>
      </c>
      <c r="G5" s="1">
        <f>comparação!H50</f>
        <v>-0.53211810000000004</v>
      </c>
      <c r="H5" s="1">
        <f>comparação!I50</f>
        <v>-0.49792144229671803</v>
      </c>
    </row>
    <row r="6" spans="1:8" x14ac:dyDescent="0.3">
      <c r="A6" t="s">
        <v>165</v>
      </c>
      <c r="B6" s="1">
        <f>comparação!C51</f>
        <v>-4.1313164764030361</v>
      </c>
      <c r="C6" s="1">
        <f>comparação!D51</f>
        <v>141.11728306386271</v>
      </c>
      <c r="D6" s="1">
        <f>comparação!E51</f>
        <v>-0.5766696</v>
      </c>
      <c r="E6" s="1">
        <f>comparação!F51</f>
        <v>-0.46531869999999997</v>
      </c>
      <c r="F6" s="1">
        <f>comparação!G51</f>
        <v>-0.53205040000000003</v>
      </c>
      <c r="G6" s="1">
        <f>comparação!H51</f>
        <v>-0.50486640000000005</v>
      </c>
      <c r="H6" s="1">
        <f>comparação!I51</f>
        <v>-0.36438481402469247</v>
      </c>
    </row>
    <row r="7" spans="1:8" x14ac:dyDescent="0.3">
      <c r="A7" t="s">
        <v>166</v>
      </c>
      <c r="B7" s="1">
        <f>comparação!C52</f>
        <v>-3.7960087441162722</v>
      </c>
      <c r="C7" s="1">
        <f>comparação!D52</f>
        <v>141.94409306213666</v>
      </c>
      <c r="D7" s="1">
        <f>comparação!E52</f>
        <v>-0.54728010000000005</v>
      </c>
      <c r="E7" s="1">
        <f>comparação!F52</f>
        <v>-0.46828170000000002</v>
      </c>
      <c r="F7" s="1">
        <f>comparação!G52</f>
        <v>-0.41484369999999998</v>
      </c>
      <c r="G7" s="1">
        <f>comparação!H52</f>
        <v>-0.40269860000000002</v>
      </c>
      <c r="H7" s="1">
        <f>comparação!I52</f>
        <v>-0.60716043194652369</v>
      </c>
    </row>
    <row r="8" spans="1:8" x14ac:dyDescent="0.3">
      <c r="A8" t="s">
        <v>167</v>
      </c>
      <c r="B8" s="1">
        <f>comparação!C53</f>
        <v>-3.4121904649911259</v>
      </c>
      <c r="C8" s="1">
        <f>comparação!D53</f>
        <v>144.61401022809926</v>
      </c>
      <c r="D8" s="1">
        <f>comparação!E53</f>
        <v>-0.45500410000000002</v>
      </c>
      <c r="E8" s="1">
        <f>comparação!F53</f>
        <v>-0.39101659999999999</v>
      </c>
      <c r="F8" s="1">
        <f>comparação!G53</f>
        <v>-0.47966449999999999</v>
      </c>
      <c r="G8" s="1">
        <f>comparação!H53</f>
        <v>-0.50142299999999995</v>
      </c>
      <c r="H8" s="1">
        <f>comparação!I53</f>
        <v>-0.59573150468112901</v>
      </c>
    </row>
    <row r="9" spans="1:8" x14ac:dyDescent="0.3">
      <c r="A9" t="s">
        <v>168</v>
      </c>
      <c r="B9" s="1">
        <f>comparação!C54</f>
        <v>-2.5640354228841566</v>
      </c>
      <c r="C9" s="1">
        <f>comparação!D54</f>
        <v>147.51389050477735</v>
      </c>
      <c r="D9" s="1">
        <f>comparação!E54</f>
        <v>-0.4463802</v>
      </c>
      <c r="E9" s="1">
        <f>comparação!F54</f>
        <v>-0.38791829999999999</v>
      </c>
      <c r="F9" s="1">
        <f>comparação!G54</f>
        <v>-0.2107781</v>
      </c>
      <c r="G9" s="1">
        <f>comparação!H54</f>
        <v>-0.27791329999999997</v>
      </c>
      <c r="H9" s="1">
        <f>comparação!I54</f>
        <v>-0.4535561513194763</v>
      </c>
    </row>
    <row r="10" spans="1:8" x14ac:dyDescent="0.3">
      <c r="A10" t="s">
        <v>169</v>
      </c>
      <c r="B10" s="1">
        <f>comparação!C55</f>
        <v>-2.3848461727038508</v>
      </c>
      <c r="C10" s="1">
        <f>comparação!D55</f>
        <v>149.58324454354522</v>
      </c>
      <c r="D10" s="1">
        <f>comparação!E55</f>
        <v>-0.38713629999999999</v>
      </c>
      <c r="E10" s="1">
        <f>comparação!F55</f>
        <v>-0.34293879999999999</v>
      </c>
      <c r="F10" s="1">
        <f>comparação!G55</f>
        <v>-0.2670826</v>
      </c>
      <c r="G10" s="1">
        <f>comparação!H55</f>
        <v>-0.31089509999999998</v>
      </c>
      <c r="H10" s="1">
        <f>comparação!I55</f>
        <v>-9.8041149761387711E-2</v>
      </c>
    </row>
    <row r="11" spans="1:8" x14ac:dyDescent="0.3">
      <c r="A11" t="s">
        <v>170</v>
      </c>
      <c r="B11" s="1">
        <f>comparação!C56</f>
        <v>-1.9553517152455773</v>
      </c>
      <c r="C11" s="1">
        <f>comparação!D56</f>
        <v>151.96770433305539</v>
      </c>
      <c r="D11" s="1">
        <f>comparação!E56</f>
        <v>-0.29758659999999998</v>
      </c>
      <c r="E11" s="1">
        <f>comparação!F56</f>
        <v>-0.28530169999999999</v>
      </c>
      <c r="F11" s="1">
        <f>comparação!G56</f>
        <v>-0.28905809999999998</v>
      </c>
      <c r="G11" s="1">
        <f>comparação!H56</f>
        <v>-0.35387859999999999</v>
      </c>
      <c r="H11" s="1">
        <f>comparação!I56</f>
        <v>-0.20784873158673753</v>
      </c>
    </row>
    <row r="12" spans="1:8" x14ac:dyDescent="0.3">
      <c r="A12" t="s">
        <v>171</v>
      </c>
      <c r="B12" s="1">
        <f>comparação!C57</f>
        <v>-1.4355662751411162</v>
      </c>
      <c r="C12" s="1">
        <f>comparação!D57</f>
        <v>154.84363043823407</v>
      </c>
      <c r="D12" s="1">
        <f>comparação!E57</f>
        <v>-0.26871879999999998</v>
      </c>
      <c r="E12" s="1">
        <f>comparação!F57</f>
        <v>-0.26534750000000001</v>
      </c>
      <c r="F12" s="1">
        <f>comparação!G57</f>
        <v>-0.15499979999999999</v>
      </c>
      <c r="G12" s="1">
        <f>comparação!H57</f>
        <v>-0.22756580000000001</v>
      </c>
      <c r="H12" s="1">
        <f>comparação!I57</f>
        <v>-0.31168547374362482</v>
      </c>
    </row>
    <row r="13" spans="1:8" x14ac:dyDescent="0.3">
      <c r="A13" t="s">
        <v>172</v>
      </c>
      <c r="B13" s="1">
        <f>comparação!C58</f>
        <v>-0.87817371895731955</v>
      </c>
      <c r="C13" s="1">
        <f>comparação!D58</f>
        <v>156.37849494916912</v>
      </c>
      <c r="D13" s="1">
        <f>comparação!E58</f>
        <v>-5.6588199999999998E-2</v>
      </c>
      <c r="E13" s="1">
        <f>comparação!F58</f>
        <v>-0.19711999999999999</v>
      </c>
      <c r="F13" s="1">
        <f>comparação!G58</f>
        <v>-0.2557314</v>
      </c>
      <c r="G13" s="1">
        <f>comparação!H58</f>
        <v>-0.40552389999999999</v>
      </c>
      <c r="H13" s="1">
        <f>comparação!I58</f>
        <v>-0.60952356598687485</v>
      </c>
    </row>
    <row r="14" spans="1:8" x14ac:dyDescent="0.3">
      <c r="A14" t="s">
        <v>173</v>
      </c>
      <c r="B14" s="1">
        <f>comparação!C59</f>
        <v>-0.26765488504175039</v>
      </c>
      <c r="C14" s="1">
        <f>comparação!D59</f>
        <v>161.98074207253353</v>
      </c>
      <c r="D14" s="1">
        <f>comparação!E59</f>
        <v>-0.1194991</v>
      </c>
      <c r="E14" s="1">
        <f>comparação!F59</f>
        <v>-0.16936109999999999</v>
      </c>
      <c r="F14" s="1">
        <f>comparação!G59</f>
        <v>-2.8188499999999998E-2</v>
      </c>
      <c r="G14" s="1">
        <f>comparação!H59</f>
        <v>-0.1595761</v>
      </c>
      <c r="H14" s="1">
        <f>comparação!I59</f>
        <v>-0.16074807923455919</v>
      </c>
    </row>
    <row r="15" spans="1:8" x14ac:dyDescent="0.3">
      <c r="A15" t="s">
        <v>174</v>
      </c>
      <c r="B15" s="1">
        <f>comparação!C60</f>
        <v>0.60681060727749503</v>
      </c>
      <c r="C15" s="1">
        <f>comparação!D60</f>
        <v>166.16642599817371</v>
      </c>
      <c r="D15" s="1">
        <f>comparação!E60</f>
        <v>-3.8018999999999997E-2</v>
      </c>
      <c r="E15" s="1">
        <f>comparação!F60</f>
        <v>-0.16938790000000001</v>
      </c>
      <c r="F15" s="1">
        <f>comparação!G60</f>
        <v>0.1375787</v>
      </c>
      <c r="G15" s="1">
        <f>comparação!H60</f>
        <v>2.48624E-2</v>
      </c>
      <c r="H15" s="1">
        <f>comparação!I60</f>
        <v>0.3341937610882581</v>
      </c>
    </row>
    <row r="16" spans="1:8" x14ac:dyDescent="0.3">
      <c r="A16" t="s">
        <v>175</v>
      </c>
      <c r="B16" s="1">
        <f>comparação!C61</f>
        <v>-0.23010864124852121</v>
      </c>
      <c r="C16" s="1">
        <f>comparação!D61</f>
        <v>162.8639868656401</v>
      </c>
      <c r="D16" s="1">
        <f>comparação!E61</f>
        <v>-0.11817320000000001</v>
      </c>
      <c r="E16" s="1">
        <f>comparação!F61</f>
        <v>-0.18627859999999999</v>
      </c>
      <c r="F16" s="1">
        <f>comparação!G61</f>
        <v>2.0230700000000001E-2</v>
      </c>
      <c r="G16" s="1">
        <f>comparação!H61</f>
        <v>-6.4848500000000003E-2</v>
      </c>
      <c r="H16" s="1">
        <f>comparação!I61</f>
        <v>-0.33017400148731169</v>
      </c>
    </row>
    <row r="17" spans="1:8" x14ac:dyDescent="0.3">
      <c r="A17" t="s">
        <v>176</v>
      </c>
      <c r="B17" s="1">
        <f>comparação!C62</f>
        <v>8.6113868549924533E-2</v>
      </c>
      <c r="C17" s="1">
        <f>comparação!D62</f>
        <v>164.36741910357466</v>
      </c>
      <c r="D17" s="1">
        <f>comparação!E62</f>
        <v>-0.115509</v>
      </c>
      <c r="E17" s="1">
        <f>comparação!F62</f>
        <v>-0.17514379999999999</v>
      </c>
      <c r="F17" s="1">
        <f>comparação!G62</f>
        <v>8.6530999999999997E-2</v>
      </c>
      <c r="G17" s="1">
        <f>comparação!H62</f>
        <v>1.5259099999999999E-2</v>
      </c>
      <c r="H17" s="1">
        <f>comparação!I62</f>
        <v>-0.58768501466234424</v>
      </c>
    </row>
    <row r="18" spans="1:8" x14ac:dyDescent="0.3">
      <c r="A18" t="s">
        <v>177</v>
      </c>
      <c r="B18" s="1">
        <f>comparação!C63</f>
        <v>-0.22524050080236285</v>
      </c>
      <c r="C18" s="1">
        <f>comparação!D63</f>
        <v>164.11185716484727</v>
      </c>
      <c r="D18" s="1">
        <f>comparação!E63</f>
        <v>-0.2646464</v>
      </c>
      <c r="E18" s="1">
        <f>comparação!F63</f>
        <v>-0.21859339999999999</v>
      </c>
      <c r="F18" s="1">
        <f>comparação!G63</f>
        <v>0.1750294</v>
      </c>
      <c r="G18" s="1">
        <f>comparação!H63</f>
        <v>0.16063269999999999</v>
      </c>
      <c r="H18" s="1">
        <f>comparação!I63</f>
        <v>-0.35887534032823454</v>
      </c>
    </row>
    <row r="19" spans="1:8" x14ac:dyDescent="0.3">
      <c r="A19" t="s">
        <v>178</v>
      </c>
      <c r="B19" s="1">
        <f>comparação!C64</f>
        <v>0.46413559370840957</v>
      </c>
      <c r="C19" s="1">
        <f>comparação!D64</f>
        <v>167.21788088541356</v>
      </c>
      <c r="D19" s="1">
        <f>comparação!E64</f>
        <v>-0.21204319999999999</v>
      </c>
      <c r="E19" s="1">
        <f>comparação!F64</f>
        <v>-0.18411150000000001</v>
      </c>
      <c r="F19" s="1">
        <f>comparação!G64</f>
        <v>0.2303297</v>
      </c>
      <c r="G19" s="1">
        <f>comparação!H64</f>
        <v>0.1914643</v>
      </c>
      <c r="H19" s="1">
        <f>comparação!I64</f>
        <v>-0.37427596619583192</v>
      </c>
    </row>
    <row r="20" spans="1:8" x14ac:dyDescent="0.3">
      <c r="A20" t="s">
        <v>179</v>
      </c>
      <c r="B20" s="1">
        <f>comparação!C65</f>
        <v>0.71195850177503694</v>
      </c>
      <c r="C20" s="1">
        <f>comparação!D65</f>
        <v>167.58465151383083</v>
      </c>
      <c r="D20" s="1">
        <f>comparação!E65</f>
        <v>-0.1565907</v>
      </c>
      <c r="E20" s="1">
        <f>comparação!F65</f>
        <v>-0.22134809999999999</v>
      </c>
      <c r="F20" s="1">
        <f>comparação!G65</f>
        <v>0.36400179999999999</v>
      </c>
      <c r="G20" s="1">
        <f>comparação!H65</f>
        <v>0.36881979999999998</v>
      </c>
      <c r="H20" s="1">
        <f>comparação!I65</f>
        <v>8.3523360579618414E-2</v>
      </c>
    </row>
    <row r="21" spans="1:8" x14ac:dyDescent="0.3">
      <c r="A21" t="s">
        <v>180</v>
      </c>
      <c r="B21" s="1">
        <f>comparação!C66</f>
        <v>1.8255237185813029</v>
      </c>
      <c r="C21" s="1">
        <f>comparação!D66</f>
        <v>174.93043930480277</v>
      </c>
      <c r="D21" s="1">
        <f>comparação!E66</f>
        <v>-0.26314310000000002</v>
      </c>
      <c r="E21" s="1">
        <f>comparação!F66</f>
        <v>-0.23897450000000001</v>
      </c>
      <c r="F21" s="1">
        <f>comparação!G66</f>
        <v>0.66234219999999999</v>
      </c>
      <c r="G21" s="1">
        <f>comparação!H66</f>
        <v>0.66907689999999997</v>
      </c>
      <c r="H21" s="1">
        <f>comparação!I66</f>
        <v>1.126676672152177</v>
      </c>
    </row>
    <row r="22" spans="1:8" x14ac:dyDescent="0.3">
      <c r="A22" t="s">
        <v>181</v>
      </c>
      <c r="B22" s="1">
        <f>comparação!C67</f>
        <v>1.5422581259038743</v>
      </c>
      <c r="C22" s="1">
        <f>comparação!D67</f>
        <v>175.50896331380551</v>
      </c>
      <c r="D22" s="1">
        <f>comparação!E67</f>
        <v>-0.23194419999999999</v>
      </c>
      <c r="E22" s="1">
        <f>comparação!F67</f>
        <v>-0.1726539</v>
      </c>
      <c r="F22" s="1">
        <f>comparação!G67</f>
        <v>0.5113086</v>
      </c>
      <c r="G22" s="1">
        <f>comparação!H67</f>
        <v>0.54078139999999997</v>
      </c>
      <c r="H22" s="1">
        <f>comparação!I67</f>
        <v>0.41896480442735551</v>
      </c>
    </row>
    <row r="23" spans="1:8" x14ac:dyDescent="0.3">
      <c r="A23" t="s">
        <v>182</v>
      </c>
      <c r="B23" s="1">
        <f>comparação!C68</f>
        <v>1.4460074524758326</v>
      </c>
      <c r="C23" s="1">
        <f>comparação!D68</f>
        <v>173.94867223952906</v>
      </c>
      <c r="D23" s="1">
        <f>comparação!E68</f>
        <v>-0.26159009999999999</v>
      </c>
      <c r="E23" s="1">
        <f>comparação!F68</f>
        <v>-0.18548310000000001</v>
      </c>
      <c r="F23" s="1">
        <f>comparação!G68</f>
        <v>0.52140889999999995</v>
      </c>
      <c r="G23" s="1">
        <f>comparação!H68</f>
        <v>0.54089359999999997</v>
      </c>
      <c r="H23" s="1">
        <f>comparação!I68</f>
        <v>0.30790393637863617</v>
      </c>
    </row>
    <row r="24" spans="1:8" x14ac:dyDescent="0.3">
      <c r="A24" t="s">
        <v>183</v>
      </c>
      <c r="B24" s="1">
        <f>comparação!C69</f>
        <v>1.7072594914296433</v>
      </c>
      <c r="C24" s="1">
        <f>comparação!D69</f>
        <v>176.16206507240494</v>
      </c>
      <c r="D24" s="1">
        <f>comparação!E69</f>
        <v>-0.33998780000000001</v>
      </c>
      <c r="E24" s="1">
        <f>comparação!F69</f>
        <v>-0.18277350000000001</v>
      </c>
      <c r="F24" s="1">
        <f>comparação!G69</f>
        <v>0.63573310000000005</v>
      </c>
      <c r="G24" s="1">
        <f>comparação!H69</f>
        <v>0.66710069999999999</v>
      </c>
      <c r="H24" s="1">
        <f>comparação!I69</f>
        <v>0.62389094826480707</v>
      </c>
    </row>
    <row r="25" spans="1:8" x14ac:dyDescent="0.3">
      <c r="A25" t="s">
        <v>184</v>
      </c>
      <c r="B25" s="1">
        <f>comparação!C70</f>
        <v>1.6259713690862054</v>
      </c>
      <c r="C25" s="1">
        <f>comparação!D70</f>
        <v>173.52640072177735</v>
      </c>
      <c r="D25" s="1">
        <f>comparação!E70</f>
        <v>-0.1987054</v>
      </c>
      <c r="E25" s="1">
        <f>comparação!F70</f>
        <v>-0.16721839999999999</v>
      </c>
      <c r="F25" s="1">
        <f>comparação!G70</f>
        <v>0.43914249999999999</v>
      </c>
      <c r="G25" s="1">
        <f>comparação!H70</f>
        <v>0.48351149999999998</v>
      </c>
      <c r="H25" s="1">
        <f>comparação!I70</f>
        <v>1.4377491286225432</v>
      </c>
    </row>
    <row r="26" spans="1:8" x14ac:dyDescent="0.3">
      <c r="A26" t="s">
        <v>185</v>
      </c>
      <c r="B26" s="1">
        <f>comparação!C71</f>
        <v>1.1409344537932364</v>
      </c>
      <c r="C26" s="1">
        <f>comparação!D71</f>
        <v>171.30830770864856</v>
      </c>
      <c r="D26" s="1">
        <f>comparação!E71</f>
        <v>-0.1238966</v>
      </c>
      <c r="E26" s="1">
        <f>comparação!F71</f>
        <v>-0.13698850000000001</v>
      </c>
      <c r="F26" s="1">
        <f>comparação!G71</f>
        <v>0.268957</v>
      </c>
      <c r="G26" s="1">
        <f>comparação!H71</f>
        <v>0.33104990000000001</v>
      </c>
      <c r="H26" s="1">
        <f>comparação!I71</f>
        <v>0.87653647860284456</v>
      </c>
    </row>
    <row r="27" spans="1:8" x14ac:dyDescent="0.3">
      <c r="A27" t="s">
        <v>186</v>
      </c>
      <c r="B27" s="1">
        <f>comparação!C72</f>
        <v>0.72391887100813124</v>
      </c>
      <c r="C27" s="1">
        <f>comparação!D72</f>
        <v>170.04091130440608</v>
      </c>
      <c r="D27" s="1">
        <f>comparação!E72</f>
        <v>-0.1124964</v>
      </c>
      <c r="E27" s="1">
        <f>comparação!F72</f>
        <v>-8.6619299999999996E-2</v>
      </c>
      <c r="F27" s="1">
        <f>comparação!G72</f>
        <v>0.17242779999999999</v>
      </c>
      <c r="G27" s="1">
        <f>comparação!H72</f>
        <v>0.19644200000000001</v>
      </c>
      <c r="H27" s="1">
        <f>comparação!I72</f>
        <v>-0.26147654771443918</v>
      </c>
    </row>
    <row r="28" spans="1:8" x14ac:dyDescent="0.3">
      <c r="A28" t="s">
        <v>187</v>
      </c>
      <c r="B28" s="1">
        <f>comparação!C73</f>
        <v>0.32472589495884785</v>
      </c>
      <c r="C28" s="1">
        <f>comparação!D73</f>
        <v>167.81649007599145</v>
      </c>
      <c r="D28" s="1">
        <f>comparação!E73</f>
        <v>-0.16918839999999999</v>
      </c>
      <c r="E28" s="1">
        <f>comparação!F73</f>
        <v>-9.5055799999999996E-2</v>
      </c>
      <c r="F28" s="1">
        <f>comparação!G73</f>
        <v>0.10855679999999999</v>
      </c>
      <c r="G28" s="1">
        <f>comparação!H73</f>
        <v>0.13461670000000001</v>
      </c>
      <c r="H28" s="1">
        <f>comparação!I73</f>
        <v>-1.0368008480654616</v>
      </c>
    </row>
    <row r="29" spans="1:8" x14ac:dyDescent="0.3">
      <c r="A29" t="s">
        <v>188</v>
      </c>
      <c r="B29" s="1">
        <f>comparação!C74</f>
        <v>0.62627245269286014</v>
      </c>
      <c r="C29" s="1">
        <f>comparação!D74</f>
        <v>169.55349179970122</v>
      </c>
      <c r="D29" s="1">
        <f>comparação!E74</f>
        <v>-0.16491330000000001</v>
      </c>
      <c r="E29" s="1">
        <f>comparação!F74</f>
        <v>-9.5995899999999995E-2</v>
      </c>
      <c r="F29" s="1">
        <f>comparação!G74</f>
        <v>0.1471066</v>
      </c>
      <c r="G29" s="1">
        <f>comparação!H74</f>
        <v>0.18764430000000001</v>
      </c>
      <c r="H29" s="1">
        <f>comparação!I74</f>
        <v>-0.49563548223496928</v>
      </c>
    </row>
    <row r="30" spans="1:8" x14ac:dyDescent="0.3">
      <c r="A30" t="s">
        <v>189</v>
      </c>
      <c r="B30" s="1">
        <f>comparação!C75</f>
        <v>0.23879304694529421</v>
      </c>
      <c r="C30" s="1">
        <f>comparação!D75</f>
        <v>166.51166314365739</v>
      </c>
      <c r="D30" s="1">
        <f>comparação!E75</f>
        <v>-8.2618800000000006E-2</v>
      </c>
      <c r="E30" s="1">
        <f>comparação!F75</f>
        <v>-6.1369899999999998E-2</v>
      </c>
      <c r="F30" s="1">
        <f>comparação!G75</f>
        <v>-7.7795000000000003E-2</v>
      </c>
      <c r="G30" s="1">
        <f>comparação!H75</f>
        <v>-8.6125099999999996E-2</v>
      </c>
      <c r="H30" s="1">
        <f>comparação!I75</f>
        <v>-0.44274216770772806</v>
      </c>
    </row>
    <row r="31" spans="1:8" x14ac:dyDescent="0.3">
      <c r="A31" t="s">
        <v>190</v>
      </c>
      <c r="B31" s="1">
        <f>comparação!C76</f>
        <v>0.258650634944944</v>
      </c>
      <c r="C31" s="1">
        <f>comparação!D76</f>
        <v>167.18525657985305</v>
      </c>
      <c r="D31" s="1">
        <f>comparação!E76</f>
        <v>-5.21E-2</v>
      </c>
      <c r="E31" s="1">
        <f>comparação!F76</f>
        <v>-2.1077200000000001E-2</v>
      </c>
      <c r="F31" s="1">
        <f>comparação!G76</f>
        <v>-0.138844</v>
      </c>
      <c r="G31" s="1">
        <f>comparação!H76</f>
        <v>-0.1644745</v>
      </c>
      <c r="H31" s="1">
        <f>comparação!I76</f>
        <v>-0.94887675293475837</v>
      </c>
    </row>
    <row r="32" spans="1:8" x14ac:dyDescent="0.3">
      <c r="A32" t="s">
        <v>191</v>
      </c>
      <c r="B32" s="1">
        <f>comparação!C77</f>
        <v>0.22152872317853434</v>
      </c>
      <c r="C32" s="1">
        <f>comparação!D77</f>
        <v>167.11465585941033</v>
      </c>
      <c r="D32" s="1">
        <f>comparação!E77</f>
        <v>-3.3172100000000003E-2</v>
      </c>
      <c r="E32" s="1">
        <f>comparação!F77</f>
        <v>-1.9918000000000002E-2</v>
      </c>
      <c r="F32" s="1">
        <f>comparação!G77</f>
        <v>-0.11709940000000001</v>
      </c>
      <c r="G32" s="1">
        <f>comparação!H77</f>
        <v>-0.1540115</v>
      </c>
      <c r="H32" s="1">
        <f>comparação!I77</f>
        <v>-1.3708985015761423</v>
      </c>
    </row>
    <row r="33" spans="1:8" x14ac:dyDescent="0.3">
      <c r="A33" t="s">
        <v>192</v>
      </c>
      <c r="B33" s="1">
        <f>comparação!C78</f>
        <v>0.41776418682264238</v>
      </c>
      <c r="C33" s="1">
        <f>comparação!D78</f>
        <v>168.79607882863976</v>
      </c>
      <c r="D33" s="1">
        <f>comparação!E78</f>
        <v>-3.9541699999999999E-2</v>
      </c>
      <c r="E33" s="1">
        <f>comparação!F78</f>
        <v>2.2127000000000002E-3</v>
      </c>
      <c r="F33" s="1">
        <f>comparação!G78</f>
        <v>-0.10892400000000001</v>
      </c>
      <c r="G33" s="1">
        <f>comparação!H78</f>
        <v>-0.1347903</v>
      </c>
      <c r="H33" s="1">
        <f>comparação!I78</f>
        <v>-1.1437250216353598</v>
      </c>
    </row>
    <row r="34" spans="1:8" x14ac:dyDescent="0.3">
      <c r="A34" t="s">
        <v>193</v>
      </c>
      <c r="B34" s="1">
        <f>comparação!C79</f>
        <v>0.36675309501781128</v>
      </c>
      <c r="C34" s="1">
        <f>comparação!D79</f>
        <v>168.07355917429402</v>
      </c>
      <c r="D34" s="1">
        <f>comparação!E79</f>
        <v>-8.6675699999999994E-2</v>
      </c>
      <c r="E34" s="1">
        <f>comparação!F79</f>
        <v>-2.6326499999999999E-2</v>
      </c>
      <c r="F34" s="1">
        <f>comparação!G79</f>
        <v>-5.9367000000000003E-2</v>
      </c>
      <c r="G34" s="1">
        <f>comparação!H79</f>
        <v>-6.7241899999999993E-2</v>
      </c>
      <c r="H34" s="1">
        <f>comparação!I79</f>
        <v>-0.95151247552002161</v>
      </c>
    </row>
    <row r="35" spans="1:8" x14ac:dyDescent="0.3">
      <c r="A35" t="s">
        <v>194</v>
      </c>
      <c r="B35" s="1">
        <f>comparação!C80</f>
        <v>0.80148478856101901</v>
      </c>
      <c r="C35" s="1">
        <f>comparação!D80</f>
        <v>171.18917932320036</v>
      </c>
      <c r="D35" s="1">
        <f>comparação!E80</f>
        <v>-0.22897029999999999</v>
      </c>
      <c r="E35" s="1">
        <f>comparação!F80</f>
        <v>-5.3624499999999999E-2</v>
      </c>
      <c r="F35" s="1">
        <f>comparação!G80</f>
        <v>0.1624061</v>
      </c>
      <c r="G35" s="1">
        <f>comparação!H80</f>
        <v>0.21185419999999999</v>
      </c>
      <c r="H35" s="1">
        <f>comparação!I80</f>
        <v>-0.32760015511276375</v>
      </c>
    </row>
    <row r="36" spans="1:8" x14ac:dyDescent="0.3">
      <c r="A36" t="s">
        <v>195</v>
      </c>
      <c r="B36" s="1">
        <f>comparação!C81</f>
        <v>0.98731178932524466</v>
      </c>
      <c r="C36" s="1">
        <f>comparação!D81</f>
        <v>172.48084635445798</v>
      </c>
      <c r="D36" s="1">
        <f>comparação!E81</f>
        <v>-0.2052399</v>
      </c>
      <c r="E36" s="1">
        <f>comparação!F81</f>
        <v>-1.9482699999999999E-2</v>
      </c>
      <c r="F36" s="1">
        <f>comparação!G81</f>
        <v>0.19477530000000001</v>
      </c>
      <c r="G36" s="1">
        <f>comparação!H81</f>
        <v>0.22348560000000001</v>
      </c>
      <c r="H36" s="1">
        <f>comparação!I81</f>
        <v>0.15166658786943085</v>
      </c>
    </row>
    <row r="37" spans="1:8" x14ac:dyDescent="0.3">
      <c r="A37" t="s">
        <v>196</v>
      </c>
      <c r="B37" s="1">
        <f>comparação!C82</f>
        <v>0.80183786181919703</v>
      </c>
      <c r="C37" s="1">
        <f>comparação!D82</f>
        <v>173.03264549859995</v>
      </c>
      <c r="D37" s="1">
        <f>comparação!E82</f>
        <v>-0.17945939999999999</v>
      </c>
      <c r="E37" s="1">
        <f>comparação!F82</f>
        <v>2.6846200000000001E-2</v>
      </c>
      <c r="F37" s="1">
        <f>comparação!G82</f>
        <v>0.1249648</v>
      </c>
      <c r="G37" s="1">
        <f>comparação!H82</f>
        <v>0.14742469999999999</v>
      </c>
      <c r="H37" s="1">
        <f>comparação!I82</f>
        <v>-0.32415057306085265</v>
      </c>
    </row>
    <row r="38" spans="1:8" x14ac:dyDescent="0.3">
      <c r="A38" t="s">
        <v>197</v>
      </c>
      <c r="B38" s="1">
        <f>comparação!C83</f>
        <v>0.94309754174077054</v>
      </c>
      <c r="C38" s="1">
        <f>comparação!D83</f>
        <v>174.6471164304844</v>
      </c>
      <c r="D38" s="1">
        <f>comparação!E83</f>
        <v>-6.2717700000000001E-2</v>
      </c>
      <c r="E38" s="1">
        <f>comparação!F83</f>
        <v>9.1265399999999997E-2</v>
      </c>
      <c r="F38" s="1">
        <f>comparação!G83</f>
        <v>6.3424300000000003E-2</v>
      </c>
      <c r="G38" s="1">
        <f>comparação!H83</f>
        <v>7.6825699999999997E-2</v>
      </c>
      <c r="H38" s="1">
        <f>comparação!I83</f>
        <v>-0.89399850183033325</v>
      </c>
    </row>
    <row r="39" spans="1:8" x14ac:dyDescent="0.3">
      <c r="A39" t="s">
        <v>198</v>
      </c>
      <c r="B39" s="1">
        <f>comparação!C84</f>
        <v>0.95357708451621859</v>
      </c>
      <c r="C39" s="1">
        <f>comparação!D84</f>
        <v>175.61210930040519</v>
      </c>
      <c r="D39" s="1">
        <f>comparação!E84</f>
        <v>-7.5810100000000005E-2</v>
      </c>
      <c r="E39" s="1">
        <f>comparação!F84</f>
        <v>8.9146299999999998E-2</v>
      </c>
      <c r="F39" s="1">
        <f>comparação!G84</f>
        <v>6.0119100000000002E-2</v>
      </c>
      <c r="G39" s="1">
        <f>comparação!H84</f>
        <v>9.6992700000000001E-2</v>
      </c>
      <c r="H39" s="1">
        <f>comparação!I84</f>
        <v>-1.0041931112232101</v>
      </c>
    </row>
    <row r="40" spans="1:8" x14ac:dyDescent="0.3">
      <c r="A40" t="s">
        <v>199</v>
      </c>
      <c r="B40" s="1">
        <f>comparação!C85</f>
        <v>1.0673353085377357</v>
      </c>
      <c r="C40" s="1">
        <f>comparação!D85</f>
        <v>176.66719862367904</v>
      </c>
      <c r="D40" s="1">
        <f>comparação!E85</f>
        <v>-2.54542E-2</v>
      </c>
      <c r="E40" s="1">
        <f>comparação!F85</f>
        <v>0.1188583</v>
      </c>
      <c r="F40" s="1">
        <f>comparação!G85</f>
        <v>3.8337299999999998E-2</v>
      </c>
      <c r="G40" s="1">
        <f>comparação!H85</f>
        <v>7.3768899999999998E-2</v>
      </c>
      <c r="H40" s="1">
        <f>comparação!I85</f>
        <v>-0.71344061750157317</v>
      </c>
    </row>
    <row r="41" spans="1:8" x14ac:dyDescent="0.3">
      <c r="A41" t="s">
        <v>200</v>
      </c>
      <c r="B41" s="1">
        <f>comparação!C86</f>
        <v>1.3130549793971698</v>
      </c>
      <c r="C41" s="1">
        <f>comparação!D86</f>
        <v>178.64408536439043</v>
      </c>
      <c r="D41" s="1">
        <f>comparação!E86</f>
        <v>-2.0344999999999999E-3</v>
      </c>
      <c r="E41" s="1">
        <f>comparação!F86</f>
        <v>0.1349678</v>
      </c>
      <c r="F41" s="1">
        <f>comparação!G86</f>
        <v>6.4167100000000005E-2</v>
      </c>
      <c r="G41" s="1">
        <f>comparação!H86</f>
        <v>7.4801699999999999E-2</v>
      </c>
      <c r="H41" s="1">
        <f>comparação!I86</f>
        <v>-0.86842811275380494</v>
      </c>
    </row>
    <row r="42" spans="1:8" x14ac:dyDescent="0.3">
      <c r="A42" t="s">
        <v>201</v>
      </c>
      <c r="B42" s="1">
        <f>comparação!C87</f>
        <v>1.4533835518548841</v>
      </c>
      <c r="C42" s="1">
        <f>comparação!D87</f>
        <v>180.34785966765054</v>
      </c>
      <c r="D42" s="1">
        <f>comparação!E87</f>
        <v>-2.0379E-3</v>
      </c>
      <c r="E42" s="1">
        <f>comparação!F87</f>
        <v>0.17015669999999999</v>
      </c>
      <c r="F42" s="1">
        <f>comparação!G87</f>
        <v>9.7109600000000004E-2</v>
      </c>
      <c r="G42" s="1">
        <f>comparação!H87</f>
        <v>0.1308725</v>
      </c>
      <c r="H42" s="1">
        <f>comparação!I87</f>
        <v>-0.99855473103690573</v>
      </c>
    </row>
    <row r="43" spans="1:8" x14ac:dyDescent="0.3">
      <c r="A43" t="s">
        <v>202</v>
      </c>
      <c r="B43" s="1">
        <f>comparação!C88</f>
        <v>1.1656439562780052</v>
      </c>
      <c r="C43" s="1">
        <f>comparação!D88</f>
        <v>179.10990551515297</v>
      </c>
      <c r="D43" s="1">
        <f>comparação!E88</f>
        <v>-1.2312999999999999E-2</v>
      </c>
      <c r="E43" s="1">
        <f>comparação!F88</f>
        <v>0.18852830000000001</v>
      </c>
      <c r="F43" s="1">
        <f>comparação!G88</f>
        <v>5.2116299999999997E-2</v>
      </c>
      <c r="G43" s="1">
        <f>comparação!H88</f>
        <v>7.2252200000000003E-2</v>
      </c>
      <c r="H43" s="1">
        <f>comparação!I88</f>
        <v>-1.2758657302632341</v>
      </c>
    </row>
    <row r="44" spans="1:8" x14ac:dyDescent="0.3">
      <c r="A44" t="s">
        <v>203</v>
      </c>
      <c r="B44" s="1">
        <f>comparação!C89</f>
        <v>1.2508355741796782</v>
      </c>
      <c r="C44" s="1">
        <f>comparação!D89</f>
        <v>179.11192651790262</v>
      </c>
      <c r="D44" s="1">
        <f>comparação!E89</f>
        <v>5.8033000000000001E-2</v>
      </c>
      <c r="E44" s="1">
        <f>comparação!F89</f>
        <v>0.22608780000000001</v>
      </c>
      <c r="F44" s="1">
        <f>comparação!G89</f>
        <v>-1.2825400000000001E-2</v>
      </c>
      <c r="G44" s="1">
        <f>comparação!H89</f>
        <v>-2.1557300000000001E-2</v>
      </c>
      <c r="H44" s="1">
        <f>comparação!I89</f>
        <v>-1.4054971825554698</v>
      </c>
    </row>
    <row r="45" spans="1:8" x14ac:dyDescent="0.3">
      <c r="A45" t="s">
        <v>204</v>
      </c>
      <c r="B45" s="1">
        <f>comparação!C90</f>
        <v>1.494379052857618</v>
      </c>
      <c r="C45" s="1">
        <f>comparação!D90</f>
        <v>181.56712085885258</v>
      </c>
      <c r="D45" s="1">
        <f>comparação!E90</f>
        <v>2.8138E-2</v>
      </c>
      <c r="E45" s="1">
        <f>comparação!F90</f>
        <v>0.244616</v>
      </c>
      <c r="F45" s="1">
        <f>comparação!G90</f>
        <v>7.8229699999999999E-2</v>
      </c>
      <c r="G45" s="1">
        <f>comparação!H90</f>
        <v>9.0451599999999993E-2</v>
      </c>
      <c r="H45" s="1">
        <f>comparação!I90</f>
        <v>-1.4806828961793612</v>
      </c>
    </row>
    <row r="46" spans="1:8" x14ac:dyDescent="0.3">
      <c r="A46" t="s">
        <v>205</v>
      </c>
      <c r="B46" s="1">
        <f>comparação!C91</f>
        <v>2.0014929087251452</v>
      </c>
      <c r="C46" s="1">
        <f>comparação!D91</f>
        <v>184.93248418475886</v>
      </c>
      <c r="D46" s="1">
        <f>comparação!E91</f>
        <v>0.1038043</v>
      </c>
      <c r="E46" s="1">
        <f>comparação!F91</f>
        <v>0.29465599999999997</v>
      </c>
      <c r="F46" s="1">
        <f>comparação!G91</f>
        <v>0.1671174</v>
      </c>
      <c r="G46" s="1">
        <f>comparação!H91</f>
        <v>0.15674569999999999</v>
      </c>
      <c r="H46" s="1">
        <f>comparação!I91</f>
        <v>-1.0675701816521217</v>
      </c>
    </row>
    <row r="47" spans="1:8" x14ac:dyDescent="0.3">
      <c r="A47" t="s">
        <v>206</v>
      </c>
      <c r="B47" s="1">
        <f>comparação!C92</f>
        <v>2.0740852627016508</v>
      </c>
      <c r="C47" s="1">
        <f>comparação!D92</f>
        <v>185.97784998244168</v>
      </c>
      <c r="D47" s="1">
        <f>comparação!E92</f>
        <v>0.1156928</v>
      </c>
      <c r="E47" s="1">
        <f>comparação!F92</f>
        <v>0.3144768</v>
      </c>
      <c r="F47" s="1">
        <f>comparação!G92</f>
        <v>0.2035044</v>
      </c>
      <c r="G47" s="1">
        <f>comparação!H92</f>
        <v>0.19741300000000001</v>
      </c>
      <c r="H47" s="1">
        <f>comparação!I92</f>
        <v>-0.68085332611489602</v>
      </c>
    </row>
    <row r="48" spans="1:8" x14ac:dyDescent="0.3">
      <c r="A48" t="s">
        <v>207</v>
      </c>
      <c r="B48" s="1">
        <f>comparação!C93</f>
        <v>2.2650076996686574</v>
      </c>
      <c r="C48" s="1">
        <f>comparação!D93</f>
        <v>187.08042800400207</v>
      </c>
      <c r="D48" s="1">
        <f>comparação!E93</f>
        <v>0.14835190000000001</v>
      </c>
      <c r="E48" s="1">
        <f>comparação!F93</f>
        <v>0.33831869999999997</v>
      </c>
      <c r="F48" s="1">
        <f>comparação!G93</f>
        <v>0.2613355</v>
      </c>
      <c r="G48" s="1">
        <f>comparação!H93</f>
        <v>0.21911369999999999</v>
      </c>
      <c r="H48" s="1">
        <f>comparação!I93</f>
        <v>-0.59334558874884258</v>
      </c>
    </row>
    <row r="49" spans="1:8" x14ac:dyDescent="0.3">
      <c r="A49" t="s">
        <v>208</v>
      </c>
      <c r="B49" s="1">
        <f>comparação!C94</f>
        <v>2.3944955734304365</v>
      </c>
      <c r="C49" s="1">
        <f>comparação!D94</f>
        <v>191.03585058961795</v>
      </c>
      <c r="D49" s="1">
        <f>comparação!E94</f>
        <v>0.1149326</v>
      </c>
      <c r="E49" s="1">
        <f>comparação!F94</f>
        <v>0.39748470000000002</v>
      </c>
      <c r="F49" s="1">
        <f>comparação!G94</f>
        <v>0.36012699999999997</v>
      </c>
      <c r="G49" s="1">
        <f>comparação!H94</f>
        <v>0.33061279999999998</v>
      </c>
      <c r="H49" s="1">
        <f>comparação!I94</f>
        <v>-1.3869633886592598</v>
      </c>
    </row>
    <row r="50" spans="1:8" x14ac:dyDescent="0.3">
      <c r="A50" t="s">
        <v>209</v>
      </c>
      <c r="B50" s="1">
        <f>comparação!C95</f>
        <v>2.1526660810688067</v>
      </c>
      <c r="C50" s="1">
        <f>comparação!D95</f>
        <v>189.42703720315234</v>
      </c>
      <c r="D50" s="1">
        <f>comparação!E95</f>
        <v>0.10924879999999999</v>
      </c>
      <c r="E50" s="1">
        <f>comparação!F95</f>
        <v>0.36005179999999998</v>
      </c>
      <c r="F50" s="1">
        <f>comparação!G95</f>
        <v>0.37973590000000002</v>
      </c>
      <c r="G50" s="1">
        <f>comparação!H95</f>
        <v>0.40553060000000002</v>
      </c>
      <c r="H50" s="1">
        <f>comparação!I95</f>
        <v>-1.4425317349252196</v>
      </c>
    </row>
    <row r="51" spans="1:8" x14ac:dyDescent="0.3">
      <c r="A51" t="s">
        <v>210</v>
      </c>
      <c r="B51" s="1">
        <f>comparação!C96</f>
        <v>2.1062102676966505</v>
      </c>
      <c r="C51" s="1">
        <f>comparação!D96</f>
        <v>188.8112807829001</v>
      </c>
      <c r="D51" s="1">
        <f>comparação!E96</f>
        <v>0.1220753</v>
      </c>
      <c r="E51" s="1">
        <f>comparação!F96</f>
        <v>0.35134549999999998</v>
      </c>
      <c r="F51" s="1">
        <f>comparação!G96</f>
        <v>0.35924590000000001</v>
      </c>
      <c r="G51" s="1">
        <f>comparação!H96</f>
        <v>0.40254430000000002</v>
      </c>
      <c r="H51" s="1">
        <f>comparação!I96</f>
        <v>-1.5658908337763833</v>
      </c>
    </row>
    <row r="52" spans="1:8" x14ac:dyDescent="0.3">
      <c r="A52" t="s">
        <v>211</v>
      </c>
      <c r="B52" s="1">
        <f>comparação!C97</f>
        <v>2.5626263947979009</v>
      </c>
      <c r="C52" s="1">
        <f>comparação!D97</f>
        <v>190.68696995958663</v>
      </c>
      <c r="D52" s="1">
        <f>comparação!E97</f>
        <v>0.1034378</v>
      </c>
      <c r="E52" s="1">
        <f>comparação!F97</f>
        <v>0.3518464</v>
      </c>
      <c r="F52" s="1">
        <f>comparação!G97</f>
        <v>0.49598779999999998</v>
      </c>
      <c r="G52" s="1">
        <f>comparação!H97</f>
        <v>0.50352169999999996</v>
      </c>
      <c r="H52" s="1">
        <f>comparação!I97</f>
        <v>-1.4773083135903453</v>
      </c>
    </row>
    <row r="53" spans="1:8" x14ac:dyDescent="0.3">
      <c r="A53" t="s">
        <v>212</v>
      </c>
      <c r="B53" s="1">
        <f>comparação!C98</f>
        <v>3.3582329081498279</v>
      </c>
      <c r="C53" s="1">
        <f>comparação!D98</f>
        <v>195.5075789119274</v>
      </c>
      <c r="D53" s="1">
        <f>comparação!E98</f>
        <v>0.16137109999999999</v>
      </c>
      <c r="E53" s="1">
        <f>comparação!F98</f>
        <v>0.40107880000000001</v>
      </c>
      <c r="F53" s="1">
        <f>comparação!G98</f>
        <v>0.60808779999999996</v>
      </c>
      <c r="G53" s="1">
        <f>comparação!H98</f>
        <v>0.60719719999999999</v>
      </c>
      <c r="H53" s="1">
        <f>comparação!I98</f>
        <v>-0.82168945564075102</v>
      </c>
    </row>
    <row r="54" spans="1:8" x14ac:dyDescent="0.3">
      <c r="A54" t="s">
        <v>213</v>
      </c>
      <c r="B54" s="1">
        <f>comparação!C99</f>
        <v>3.8004898921362611</v>
      </c>
      <c r="C54" s="1">
        <f>comparação!D99</f>
        <v>198.79238033601575</v>
      </c>
      <c r="D54" s="1">
        <f>comparação!E99</f>
        <v>0.15722820000000001</v>
      </c>
      <c r="E54" s="1">
        <f>comparação!F99</f>
        <v>0.42061199999999999</v>
      </c>
      <c r="F54" s="1">
        <f>comparação!G99</f>
        <v>0.73087760000000002</v>
      </c>
      <c r="G54" s="1">
        <f>comparação!H99</f>
        <v>0.72371479999999999</v>
      </c>
      <c r="H54" s="1">
        <f>comparação!I99</f>
        <v>-0.2167318445254397</v>
      </c>
    </row>
    <row r="55" spans="1:8" x14ac:dyDescent="0.3">
      <c r="A55" t="s">
        <v>214</v>
      </c>
      <c r="B55" s="1">
        <f>comparação!C100</f>
        <v>3.6204278100111837</v>
      </c>
      <c r="C55" s="1">
        <f>comparação!D100</f>
        <v>198.14939979875186</v>
      </c>
      <c r="D55" s="1">
        <f>comparação!E100</f>
        <v>0.15301909999999999</v>
      </c>
      <c r="E55" s="1">
        <f>comparação!F100</f>
        <v>0.44228709999999999</v>
      </c>
      <c r="F55" s="1">
        <f>comparação!G100</f>
        <v>0.69866450000000002</v>
      </c>
      <c r="G55" s="1">
        <f>comparação!H100</f>
        <v>0.7049723</v>
      </c>
      <c r="H55" s="1">
        <f>comparação!I100</f>
        <v>-0.36907414430176383</v>
      </c>
    </row>
    <row r="56" spans="1:8" x14ac:dyDescent="0.3">
      <c r="A56" t="s">
        <v>215</v>
      </c>
      <c r="B56" s="1">
        <f>comparação!C101</f>
        <v>4.9025202317458225</v>
      </c>
      <c r="C56" s="1">
        <f>comparação!D101</f>
        <v>206.44672911909043</v>
      </c>
      <c r="D56" s="1">
        <f>comparação!E101</f>
        <v>0.2119471</v>
      </c>
      <c r="E56" s="1">
        <f>comparação!F101</f>
        <v>0.51312519999999995</v>
      </c>
      <c r="F56" s="1">
        <f>comparação!G101</f>
        <v>0.94591930000000002</v>
      </c>
      <c r="G56" s="1">
        <f>comparação!H101</f>
        <v>0.91636280000000003</v>
      </c>
      <c r="H56" s="1">
        <f>comparação!I101</f>
        <v>-0.24308421789775378</v>
      </c>
    </row>
    <row r="57" spans="1:8" x14ac:dyDescent="0.3">
      <c r="A57" t="s">
        <v>216</v>
      </c>
      <c r="B57" s="1">
        <f>comparação!C102</f>
        <v>4.8371657001666319</v>
      </c>
      <c r="C57" s="1">
        <f>comparação!D102</f>
        <v>207.77245446431283</v>
      </c>
      <c r="D57" s="1">
        <f>comparação!E102</f>
        <v>0.23714199999999999</v>
      </c>
      <c r="E57" s="1">
        <f>comparação!F102</f>
        <v>0.53873599999999999</v>
      </c>
      <c r="F57" s="1">
        <f>comparação!G102</f>
        <v>0.96945369999999997</v>
      </c>
      <c r="G57" s="1">
        <f>comparação!H102</f>
        <v>0.97541089999999997</v>
      </c>
      <c r="H57" s="1">
        <f>comparação!I102</f>
        <v>0.27728804446340677</v>
      </c>
    </row>
    <row r="58" spans="1:8" x14ac:dyDescent="0.3">
      <c r="A58" t="s">
        <v>217</v>
      </c>
      <c r="B58" s="1">
        <f>comparação!C103</f>
        <v>3.5111690514222351</v>
      </c>
      <c r="C58" s="1">
        <f>comparação!D103</f>
        <v>197.23694026948709</v>
      </c>
      <c r="D58" s="1">
        <f>comparação!E103</f>
        <v>0.1204086</v>
      </c>
      <c r="E58" s="1">
        <f>comparação!F103</f>
        <v>0.46242949999999999</v>
      </c>
      <c r="F58" s="1">
        <f>comparação!G103</f>
        <v>0.77311770000000002</v>
      </c>
      <c r="G58" s="1">
        <f>comparação!H103</f>
        <v>0.82751300000000005</v>
      </c>
      <c r="H58" s="1">
        <f>comparação!I103</f>
        <v>-0.11986603715658263</v>
      </c>
    </row>
    <row r="59" spans="1:8" x14ac:dyDescent="0.3">
      <c r="A59" t="s">
        <v>218</v>
      </c>
      <c r="B59" s="1">
        <f>comparação!C104</f>
        <v>3.7589572746172744</v>
      </c>
      <c r="C59" s="1">
        <f>comparação!D104</f>
        <v>198.00480227064224</v>
      </c>
      <c r="D59" s="1">
        <f>comparação!E104</f>
        <v>0.15965209999999999</v>
      </c>
      <c r="E59" s="1">
        <f>comparação!F104</f>
        <v>0.50162180000000001</v>
      </c>
      <c r="F59" s="1">
        <f>comparação!G104</f>
        <v>0.75592020000000004</v>
      </c>
      <c r="G59" s="1">
        <f>comparação!H104</f>
        <v>0.79816089999999995</v>
      </c>
      <c r="H59" s="1">
        <f>comparação!I104</f>
        <v>-0.73871337612275956</v>
      </c>
    </row>
    <row r="60" spans="1:8" x14ac:dyDescent="0.3">
      <c r="A60" t="s">
        <v>219</v>
      </c>
      <c r="B60" s="1">
        <f>comparação!C105</f>
        <v>3.0692510506934512</v>
      </c>
      <c r="C60" s="1">
        <f>comparação!D105</f>
        <v>191.01230734289751</v>
      </c>
      <c r="D60" s="1">
        <f>comparação!E105</f>
        <v>0.21223330000000001</v>
      </c>
      <c r="E60" s="1">
        <f>comparação!F105</f>
        <v>0.44193369999999998</v>
      </c>
      <c r="F60" s="1">
        <f>comparação!G105</f>
        <v>0.54204940000000001</v>
      </c>
      <c r="G60" s="1">
        <f>comparação!H105</f>
        <v>0.62833479999999997</v>
      </c>
      <c r="H60" s="1">
        <f>comparação!I105</f>
        <v>-0.7723787460460152</v>
      </c>
    </row>
    <row r="61" spans="1:8" x14ac:dyDescent="0.3">
      <c r="A61" t="s">
        <v>220</v>
      </c>
      <c r="B61" s="1">
        <f>comparação!C106</f>
        <v>3.3089931646602824</v>
      </c>
      <c r="C61" s="1">
        <f>comparação!D106</f>
        <v>195.11047531617268</v>
      </c>
      <c r="D61" s="1">
        <f>comparação!E106</f>
        <v>0.27923629999999999</v>
      </c>
      <c r="E61" s="1">
        <f>comparação!F106</f>
        <v>0.53748890000000005</v>
      </c>
      <c r="F61" s="1">
        <f>comparação!G106</f>
        <v>0.49500690000000003</v>
      </c>
      <c r="G61" s="1">
        <f>comparação!H106</f>
        <v>0.53224369999999999</v>
      </c>
      <c r="H61" s="1">
        <f>comparação!I106</f>
        <v>-1.4318542969309356</v>
      </c>
    </row>
    <row r="62" spans="1:8" x14ac:dyDescent="0.3">
      <c r="A62" t="s">
        <v>221</v>
      </c>
      <c r="B62" s="1">
        <f>comparação!C107</f>
        <v>3.8285988967773652</v>
      </c>
      <c r="C62" s="1">
        <f>comparação!D107</f>
        <v>199.71442825528672</v>
      </c>
      <c r="D62" s="1">
        <f>comparação!E107</f>
        <v>0.34787370000000001</v>
      </c>
      <c r="E62" s="1">
        <f>comparação!F107</f>
        <v>0.62441210000000003</v>
      </c>
      <c r="F62" s="1">
        <f>comparação!G107</f>
        <v>0.5853254</v>
      </c>
      <c r="G62" s="1">
        <f>comparação!H107</f>
        <v>0.59744960000000003</v>
      </c>
      <c r="H62" s="1">
        <f>comparação!I107</f>
        <v>-1.5434315707204611</v>
      </c>
    </row>
    <row r="63" spans="1:8" x14ac:dyDescent="0.3">
      <c r="A63" t="s">
        <v>222</v>
      </c>
      <c r="B63" s="1">
        <f>comparação!C108</f>
        <v>4.1739409261093705</v>
      </c>
      <c r="C63" s="1">
        <f>comparação!D108</f>
        <v>201.65134285500832</v>
      </c>
      <c r="D63" s="1">
        <f>comparação!E108</f>
        <v>0.43911159999999999</v>
      </c>
      <c r="E63" s="1">
        <f>comparação!F108</f>
        <v>0.64108790000000004</v>
      </c>
      <c r="F63" s="1">
        <f>comparação!G108</f>
        <v>0.55570359999999996</v>
      </c>
      <c r="G63" s="1">
        <f>comparação!H108</f>
        <v>0.55225409999999997</v>
      </c>
      <c r="H63" s="1">
        <f>comparação!I108</f>
        <v>-1.2407014457722585</v>
      </c>
    </row>
    <row r="64" spans="1:8" x14ac:dyDescent="0.3">
      <c r="A64" t="s">
        <v>223</v>
      </c>
      <c r="B64" s="1">
        <f>comparação!C109</f>
        <v>4.393798448458714</v>
      </c>
      <c r="C64" s="1">
        <f>comparação!D109</f>
        <v>204.21708987704642</v>
      </c>
      <c r="D64" s="1">
        <f>comparação!E109</f>
        <v>0.4430616</v>
      </c>
      <c r="E64" s="1">
        <f>comparação!F109</f>
        <v>0.66718820000000001</v>
      </c>
      <c r="F64" s="1">
        <f>comparação!G109</f>
        <v>0.61186300000000005</v>
      </c>
      <c r="G64" s="1">
        <f>comparação!H109</f>
        <v>0.61827600000000005</v>
      </c>
      <c r="H64" s="1">
        <f>comparação!I109</f>
        <v>-1.0984209862245999</v>
      </c>
    </row>
    <row r="65" spans="1:8" x14ac:dyDescent="0.3">
      <c r="A65" t="s">
        <v>224</v>
      </c>
      <c r="B65" s="1">
        <f>comparação!C110</f>
        <v>4.0532352921134107</v>
      </c>
      <c r="C65" s="1">
        <f>comparação!D110</f>
        <v>199.1804069725099</v>
      </c>
      <c r="D65" s="1">
        <f>comparação!E110</f>
        <v>0.52127409999999996</v>
      </c>
      <c r="E65" s="1">
        <f>comparação!F110</f>
        <v>0.64929130000000002</v>
      </c>
      <c r="F65" s="1">
        <f>comparação!G110</f>
        <v>0.4657675</v>
      </c>
      <c r="G65" s="1">
        <f>comparação!H110</f>
        <v>0.48482629999999999</v>
      </c>
      <c r="H65" s="1">
        <f>comparação!I110</f>
        <v>-0.61019462246269984</v>
      </c>
    </row>
    <row r="66" spans="1:8" x14ac:dyDescent="0.3">
      <c r="A66" t="s">
        <v>225</v>
      </c>
      <c r="B66" s="1">
        <f>comparação!C111</f>
        <v>4.2863991301931907</v>
      </c>
      <c r="C66" s="1">
        <f>comparação!D111</f>
        <v>202.57897859554973</v>
      </c>
      <c r="D66" s="1">
        <f>comparação!E111</f>
        <v>0.61289610000000005</v>
      </c>
      <c r="E66" s="1">
        <f>comparação!F111</f>
        <v>0.74087080000000005</v>
      </c>
      <c r="F66" s="1">
        <f>comparação!G111</f>
        <v>0.43051159999999999</v>
      </c>
      <c r="G66" s="1">
        <f>comparação!H111</f>
        <v>0.4046961</v>
      </c>
      <c r="H66" s="1">
        <f>comparação!I111</f>
        <v>-1.6391656719570764</v>
      </c>
    </row>
    <row r="67" spans="1:8" x14ac:dyDescent="0.3">
      <c r="A67" t="s">
        <v>226</v>
      </c>
      <c r="B67" s="1">
        <f>comparação!C112</f>
        <v>4.1826175898321516</v>
      </c>
      <c r="C67" s="1">
        <f>comparação!D112</f>
        <v>201.87231691483279</v>
      </c>
      <c r="D67" s="1">
        <f>comparação!E112</f>
        <v>0.62322730000000004</v>
      </c>
      <c r="E67" s="1">
        <f>comparação!F112</f>
        <v>0.74526309999999996</v>
      </c>
      <c r="F67" s="1">
        <f>comparação!G112</f>
        <v>0.41522379999999998</v>
      </c>
      <c r="G67" s="1">
        <f>comparação!H112</f>
        <v>0.38512689999999999</v>
      </c>
      <c r="H67" s="1">
        <f>comparação!I112</f>
        <v>-1.9943548581302264</v>
      </c>
    </row>
    <row r="68" spans="1:8" x14ac:dyDescent="0.3">
      <c r="A68" t="s">
        <v>227</v>
      </c>
      <c r="B68" s="1">
        <f>comparação!C113</f>
        <v>4.6877410604260934</v>
      </c>
      <c r="C68" s="1">
        <f>comparação!D113</f>
        <v>202.35428531226671</v>
      </c>
      <c r="D68" s="1">
        <f>comparação!E113</f>
        <v>0.84565440000000003</v>
      </c>
      <c r="E68" s="1">
        <f>comparação!F113</f>
        <v>0.78764789999999996</v>
      </c>
      <c r="F68" s="1">
        <f>comparação!G113</f>
        <v>0.33830700000000002</v>
      </c>
      <c r="G68" s="1">
        <f>comparação!H113</f>
        <v>0.29120020000000002</v>
      </c>
      <c r="H68" s="1">
        <f>comparação!I113</f>
        <v>-1.1451149773001852</v>
      </c>
    </row>
    <row r="69" spans="1:8" x14ac:dyDescent="0.3">
      <c r="A69" t="s">
        <v>228</v>
      </c>
      <c r="B69" s="1">
        <f>comparação!C114</f>
        <v>5.1134641410737043</v>
      </c>
      <c r="C69" s="1">
        <f>comparação!D114</f>
        <v>206.81566925200832</v>
      </c>
      <c r="D69" s="1">
        <f>comparação!E114</f>
        <v>0.867591</v>
      </c>
      <c r="E69" s="1">
        <f>comparação!F114</f>
        <v>0.83548160000000005</v>
      </c>
      <c r="F69" s="1">
        <f>comparação!G114</f>
        <v>0.41326990000000002</v>
      </c>
      <c r="G69" s="1">
        <f>comparação!H114</f>
        <v>0.38371280000000002</v>
      </c>
      <c r="H69" s="1">
        <f>comparação!I114</f>
        <v>-1.1498503980493617</v>
      </c>
    </row>
    <row r="70" spans="1:8" x14ac:dyDescent="0.3">
      <c r="A70" t="s">
        <v>229</v>
      </c>
      <c r="B70" s="1">
        <f>comparação!C115</f>
        <v>4.9953171428181422</v>
      </c>
      <c r="C70" s="1">
        <f>comparação!D115</f>
        <v>207.85834918049014</v>
      </c>
      <c r="D70" s="1">
        <f>comparação!E115</f>
        <v>0.87388670000000002</v>
      </c>
      <c r="E70" s="1">
        <f>comparação!F115</f>
        <v>0.86983900000000003</v>
      </c>
      <c r="F70" s="1">
        <f>comparação!G115</f>
        <v>0.3781081</v>
      </c>
      <c r="G70" s="1">
        <f>comparação!H115</f>
        <v>0.35714269999999998</v>
      </c>
      <c r="H70" s="1">
        <f>comparação!I115</f>
        <v>-1.7815711958558231</v>
      </c>
    </row>
    <row r="71" spans="1:8" x14ac:dyDescent="0.3">
      <c r="A71" t="s">
        <v>230</v>
      </c>
      <c r="B71" s="1">
        <f>comparação!C116</f>
        <v>5.3578324940165718</v>
      </c>
      <c r="C71" s="1">
        <f>comparação!D116</f>
        <v>210.24103720257168</v>
      </c>
      <c r="D71" s="1">
        <f>comparação!E116</f>
        <v>0.88313430000000004</v>
      </c>
      <c r="E71" s="1">
        <f>comparação!F116</f>
        <v>0.91638050000000004</v>
      </c>
      <c r="F71" s="1">
        <f>comparação!G116</f>
        <v>0.45024979999999998</v>
      </c>
      <c r="G71" s="1">
        <f>comparação!H116</f>
        <v>0.4239733</v>
      </c>
      <c r="H71" s="1">
        <f>comparação!I116</f>
        <v>-1.8917305351068125</v>
      </c>
    </row>
    <row r="72" spans="1:8" x14ac:dyDescent="0.3">
      <c r="A72" t="s">
        <v>231</v>
      </c>
      <c r="B72" s="1">
        <f>comparação!C117</f>
        <v>4.9351415181092007</v>
      </c>
      <c r="C72" s="1">
        <f>comparação!D117</f>
        <v>209.93332035176059</v>
      </c>
      <c r="D72" s="1">
        <f>comparação!E117</f>
        <v>0.84613159999999998</v>
      </c>
      <c r="E72" s="1">
        <f>comparação!F117</f>
        <v>0.93874970000000002</v>
      </c>
      <c r="F72" s="1">
        <f>comparação!G117</f>
        <v>0.44334020000000002</v>
      </c>
      <c r="G72" s="1">
        <f>comparação!H117</f>
        <v>0.44028149999999999</v>
      </c>
      <c r="H72" s="1">
        <f>comparação!I117</f>
        <v>-2.2205322770676861</v>
      </c>
    </row>
    <row r="73" spans="1:8" x14ac:dyDescent="0.3">
      <c r="A73" t="s">
        <v>232</v>
      </c>
      <c r="B73" s="1">
        <f>comparação!C118</f>
        <v>5.4886869173976658</v>
      </c>
      <c r="C73" s="1">
        <f>comparação!D118</f>
        <v>213.53189239035558</v>
      </c>
      <c r="D73" s="1">
        <f>comparação!E118</f>
        <v>1.093164</v>
      </c>
      <c r="E73" s="1">
        <f>comparação!F118</f>
        <v>1.0404450000000001</v>
      </c>
      <c r="F73" s="1">
        <f>comparação!G118</f>
        <v>0.3751254</v>
      </c>
      <c r="G73" s="1">
        <f>comparação!H118</f>
        <v>0.35460390000000003</v>
      </c>
      <c r="H73" s="1">
        <f>comparação!I118</f>
        <v>-2.845624371091743</v>
      </c>
    </row>
    <row r="74" spans="1:8" x14ac:dyDescent="0.3">
      <c r="A74" t="s">
        <v>233</v>
      </c>
      <c r="B74" s="1">
        <f>comparação!C119</f>
        <v>5.6631881834595976</v>
      </c>
      <c r="C74" s="1">
        <f>comparação!D119</f>
        <v>212.37677049829222</v>
      </c>
      <c r="D74" s="1">
        <f>comparação!E119</f>
        <v>1.34409</v>
      </c>
      <c r="E74" s="1">
        <f>comparação!F119</f>
        <v>1.077483</v>
      </c>
      <c r="F74" s="1">
        <f>comparação!G119</f>
        <v>0.33650859999999999</v>
      </c>
      <c r="G74" s="1">
        <f>comparação!H119</f>
        <v>0.33457130000000002</v>
      </c>
      <c r="H74" s="1">
        <f>comparação!I119</f>
        <v>-2.7882414791249426</v>
      </c>
    </row>
    <row r="75" spans="1:8" x14ac:dyDescent="0.3">
      <c r="A75" t="s">
        <v>234</v>
      </c>
      <c r="B75" s="1">
        <f>comparação!C120</f>
        <v>6.0450835152498597</v>
      </c>
      <c r="C75" s="1">
        <f>comparação!D120</f>
        <v>210.52819204569161</v>
      </c>
      <c r="D75" s="1">
        <f>comparação!E120</f>
        <v>1.4891719999999999</v>
      </c>
      <c r="E75" s="1">
        <f>comparação!F120</f>
        <v>0.97451810000000005</v>
      </c>
      <c r="F75" s="1">
        <f>comparação!G120</f>
        <v>0.330762</v>
      </c>
      <c r="G75" s="1">
        <f>comparação!H120</f>
        <v>0.41710970000000003</v>
      </c>
      <c r="H75" s="1">
        <f>comparação!I120</f>
        <v>-0.60211792158096966</v>
      </c>
    </row>
    <row r="76" spans="1:8" x14ac:dyDescent="0.3">
      <c r="A76" t="s">
        <v>235</v>
      </c>
      <c r="B76" s="1">
        <f>comparação!C121</f>
        <v>7.7173874360130963</v>
      </c>
      <c r="C76" s="1">
        <f>comparação!D121</f>
        <v>225.31031048178201</v>
      </c>
      <c r="D76" s="1">
        <f>comparação!E121</f>
        <v>1.5967309999999999</v>
      </c>
      <c r="E76" s="1">
        <f>comparação!F121</f>
        <v>1.1237900000000001</v>
      </c>
      <c r="F76" s="1">
        <f>comparação!G121</f>
        <v>0.47829640000000001</v>
      </c>
      <c r="G76" s="1">
        <f>comparação!H121</f>
        <v>0.55223129999999998</v>
      </c>
      <c r="H76" s="1">
        <f>comparação!I121</f>
        <v>-0.42992665715853168</v>
      </c>
    </row>
    <row r="77" spans="1:8" x14ac:dyDescent="0.3">
      <c r="A77" t="s">
        <v>236</v>
      </c>
      <c r="B77" s="1">
        <f>comparação!C122</f>
        <v>8.6329640486447818</v>
      </c>
      <c r="C77" s="1">
        <f>comparação!D122</f>
        <v>232.01802087731963</v>
      </c>
      <c r="D77" s="1">
        <f>comparação!E122</f>
        <v>1.8058350000000001</v>
      </c>
      <c r="E77" s="1">
        <f>comparação!F122</f>
        <v>1.3057479999999999</v>
      </c>
      <c r="F77" s="1">
        <f>comparação!G122</f>
        <v>0.50944860000000003</v>
      </c>
      <c r="G77" s="1">
        <f>comparação!H122</f>
        <v>0.5505814</v>
      </c>
      <c r="H77" s="1">
        <f>comparação!I122</f>
        <v>-0.37973809002009767</v>
      </c>
    </row>
    <row r="78" spans="1:8" x14ac:dyDescent="0.3">
      <c r="A78" t="s">
        <v>237</v>
      </c>
      <c r="B78" s="1">
        <f>comparação!C123</f>
        <v>9.1724258805454788</v>
      </c>
      <c r="C78" s="1">
        <f>comparação!D123</f>
        <v>236.50222016337571</v>
      </c>
      <c r="D78" s="1">
        <f>comparação!E123</f>
        <v>1.926472</v>
      </c>
      <c r="E78" s="1">
        <f>comparação!F123</f>
        <v>1.468248</v>
      </c>
      <c r="F78" s="1">
        <f>comparação!G123</f>
        <v>0.54559990000000003</v>
      </c>
      <c r="G78" s="1">
        <f>comparação!H123</f>
        <v>0.52390689999999995</v>
      </c>
      <c r="H78" s="1">
        <f>comparação!I123</f>
        <v>-1.6258163067086819</v>
      </c>
    </row>
    <row r="79" spans="1:8" x14ac:dyDescent="0.3">
      <c r="A79" t="s">
        <v>238</v>
      </c>
      <c r="B79" s="1">
        <f>comparação!C124</f>
        <v>9.1463782034679095</v>
      </c>
      <c r="C79" s="1">
        <f>comparação!D124</f>
        <v>239.2193686362595</v>
      </c>
      <c r="D79" s="1">
        <f>comparação!E124</f>
        <v>2.014812</v>
      </c>
      <c r="E79" s="1">
        <f>comparação!F124</f>
        <v>1.639705</v>
      </c>
      <c r="F79" s="1">
        <f>comparação!G124</f>
        <v>0.38900800000000002</v>
      </c>
      <c r="G79" s="1">
        <f>comparação!H124</f>
        <v>0.39082739999999999</v>
      </c>
      <c r="H79" s="1">
        <f>comparação!I124</f>
        <v>-1.8192531018247446</v>
      </c>
    </row>
    <row r="80" spans="1:8" x14ac:dyDescent="0.3">
      <c r="A80" t="s">
        <v>239</v>
      </c>
      <c r="B80" s="1">
        <f>comparação!C125</f>
        <v>10.210431799084754</v>
      </c>
      <c r="C80" s="1">
        <f>comparação!D125</f>
        <v>248.4825333353769</v>
      </c>
      <c r="D80" s="1">
        <f>comparação!E125</f>
        <v>2.143796</v>
      </c>
      <c r="E80" s="1">
        <f>comparação!F125</f>
        <v>1.796791</v>
      </c>
      <c r="F80" s="1">
        <f>comparação!G125</f>
        <v>0.58271170000000005</v>
      </c>
      <c r="G80" s="1">
        <f>comparação!H125</f>
        <v>0.57162480000000004</v>
      </c>
      <c r="H80" s="1">
        <f>comparação!I125</f>
        <v>-1.8483317474020122</v>
      </c>
    </row>
    <row r="81" spans="1:8" x14ac:dyDescent="0.3">
      <c r="A81" t="s">
        <v>240</v>
      </c>
      <c r="B81" s="1">
        <f>comparação!C126</f>
        <v>10.559567672706336</v>
      </c>
      <c r="C81" s="1">
        <f>comparação!D126</f>
        <v>251.4896228341355</v>
      </c>
      <c r="D81" s="1">
        <f>comparação!E126</f>
        <v>2.152847</v>
      </c>
      <c r="E81" s="1">
        <f>comparação!F126</f>
        <v>1.8670469999999999</v>
      </c>
      <c r="F81" s="1">
        <f>comparação!G126</f>
        <v>0.61187150000000001</v>
      </c>
      <c r="G81" s="1">
        <f>comparação!H126</f>
        <v>0.61371920000000002</v>
      </c>
      <c r="H81" s="1">
        <f>comparação!I126</f>
        <v>-1.8397904873232458</v>
      </c>
    </row>
    <row r="82" spans="1:8" x14ac:dyDescent="0.3">
      <c r="A82" t="s">
        <v>241</v>
      </c>
      <c r="B82" s="1">
        <f>comparação!C127</f>
        <v>10.292826941519078</v>
      </c>
      <c r="C82" s="1">
        <f>comparação!D127</f>
        <v>249.44517298694282</v>
      </c>
      <c r="D82" s="1">
        <f>comparação!E127</f>
        <v>2.18506</v>
      </c>
      <c r="E82" s="1">
        <f>comparação!F127</f>
        <v>1.8689960000000001</v>
      </c>
      <c r="F82" s="1">
        <f>comparação!G127</f>
        <v>0.61493089999999995</v>
      </c>
      <c r="G82" s="1">
        <f>comparação!H127</f>
        <v>0.66842869999999999</v>
      </c>
      <c r="H82" s="1">
        <f>comparação!I127</f>
        <v>-1.3137603854988715</v>
      </c>
    </row>
    <row r="83" spans="1:8" x14ac:dyDescent="0.3">
      <c r="A83" t="s">
        <v>242</v>
      </c>
      <c r="B83" s="1">
        <f>comparação!C128</f>
        <v>10.537472680550549</v>
      </c>
      <c r="C83" s="1">
        <f>comparação!D128</f>
        <v>255.34920803624007</v>
      </c>
      <c r="D83" s="1">
        <f>comparação!E128</f>
        <v>2.2264210000000002</v>
      </c>
      <c r="E83" s="1">
        <f>comparação!F128</f>
        <v>2.0270890000000001</v>
      </c>
      <c r="F83" s="1">
        <f>comparação!G128</f>
        <v>0.54642329999999995</v>
      </c>
      <c r="G83" s="1">
        <f>comparação!H128</f>
        <v>0.53294620000000004</v>
      </c>
      <c r="H83" s="1">
        <f>comparação!I128</f>
        <v>-1.9677316074747149</v>
      </c>
    </row>
    <row r="84" spans="1:8" x14ac:dyDescent="0.3">
      <c r="A84" t="s">
        <v>243</v>
      </c>
      <c r="B84" s="1">
        <f>comparação!C129</f>
        <v>10.415670949922941</v>
      </c>
      <c r="C84" s="1">
        <f>comparação!D129</f>
        <v>257.52250649198862</v>
      </c>
      <c r="D84" s="1">
        <f>comparação!E129</f>
        <v>2.212329</v>
      </c>
      <c r="E84" s="1">
        <f>comparação!F129</f>
        <v>2.1064379999999998</v>
      </c>
      <c r="F84" s="1">
        <f>comparação!G129</f>
        <v>0.56702490000000005</v>
      </c>
      <c r="G84" s="1">
        <f>comparação!H129</f>
        <v>0.56591840000000004</v>
      </c>
      <c r="H84" s="1">
        <f>comparação!I129</f>
        <v>-2.7140563417024044</v>
      </c>
    </row>
    <row r="85" spans="1:8" x14ac:dyDescent="0.3">
      <c r="A85" t="s">
        <v>244</v>
      </c>
      <c r="B85" s="1">
        <f>comparação!C130</f>
        <v>11.214399498128007</v>
      </c>
      <c r="C85" s="1">
        <f>comparação!D130</f>
        <v>262.50540061656784</v>
      </c>
      <c r="D85" s="1">
        <f>comparação!E130</f>
        <v>2.2870650000000001</v>
      </c>
      <c r="E85" s="1">
        <f>comparação!F130</f>
        <v>2.1396980000000001</v>
      </c>
      <c r="F85" s="1">
        <f>comparação!G130</f>
        <v>0.76724539999999997</v>
      </c>
      <c r="G85" s="1">
        <f>comparação!H130</f>
        <v>0.73932589999999998</v>
      </c>
      <c r="H85" s="1">
        <f>comparação!I130</f>
        <v>-2.3604748891914884</v>
      </c>
    </row>
    <row r="86" spans="1:8" x14ac:dyDescent="0.3">
      <c r="A86" t="s">
        <v>245</v>
      </c>
      <c r="B86" s="1">
        <f>comparação!C131</f>
        <v>11.55222586345802</v>
      </c>
      <c r="C86" s="1">
        <f>comparação!D131</f>
        <v>268.08764491257432</v>
      </c>
      <c r="D86" s="1">
        <f>comparação!E131</f>
        <v>2.2132230000000002</v>
      </c>
      <c r="E86" s="1">
        <f>comparação!F131</f>
        <v>2.1910310000000002</v>
      </c>
      <c r="F86" s="1">
        <f>comparação!G131</f>
        <v>0.89070760000000004</v>
      </c>
      <c r="G86" s="1">
        <f>comparação!H131</f>
        <v>0.89915029999999996</v>
      </c>
      <c r="H86" s="1">
        <f>comparação!I131</f>
        <v>-1.7470805333148021</v>
      </c>
    </row>
    <row r="87" spans="1:8" x14ac:dyDescent="0.3">
      <c r="A87" t="s">
        <v>246</v>
      </c>
      <c r="B87" s="1">
        <f>comparação!C132</f>
        <v>11.962552792430326</v>
      </c>
      <c r="C87" s="1">
        <f>comparação!D132</f>
        <v>271.85053693674689</v>
      </c>
      <c r="D87" s="1">
        <f>comparação!E132</f>
        <v>2.0847739999999999</v>
      </c>
      <c r="E87" s="1">
        <f>comparação!F132</f>
        <v>2.176078</v>
      </c>
      <c r="F87" s="1">
        <f>comparação!G132</f>
        <v>1.0776110000000001</v>
      </c>
      <c r="G87" s="1">
        <f>comparação!H132</f>
        <v>1.1191</v>
      </c>
      <c r="H87" s="1">
        <f>comparação!I132</f>
        <v>-0.76022136780588678</v>
      </c>
    </row>
    <row r="88" spans="1:8" x14ac:dyDescent="0.3">
      <c r="A88" t="s">
        <v>247</v>
      </c>
      <c r="B88" s="1">
        <f>comparação!C133</f>
        <v>11.640241665396431</v>
      </c>
      <c r="C88" s="1">
        <f>comparação!D133</f>
        <v>271.91027599422921</v>
      </c>
      <c r="D88" s="1">
        <f>comparação!E133</f>
        <v>2.1133009999999999</v>
      </c>
      <c r="E88" s="1">
        <f>comparação!F133</f>
        <v>2.218928</v>
      </c>
      <c r="F88" s="1">
        <f>comparação!G133</f>
        <v>0.9823577</v>
      </c>
      <c r="G88" s="1">
        <f>comparação!H133</f>
        <v>1.017045</v>
      </c>
      <c r="H88" s="1">
        <f>comparação!I133</f>
        <v>-1.3470349829994677</v>
      </c>
    </row>
    <row r="89" spans="1:8" x14ac:dyDescent="0.3">
      <c r="A89" t="s">
        <v>248</v>
      </c>
      <c r="B89" s="1">
        <f>comparação!C134</f>
        <v>11.166285949186141</v>
      </c>
      <c r="C89" s="1">
        <f>comparação!D134</f>
        <v>269.45508859718365</v>
      </c>
      <c r="D89" s="1">
        <f>comparação!E134</f>
        <v>2.062341</v>
      </c>
      <c r="E89" s="1">
        <f>comparação!F134</f>
        <v>2.2309580000000002</v>
      </c>
      <c r="F89" s="1">
        <f>comparação!G134</f>
        <v>0.92292099999999999</v>
      </c>
      <c r="G89" s="1">
        <f>comparação!H134</f>
        <v>0.94009600000000004</v>
      </c>
      <c r="H89" s="1">
        <f>comparação!I134</f>
        <v>-1.9763123704423404</v>
      </c>
    </row>
    <row r="90" spans="1:8" x14ac:dyDescent="0.3">
      <c r="A90" t="s">
        <v>249</v>
      </c>
      <c r="B90" s="1">
        <f>comparação!C135</f>
        <v>11.044133746727047</v>
      </c>
      <c r="C90" s="1">
        <f>comparação!D135</f>
        <v>269.07274951072554</v>
      </c>
      <c r="D90" s="1">
        <f>comparação!E135</f>
        <v>2.0524939999999998</v>
      </c>
      <c r="E90" s="1">
        <f>comparação!F135</f>
        <v>2.2706189999999999</v>
      </c>
      <c r="F90" s="1">
        <f>comparação!G135</f>
        <v>0.90651110000000001</v>
      </c>
      <c r="G90" s="1">
        <f>comparação!H135</f>
        <v>0.88174350000000001</v>
      </c>
      <c r="H90" s="1">
        <f>comparação!I135</f>
        <v>-2.2180276273293065</v>
      </c>
    </row>
    <row r="91" spans="1:8" x14ac:dyDescent="0.3">
      <c r="A91" t="s">
        <v>250</v>
      </c>
      <c r="B91" s="1">
        <f>comparação!C136</f>
        <v>11.058812328861578</v>
      </c>
      <c r="C91" s="1">
        <f>comparação!D136</f>
        <v>269.05529534513596</v>
      </c>
      <c r="D91" s="1">
        <f>comparação!E136</f>
        <v>2.0920160000000001</v>
      </c>
      <c r="E91" s="1">
        <f>comparação!F136</f>
        <v>2.2866330000000001</v>
      </c>
      <c r="F91" s="1">
        <f>comparação!G136</f>
        <v>0.89183579999999996</v>
      </c>
      <c r="G91" s="1">
        <f>comparação!H136</f>
        <v>0.84304520000000005</v>
      </c>
      <c r="H91" s="1">
        <f>comparação!I136</f>
        <v>-1.6225271129768577</v>
      </c>
    </row>
    <row r="92" spans="1:8" x14ac:dyDescent="0.3">
      <c r="A92" t="s">
        <v>251</v>
      </c>
      <c r="B92" s="1">
        <f>comparação!C137</f>
        <v>11.30125074455948</v>
      </c>
      <c r="C92" s="1">
        <f>comparação!D137</f>
        <v>271.89592371956314</v>
      </c>
      <c r="D92" s="1">
        <f>comparação!E137</f>
        <v>2.096088</v>
      </c>
      <c r="E92" s="1">
        <f>comparação!F137</f>
        <v>2.3622390000000002</v>
      </c>
      <c r="F92" s="1">
        <f>comparação!G137</f>
        <v>0.94147800000000004</v>
      </c>
      <c r="G92" s="1">
        <f>comparação!H137</f>
        <v>0.88967589999999996</v>
      </c>
      <c r="H92" s="1">
        <f>comparação!I137</f>
        <v>-1.635834441200916</v>
      </c>
    </row>
    <row r="93" spans="1:8" x14ac:dyDescent="0.3">
      <c r="A93" t="s">
        <v>252</v>
      </c>
      <c r="B93" s="1">
        <f>comparação!C138</f>
        <v>11.697701220724701</v>
      </c>
      <c r="C93" s="1">
        <f>comparação!D138</f>
        <v>275.02611980101972</v>
      </c>
      <c r="D93" s="1">
        <f>comparação!E138</f>
        <v>2.057407</v>
      </c>
      <c r="E93" s="1">
        <f>comparação!F138</f>
        <v>2.3936739999999999</v>
      </c>
      <c r="F93" s="1">
        <f>comparação!G138</f>
        <v>1.124506</v>
      </c>
      <c r="G93" s="1">
        <f>comparação!H138</f>
        <v>1.097154</v>
      </c>
      <c r="H93" s="1">
        <f>comparação!I138</f>
        <v>-1.182245968813427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093"/>
  <sheetViews>
    <sheetView workbookViewId="0">
      <selection activeCell="N12" sqref="N12"/>
    </sheetView>
  </sheetViews>
  <sheetFormatPr defaultRowHeight="14.4" x14ac:dyDescent="0.3"/>
  <cols>
    <col min="1" max="1" width="10.5546875" style="24" bestFit="1" customWidth="1"/>
    <col min="2" max="2" width="10.5546875" style="24" customWidth="1"/>
    <col min="10" max="10" width="10.5546875" style="24" bestFit="1" customWidth="1"/>
  </cols>
  <sheetData>
    <row r="1" spans="1:12" x14ac:dyDescent="0.3">
      <c r="A1" s="24" t="s">
        <v>263</v>
      </c>
      <c r="B1" s="24" t="s">
        <v>262</v>
      </c>
      <c r="C1" t="s">
        <v>260</v>
      </c>
      <c r="D1" t="s">
        <v>261</v>
      </c>
      <c r="E1" t="s">
        <v>319</v>
      </c>
      <c r="J1" s="24" t="s">
        <v>263</v>
      </c>
      <c r="K1" t="s">
        <v>260</v>
      </c>
      <c r="L1" t="s">
        <v>319</v>
      </c>
    </row>
    <row r="2" spans="1:12" x14ac:dyDescent="0.3">
      <c r="A2" s="24">
        <v>41687</v>
      </c>
      <c r="B2" s="24" t="str">
        <f t="shared" ref="B2:B65" si="0">CONCATENATE(YEAR(A2),"M",(MONTH(A2)))</f>
        <v>2014M2</v>
      </c>
      <c r="C2">
        <v>0.30899504186770554</v>
      </c>
      <c r="D2">
        <v>0.30899504186770554</v>
      </c>
      <c r="J2" s="24">
        <v>43802</v>
      </c>
      <c r="K2">
        <v>-1.7766341565550765</v>
      </c>
      <c r="L2">
        <v>-1.19</v>
      </c>
    </row>
    <row r="3" spans="1:12" x14ac:dyDescent="0.3">
      <c r="A3" s="24">
        <v>41688</v>
      </c>
      <c r="B3" s="24" t="str">
        <f t="shared" si="0"/>
        <v>2014M2</v>
      </c>
      <c r="C3">
        <v>0.3805011755222184</v>
      </c>
      <c r="D3">
        <v>0.34474810869496197</v>
      </c>
      <c r="J3" s="24">
        <v>43803</v>
      </c>
      <c r="K3">
        <v>-1.7917862721148112</v>
      </c>
      <c r="L3">
        <v>-1.19</v>
      </c>
    </row>
    <row r="4" spans="1:12" x14ac:dyDescent="0.3">
      <c r="A4" s="24">
        <v>41689</v>
      </c>
      <c r="B4" s="24" t="str">
        <f t="shared" si="0"/>
        <v>2014M2</v>
      </c>
      <c r="C4">
        <v>0.47391117391585941</v>
      </c>
      <c r="D4">
        <v>0.38780246376859445</v>
      </c>
      <c r="J4" s="24">
        <v>43804</v>
      </c>
      <c r="K4">
        <v>-1.8588192783435504</v>
      </c>
      <c r="L4">
        <v>-1.23</v>
      </c>
    </row>
    <row r="5" spans="1:12" x14ac:dyDescent="0.3">
      <c r="A5" s="24">
        <v>41690</v>
      </c>
      <c r="B5" s="24" t="str">
        <f t="shared" si="0"/>
        <v>2014M2</v>
      </c>
      <c r="C5">
        <v>0.42651067637780204</v>
      </c>
      <c r="D5">
        <v>0.39747951692089634</v>
      </c>
      <c r="J5" s="24">
        <v>43805</v>
      </c>
      <c r="K5">
        <v>-1.9240933445583943</v>
      </c>
      <c r="L5">
        <v>-1.27</v>
      </c>
    </row>
    <row r="6" spans="1:12" x14ac:dyDescent="0.3">
      <c r="A6" s="24">
        <v>41691</v>
      </c>
      <c r="B6" s="24" t="str">
        <f t="shared" si="0"/>
        <v>2014M2</v>
      </c>
      <c r="C6">
        <v>0.33171307026643948</v>
      </c>
      <c r="D6">
        <v>0.38432622759000495</v>
      </c>
      <c r="J6" s="24">
        <v>43808</v>
      </c>
      <c r="K6">
        <v>-1.9098335835025908</v>
      </c>
      <c r="L6">
        <v>-1.26</v>
      </c>
    </row>
    <row r="7" spans="1:12" x14ac:dyDescent="0.3">
      <c r="A7" s="24">
        <v>41694</v>
      </c>
      <c r="B7" s="24" t="str">
        <f t="shared" si="0"/>
        <v>2014M2</v>
      </c>
      <c r="C7">
        <v>0.2811110088908666</v>
      </c>
      <c r="D7">
        <v>0.36712369114014853</v>
      </c>
      <c r="J7" s="24">
        <v>43809</v>
      </c>
      <c r="K7">
        <v>-1.9370920941145608</v>
      </c>
      <c r="L7">
        <v>-1.28</v>
      </c>
    </row>
    <row r="8" spans="1:12" x14ac:dyDescent="0.3">
      <c r="A8" s="24">
        <v>41695</v>
      </c>
      <c r="B8" s="24" t="str">
        <f t="shared" si="0"/>
        <v>2014M2</v>
      </c>
      <c r="C8">
        <v>0.25946953909715309</v>
      </c>
      <c r="D8">
        <v>0.35174452656257771</v>
      </c>
      <c r="J8" s="24">
        <v>43810</v>
      </c>
      <c r="K8">
        <v>-2.1020471668456637</v>
      </c>
      <c r="L8">
        <v>-1.34</v>
      </c>
    </row>
    <row r="9" spans="1:12" x14ac:dyDescent="0.3">
      <c r="A9" s="24">
        <v>41696</v>
      </c>
      <c r="B9" s="24" t="str">
        <f t="shared" si="0"/>
        <v>2014M2</v>
      </c>
      <c r="C9">
        <v>0.28663182033718915</v>
      </c>
      <c r="D9">
        <v>0.34360543828440415</v>
      </c>
      <c r="J9" s="24">
        <v>43811</v>
      </c>
      <c r="K9">
        <v>-2.2779557727546398</v>
      </c>
      <c r="L9">
        <v>-1.4</v>
      </c>
    </row>
    <row r="10" spans="1:12" x14ac:dyDescent="0.3">
      <c r="A10" s="24">
        <v>41697</v>
      </c>
      <c r="B10" s="24" t="str">
        <f t="shared" si="0"/>
        <v>2014M2</v>
      </c>
      <c r="C10">
        <v>0.12942976575883025</v>
      </c>
      <c r="D10">
        <v>0.31980814133711816</v>
      </c>
      <c r="J10" s="24">
        <v>43812</v>
      </c>
      <c r="K10">
        <v>-2.3339056413295367</v>
      </c>
      <c r="L10">
        <v>-1.44</v>
      </c>
    </row>
    <row r="11" spans="1:12" x14ac:dyDescent="0.3">
      <c r="A11" s="24">
        <v>41698</v>
      </c>
      <c r="B11" s="24" t="str">
        <f t="shared" si="0"/>
        <v>2014M2</v>
      </c>
      <c r="C11">
        <v>0.13378985102203089</v>
      </c>
      <c r="D11">
        <v>0.3012063123056094</v>
      </c>
      <c r="J11" s="24">
        <v>43815</v>
      </c>
      <c r="K11">
        <v>-2.3764989106298455</v>
      </c>
      <c r="L11">
        <v>-1.45</v>
      </c>
    </row>
    <row r="12" spans="1:12" x14ac:dyDescent="0.3">
      <c r="A12" s="24">
        <v>41701</v>
      </c>
      <c r="B12" s="24" t="str">
        <f t="shared" si="0"/>
        <v>2014M3</v>
      </c>
      <c r="C12">
        <v>0.35857057666232151</v>
      </c>
      <c r="D12">
        <v>0.30642124542894683</v>
      </c>
      <c r="J12" s="24">
        <v>43816</v>
      </c>
      <c r="K12">
        <v>-2.3567537627271107</v>
      </c>
      <c r="L12">
        <v>-1.47</v>
      </c>
    </row>
    <row r="13" spans="1:12" x14ac:dyDescent="0.3">
      <c r="A13" s="24">
        <v>41702</v>
      </c>
      <c r="B13" s="24" t="str">
        <f t="shared" si="0"/>
        <v>2014M3</v>
      </c>
      <c r="C13">
        <v>0.18911064263638949</v>
      </c>
      <c r="D13">
        <v>0.29664536186290041</v>
      </c>
      <c r="J13" s="24">
        <v>43817</v>
      </c>
      <c r="K13">
        <v>-2.3709846182735639</v>
      </c>
      <c r="L13">
        <v>-1.46</v>
      </c>
    </row>
    <row r="14" spans="1:12" x14ac:dyDescent="0.3">
      <c r="A14" s="24">
        <v>41703</v>
      </c>
      <c r="B14" s="24" t="str">
        <f t="shared" si="0"/>
        <v>2014M3</v>
      </c>
      <c r="C14">
        <v>5.4289888351485446E-2</v>
      </c>
      <c r="D14">
        <v>0.27800263313125312</v>
      </c>
      <c r="J14" s="24">
        <v>43818</v>
      </c>
      <c r="K14">
        <v>-2.3540000255509108</v>
      </c>
      <c r="L14">
        <v>-1.45</v>
      </c>
    </row>
    <row r="15" spans="1:12" x14ac:dyDescent="0.3">
      <c r="A15" s="24">
        <v>41704</v>
      </c>
      <c r="B15" s="24" t="str">
        <f t="shared" si="0"/>
        <v>2014M3</v>
      </c>
      <c r="C15">
        <v>-7.260819871542519E-2</v>
      </c>
      <c r="D15">
        <v>0.2529590022850618</v>
      </c>
      <c r="J15" s="24">
        <v>43819</v>
      </c>
      <c r="K15">
        <v>-2.3500892091968986</v>
      </c>
      <c r="L15">
        <v>-1.46</v>
      </c>
    </row>
    <row r="16" spans="1:12" x14ac:dyDescent="0.3">
      <c r="A16" s="24">
        <v>41705</v>
      </c>
      <c r="B16" s="24" t="str">
        <f t="shared" si="0"/>
        <v>2014M3</v>
      </c>
      <c r="C16">
        <v>0.13724782344153896</v>
      </c>
      <c r="D16">
        <v>0.24524492369549358</v>
      </c>
      <c r="J16" s="24">
        <v>43822</v>
      </c>
      <c r="K16">
        <v>-2.3771415698082299</v>
      </c>
      <c r="L16">
        <v>-1.47</v>
      </c>
    </row>
    <row r="17" spans="1:16" x14ac:dyDescent="0.3">
      <c r="A17" s="24">
        <v>41708</v>
      </c>
      <c r="B17" s="24" t="str">
        <f t="shared" si="0"/>
        <v>2014M3</v>
      </c>
      <c r="C17">
        <v>0.20257451454811992</v>
      </c>
      <c r="D17">
        <v>0.24257802312378274</v>
      </c>
      <c r="J17" s="24">
        <v>43823</v>
      </c>
      <c r="K17">
        <v>-2.3399491085581219</v>
      </c>
      <c r="L17">
        <v>-1.45</v>
      </c>
    </row>
    <row r="18" spans="1:16" x14ac:dyDescent="0.3">
      <c r="A18" s="24">
        <v>41709</v>
      </c>
      <c r="B18" s="24" t="str">
        <f t="shared" si="0"/>
        <v>2014M3</v>
      </c>
      <c r="C18">
        <v>0.25030956865458925</v>
      </c>
      <c r="D18">
        <v>0.24303281991971251</v>
      </c>
      <c r="J18" s="24">
        <v>43824</v>
      </c>
      <c r="K18">
        <v>-2.3684822386045292</v>
      </c>
      <c r="L18">
        <v>-1.45</v>
      </c>
    </row>
    <row r="19" spans="1:16" x14ac:dyDescent="0.3">
      <c r="A19" s="24">
        <v>41710</v>
      </c>
      <c r="B19" s="24" t="str">
        <f t="shared" si="0"/>
        <v>2014M3</v>
      </c>
      <c r="C19">
        <v>0.17047083546910455</v>
      </c>
      <c r="D19">
        <v>0.2390015985613454</v>
      </c>
      <c r="J19" s="24">
        <v>43825</v>
      </c>
      <c r="K19">
        <v>-2.4649229404920523</v>
      </c>
      <c r="L19">
        <v>-1.49</v>
      </c>
    </row>
    <row r="20" spans="1:16" x14ac:dyDescent="0.3">
      <c r="A20" s="24">
        <v>41711</v>
      </c>
      <c r="B20" s="24" t="str">
        <f t="shared" si="0"/>
        <v>2014M3</v>
      </c>
      <c r="C20">
        <v>0.24977908811509367</v>
      </c>
      <c r="D20">
        <v>0.23956883485364797</v>
      </c>
      <c r="J20" s="24">
        <v>43826</v>
      </c>
      <c r="K20">
        <v>-2.5530263409179241</v>
      </c>
      <c r="L20">
        <v>-1.51</v>
      </c>
    </row>
    <row r="21" spans="1:16" x14ac:dyDescent="0.3">
      <c r="A21" s="24">
        <v>41712</v>
      </c>
      <c r="B21" s="24" t="str">
        <f t="shared" si="0"/>
        <v>2014M3</v>
      </c>
      <c r="C21">
        <v>0.3115561419954892</v>
      </c>
      <c r="D21">
        <v>0.24316820021074004</v>
      </c>
      <c r="J21" s="24">
        <v>43829</v>
      </c>
      <c r="K21">
        <v>-2.5475306705744787</v>
      </c>
      <c r="L21">
        <v>-1.5</v>
      </c>
      <c r="O21" t="s">
        <v>320</v>
      </c>
      <c r="P21">
        <f>CORREL(K2:K525,L2:L525)</f>
        <v>0.85496006330244323</v>
      </c>
    </row>
    <row r="22" spans="1:16" x14ac:dyDescent="0.3">
      <c r="A22" s="24">
        <v>41715</v>
      </c>
      <c r="B22" s="24" t="str">
        <f t="shared" si="0"/>
        <v>2014M3</v>
      </c>
      <c r="C22">
        <v>0.15630280639562216</v>
      </c>
      <c r="D22">
        <v>0.2355335884371359</v>
      </c>
      <c r="J22" s="24">
        <v>43830</v>
      </c>
      <c r="K22">
        <v>-2.716048928336376</v>
      </c>
      <c r="L22">
        <v>-1.56</v>
      </c>
    </row>
    <row r="23" spans="1:16" x14ac:dyDescent="0.3">
      <c r="A23" s="24">
        <v>41716</v>
      </c>
      <c r="B23" s="24" t="str">
        <f t="shared" si="0"/>
        <v>2014M3</v>
      </c>
      <c r="C23">
        <v>0.10326746588541537</v>
      </c>
      <c r="D23">
        <v>0.22167190295529576</v>
      </c>
      <c r="J23" s="24">
        <v>43831</v>
      </c>
      <c r="K23">
        <v>-2.72620549934256</v>
      </c>
      <c r="L23">
        <v>-1.56</v>
      </c>
    </row>
    <row r="24" spans="1:16" x14ac:dyDescent="0.3">
      <c r="A24" s="24">
        <v>41717</v>
      </c>
      <c r="B24" s="24" t="str">
        <f t="shared" si="0"/>
        <v>2014M3</v>
      </c>
      <c r="C24">
        <v>0.22372183836348297</v>
      </c>
      <c r="D24">
        <v>0.20916243617767688</v>
      </c>
      <c r="J24" s="24">
        <v>43832</v>
      </c>
      <c r="K24">
        <v>-2.8505100956607263</v>
      </c>
      <c r="L24">
        <v>-1.61</v>
      </c>
    </row>
    <row r="25" spans="1:16" x14ac:dyDescent="0.3">
      <c r="A25" s="24">
        <v>41718</v>
      </c>
      <c r="B25" s="24" t="str">
        <f t="shared" si="0"/>
        <v>2014M3</v>
      </c>
      <c r="C25">
        <v>0.26834253342721792</v>
      </c>
      <c r="D25">
        <v>0.20125402903014772</v>
      </c>
      <c r="J25" s="24">
        <v>43833</v>
      </c>
      <c r="K25">
        <v>-2.5895955787790821</v>
      </c>
      <c r="L25">
        <v>-1.51</v>
      </c>
    </row>
    <row r="26" spans="1:16" x14ac:dyDescent="0.3">
      <c r="A26" s="24">
        <v>41719</v>
      </c>
      <c r="B26" s="24" t="str">
        <f t="shared" si="0"/>
        <v>2014M3</v>
      </c>
      <c r="C26">
        <v>0.23757899145633835</v>
      </c>
      <c r="D26">
        <v>0.19654732508964268</v>
      </c>
      <c r="J26" s="24">
        <v>43836</v>
      </c>
      <c r="K26">
        <v>-2.5498356836839786</v>
      </c>
      <c r="L26">
        <v>-1.49</v>
      </c>
    </row>
    <row r="27" spans="1:16" x14ac:dyDescent="0.3">
      <c r="A27" s="24">
        <v>41722</v>
      </c>
      <c r="B27" s="24" t="str">
        <f t="shared" si="0"/>
        <v>2014M3</v>
      </c>
      <c r="C27">
        <v>0.15487585392557596</v>
      </c>
      <c r="D27">
        <v>0.19023556734137814</v>
      </c>
      <c r="J27" s="24">
        <v>43837</v>
      </c>
      <c r="K27">
        <v>-2.5457709507235515</v>
      </c>
      <c r="L27">
        <v>-1.49</v>
      </c>
    </row>
    <row r="28" spans="1:16" x14ac:dyDescent="0.3">
      <c r="A28" s="24">
        <v>41723</v>
      </c>
      <c r="B28" s="24" t="str">
        <f t="shared" si="0"/>
        <v>2014M3</v>
      </c>
      <c r="C28">
        <v>3.0569970582986022E-2</v>
      </c>
      <c r="D28">
        <v>0.17879058891566979</v>
      </c>
      <c r="J28" s="24">
        <v>43838</v>
      </c>
      <c r="K28">
        <v>-2.7256388289641964</v>
      </c>
      <c r="L28">
        <v>-1.55</v>
      </c>
    </row>
    <row r="29" spans="1:16" x14ac:dyDescent="0.3">
      <c r="A29" s="24">
        <v>41724</v>
      </c>
      <c r="B29" s="24" t="str">
        <f t="shared" si="0"/>
        <v>2014M3</v>
      </c>
      <c r="C29">
        <v>4.4654713427576542E-2</v>
      </c>
      <c r="D29">
        <v>0.16669173357018915</v>
      </c>
      <c r="J29" s="24">
        <v>43839</v>
      </c>
      <c r="K29">
        <v>-2.7641221626769332</v>
      </c>
      <c r="L29">
        <v>-1.61</v>
      </c>
    </row>
    <row r="30" spans="1:16" x14ac:dyDescent="0.3">
      <c r="A30" s="24">
        <v>41725</v>
      </c>
      <c r="B30" s="24" t="str">
        <f t="shared" si="0"/>
        <v>2014M3</v>
      </c>
      <c r="C30">
        <v>-0.11815678882108514</v>
      </c>
      <c r="D30">
        <v>0.15431240584119338</v>
      </c>
      <c r="J30" s="24">
        <v>43840</v>
      </c>
      <c r="K30">
        <v>-2.8173437324210533</v>
      </c>
      <c r="L30">
        <v>-1.61</v>
      </c>
    </row>
    <row r="31" spans="1:16" x14ac:dyDescent="0.3">
      <c r="A31" s="24">
        <v>41726</v>
      </c>
      <c r="B31" s="24" t="str">
        <f t="shared" si="0"/>
        <v>2014M3</v>
      </c>
      <c r="C31">
        <v>-0.10908882129089384</v>
      </c>
      <c r="D31">
        <v>0.14216847222554713</v>
      </c>
      <c r="J31" s="24">
        <v>43843</v>
      </c>
      <c r="K31">
        <v>-2.9171328193937813</v>
      </c>
      <c r="L31">
        <v>-1.65</v>
      </c>
    </row>
    <row r="32" spans="1:16" x14ac:dyDescent="0.3">
      <c r="A32" s="24">
        <v>41729</v>
      </c>
      <c r="B32" s="24" t="str">
        <f t="shared" si="0"/>
        <v>2014M3</v>
      </c>
      <c r="C32">
        <v>-0.16539453041497909</v>
      </c>
      <c r="D32">
        <v>0.11597021687168212</v>
      </c>
      <c r="J32" s="24">
        <v>43844</v>
      </c>
      <c r="K32">
        <v>-2.9574544777759435</v>
      </c>
      <c r="L32">
        <v>-1.66</v>
      </c>
    </row>
    <row r="33" spans="1:12" x14ac:dyDescent="0.3">
      <c r="A33" s="24">
        <v>41730</v>
      </c>
      <c r="B33" s="24" t="str">
        <f t="shared" si="0"/>
        <v>2014M4</v>
      </c>
      <c r="C33">
        <v>-0.37106467241573521</v>
      </c>
      <c r="D33">
        <v>8.7961451119075898E-2</v>
      </c>
      <c r="J33" s="24">
        <v>43845</v>
      </c>
      <c r="K33">
        <v>-2.9124633892977938</v>
      </c>
      <c r="L33">
        <v>-1.64</v>
      </c>
    </row>
    <row r="34" spans="1:12" x14ac:dyDescent="0.3">
      <c r="A34" s="24">
        <v>41731</v>
      </c>
      <c r="B34" s="24" t="str">
        <f t="shared" si="0"/>
        <v>2014M4</v>
      </c>
      <c r="C34">
        <v>-0.35907623426573976</v>
      </c>
      <c r="D34">
        <v>6.7293144988214634E-2</v>
      </c>
      <c r="J34" s="24">
        <v>43846</v>
      </c>
      <c r="K34">
        <v>-2.8842505671971561</v>
      </c>
      <c r="L34">
        <v>-1.64</v>
      </c>
    </row>
    <row r="35" spans="1:12" x14ac:dyDescent="0.3">
      <c r="A35" s="24">
        <v>41732</v>
      </c>
      <c r="B35" s="24" t="str">
        <f t="shared" si="0"/>
        <v>2014M4</v>
      </c>
      <c r="C35">
        <v>-0.25470795341648955</v>
      </c>
      <c r="D35">
        <v>5.818815725316142E-2</v>
      </c>
      <c r="J35" s="24">
        <v>43847</v>
      </c>
      <c r="K35">
        <v>-3.0065554493100652</v>
      </c>
      <c r="L35">
        <v>-1.67</v>
      </c>
    </row>
    <row r="36" spans="1:12" x14ac:dyDescent="0.3">
      <c r="A36" s="24">
        <v>41733</v>
      </c>
      <c r="B36" s="24" t="str">
        <f t="shared" si="0"/>
        <v>2014M4</v>
      </c>
      <c r="C36">
        <v>-0.30411405103364719</v>
      </c>
      <c r="D36">
        <v>3.6120063529402099E-2</v>
      </c>
      <c r="J36" s="24">
        <v>43850</v>
      </c>
      <c r="K36">
        <v>-2.9850990412206198</v>
      </c>
      <c r="L36">
        <v>-1.67</v>
      </c>
    </row>
    <row r="37" spans="1:12" x14ac:dyDescent="0.3">
      <c r="A37" s="24">
        <v>41736</v>
      </c>
      <c r="B37" s="24" t="str">
        <f t="shared" si="0"/>
        <v>2014M4</v>
      </c>
      <c r="C37">
        <v>-0.37369467559380898</v>
      </c>
      <c r="D37">
        <v>7.3066040223056516E-3</v>
      </c>
      <c r="J37" s="24">
        <v>43851</v>
      </c>
      <c r="K37">
        <v>-2.8636107291735433</v>
      </c>
      <c r="L37">
        <v>-1.64</v>
      </c>
    </row>
    <row r="38" spans="1:12" x14ac:dyDescent="0.3">
      <c r="A38" s="24">
        <v>41737</v>
      </c>
      <c r="B38" s="24" t="str">
        <f t="shared" si="0"/>
        <v>2014M4</v>
      </c>
      <c r="C38">
        <v>-0.41686620537438701</v>
      </c>
      <c r="D38">
        <v>-2.6052184679143137E-2</v>
      </c>
      <c r="J38" s="24">
        <v>43852</v>
      </c>
      <c r="K38">
        <v>-3.0286666662440074</v>
      </c>
      <c r="L38">
        <v>-1.68</v>
      </c>
    </row>
    <row r="39" spans="1:12" x14ac:dyDescent="0.3">
      <c r="A39" s="24">
        <v>41738</v>
      </c>
      <c r="B39" s="24" t="str">
        <f t="shared" si="0"/>
        <v>2014M4</v>
      </c>
      <c r="C39">
        <v>-0.43187092625317602</v>
      </c>
      <c r="D39">
        <v>-5.6169272765257183E-2</v>
      </c>
      <c r="J39" s="24">
        <v>43853</v>
      </c>
      <c r="K39">
        <v>-3.0434203415295835</v>
      </c>
      <c r="L39">
        <v>-1.69</v>
      </c>
    </row>
    <row r="40" spans="1:12" x14ac:dyDescent="0.3">
      <c r="A40" s="24">
        <v>41739</v>
      </c>
      <c r="B40" s="24" t="str">
        <f t="shared" si="0"/>
        <v>2014M4</v>
      </c>
      <c r="C40">
        <v>-0.33951950984509477</v>
      </c>
      <c r="D40">
        <v>-8.5634202663266573E-2</v>
      </c>
      <c r="J40" s="24">
        <v>43854</v>
      </c>
      <c r="K40">
        <v>-3.046229123497096</v>
      </c>
      <c r="L40">
        <v>-1.67</v>
      </c>
    </row>
    <row r="41" spans="1:12" x14ac:dyDescent="0.3">
      <c r="A41" s="24">
        <v>41740</v>
      </c>
      <c r="B41" s="24" t="str">
        <f t="shared" si="0"/>
        <v>2014M4</v>
      </c>
      <c r="C41">
        <v>-0.25193964355441506</v>
      </c>
      <c r="D41">
        <v>-0.11380899194076181</v>
      </c>
      <c r="J41" s="24">
        <v>43857</v>
      </c>
      <c r="K41">
        <v>-2.7811457990774522</v>
      </c>
      <c r="L41">
        <v>-1.53</v>
      </c>
    </row>
    <row r="42" spans="1:12" x14ac:dyDescent="0.3">
      <c r="A42" s="24">
        <v>41743</v>
      </c>
      <c r="B42" s="24" t="str">
        <f t="shared" si="0"/>
        <v>2014M4</v>
      </c>
      <c r="C42">
        <v>-0.2662473247118009</v>
      </c>
      <c r="D42">
        <v>-0.13493649849613296</v>
      </c>
      <c r="J42" s="24">
        <v>43858</v>
      </c>
      <c r="K42">
        <v>-2.9156566115003018</v>
      </c>
      <c r="L42">
        <v>-1.6</v>
      </c>
    </row>
    <row r="43" spans="1:12" x14ac:dyDescent="0.3">
      <c r="A43" s="24">
        <v>41744</v>
      </c>
      <c r="B43" s="24" t="str">
        <f t="shared" si="0"/>
        <v>2014M4</v>
      </c>
      <c r="C43">
        <v>-0.18233012709613977</v>
      </c>
      <c r="D43">
        <v>-0.14921637814521072</v>
      </c>
      <c r="J43" s="24">
        <v>43859</v>
      </c>
      <c r="K43">
        <v>-2.8953717996165969</v>
      </c>
      <c r="L43">
        <v>-1.59</v>
      </c>
    </row>
    <row r="44" spans="1:12" x14ac:dyDescent="0.3">
      <c r="A44" s="24">
        <v>41745</v>
      </c>
      <c r="B44" s="24" t="str">
        <f t="shared" si="0"/>
        <v>2014M4</v>
      </c>
      <c r="C44">
        <v>-0.22571995560102198</v>
      </c>
      <c r="D44">
        <v>-0.171688467843436</v>
      </c>
      <c r="J44" s="24">
        <v>43860</v>
      </c>
      <c r="K44">
        <v>-2.9058922890091496</v>
      </c>
      <c r="L44">
        <v>-1.56</v>
      </c>
    </row>
    <row r="45" spans="1:12" x14ac:dyDescent="0.3">
      <c r="A45" s="24">
        <v>41746</v>
      </c>
      <c r="B45" s="24" t="str">
        <f t="shared" si="0"/>
        <v>2014M4</v>
      </c>
      <c r="C45">
        <v>-0.28938042659265073</v>
      </c>
      <c r="D45">
        <v>-0.19957461584442943</v>
      </c>
      <c r="J45" s="24">
        <v>43861</v>
      </c>
      <c r="K45">
        <v>-2.7373888990149164</v>
      </c>
      <c r="L45">
        <v>-1.5</v>
      </c>
    </row>
    <row r="46" spans="1:12" x14ac:dyDescent="0.3">
      <c r="A46" s="24">
        <v>41747</v>
      </c>
      <c r="B46" s="24" t="str">
        <f t="shared" si="0"/>
        <v>2014M4</v>
      </c>
      <c r="C46">
        <v>-0.27686477462672465</v>
      </c>
      <c r="D46">
        <v>-0.22529680414858255</v>
      </c>
      <c r="J46" s="24">
        <v>43864</v>
      </c>
      <c r="K46">
        <v>-2.9198596817273095</v>
      </c>
      <c r="L46">
        <v>-1.57</v>
      </c>
    </row>
    <row r="47" spans="1:12" x14ac:dyDescent="0.3">
      <c r="A47" s="24">
        <v>41750</v>
      </c>
      <c r="B47" s="24" t="str">
        <f t="shared" si="0"/>
        <v>2014M4</v>
      </c>
      <c r="C47">
        <v>-0.21147813492732573</v>
      </c>
      <c r="D47">
        <v>-0.2436145035912276</v>
      </c>
      <c r="J47" s="24">
        <v>43865</v>
      </c>
      <c r="K47">
        <v>-3.1298906426972346</v>
      </c>
      <c r="L47">
        <v>-1.66</v>
      </c>
    </row>
    <row r="48" spans="1:12" x14ac:dyDescent="0.3">
      <c r="A48" s="24">
        <v>41751</v>
      </c>
      <c r="B48" s="24" t="str">
        <f t="shared" si="0"/>
        <v>2014M4</v>
      </c>
      <c r="C48">
        <v>-0.28489450053401727</v>
      </c>
      <c r="D48">
        <v>-0.25938772714707781</v>
      </c>
      <c r="J48" s="24">
        <v>43866</v>
      </c>
      <c r="K48">
        <v>-3.1342873954639252</v>
      </c>
      <c r="L48">
        <v>-1.64</v>
      </c>
    </row>
    <row r="49" spans="1:12" x14ac:dyDescent="0.3">
      <c r="A49" s="24">
        <v>41752</v>
      </c>
      <c r="B49" s="24" t="str">
        <f t="shared" si="0"/>
        <v>2014M4</v>
      </c>
      <c r="C49">
        <v>-0.29808638652253855</v>
      </c>
      <c r="D49">
        <v>-0.27652478214458354</v>
      </c>
      <c r="J49" s="24">
        <v>43867</v>
      </c>
      <c r="K49">
        <v>-3.1018597239705961</v>
      </c>
      <c r="L49">
        <v>-1.65</v>
      </c>
    </row>
    <row r="50" spans="1:12" x14ac:dyDescent="0.3">
      <c r="A50" s="24">
        <v>41753</v>
      </c>
      <c r="B50" s="24" t="str">
        <f t="shared" si="0"/>
        <v>2014M4</v>
      </c>
      <c r="C50">
        <v>-0.26885578804053717</v>
      </c>
      <c r="D50">
        <v>-0.28405973210555613</v>
      </c>
      <c r="J50" s="24">
        <v>43868</v>
      </c>
      <c r="K50">
        <v>-2.9406632030959301</v>
      </c>
      <c r="L50">
        <v>-1.56</v>
      </c>
    </row>
    <row r="51" spans="1:12" x14ac:dyDescent="0.3">
      <c r="A51" s="24">
        <v>41754</v>
      </c>
      <c r="B51" s="24" t="str">
        <f t="shared" si="0"/>
        <v>2014M4</v>
      </c>
      <c r="C51">
        <v>-0.22508524740334471</v>
      </c>
      <c r="D51">
        <v>-0.28985955341117869</v>
      </c>
      <c r="J51" s="24">
        <v>43871</v>
      </c>
      <c r="K51">
        <v>-2.9912694129671165</v>
      </c>
      <c r="L51">
        <v>-1.6</v>
      </c>
    </row>
    <row r="52" spans="1:12" x14ac:dyDescent="0.3">
      <c r="A52" s="24">
        <v>41757</v>
      </c>
      <c r="B52" s="24" t="str">
        <f t="shared" si="0"/>
        <v>2014M4</v>
      </c>
      <c r="C52">
        <v>-0.28367634428538224</v>
      </c>
      <c r="D52">
        <v>-0.29577364410469886</v>
      </c>
      <c r="J52" s="24">
        <v>43872</v>
      </c>
      <c r="K52">
        <v>-3.1186376741473381</v>
      </c>
      <c r="L52">
        <v>-1.64</v>
      </c>
    </row>
    <row r="53" spans="1:12" x14ac:dyDescent="0.3">
      <c r="A53" s="24">
        <v>41758</v>
      </c>
      <c r="B53" s="24" t="str">
        <f t="shared" si="0"/>
        <v>2014M4</v>
      </c>
      <c r="C53">
        <v>-0.30287775315445464</v>
      </c>
      <c r="D53">
        <v>-0.29236429814163489</v>
      </c>
      <c r="J53" s="24">
        <v>43873</v>
      </c>
      <c r="K53">
        <v>-3.1155570529752832</v>
      </c>
      <c r="L53">
        <v>-1.63</v>
      </c>
    </row>
    <row r="54" spans="1:12" x14ac:dyDescent="0.3">
      <c r="A54" s="24">
        <v>41759</v>
      </c>
      <c r="B54" s="24" t="str">
        <f t="shared" si="0"/>
        <v>2014M4</v>
      </c>
      <c r="C54">
        <v>-0.42855171777873807</v>
      </c>
      <c r="D54">
        <v>-0.29583807231728476</v>
      </c>
      <c r="J54" s="24">
        <v>43874</v>
      </c>
      <c r="K54">
        <v>-3.0039535372632491</v>
      </c>
      <c r="L54">
        <v>-1.62</v>
      </c>
    </row>
    <row r="55" spans="1:12" x14ac:dyDescent="0.3">
      <c r="A55" s="24">
        <v>41760</v>
      </c>
      <c r="B55" s="24" t="str">
        <f t="shared" si="0"/>
        <v>2014M5</v>
      </c>
      <c r="C55">
        <v>-0.46387967350702342</v>
      </c>
      <c r="D55">
        <v>-0.30629665832181152</v>
      </c>
      <c r="J55" s="24">
        <v>43875</v>
      </c>
      <c r="K55">
        <v>-3.0101475448652502</v>
      </c>
      <c r="L55">
        <v>-1.61</v>
      </c>
    </row>
    <row r="56" spans="1:12" x14ac:dyDescent="0.3">
      <c r="A56" s="24">
        <v>41761</v>
      </c>
      <c r="B56" s="24" t="str">
        <f t="shared" si="0"/>
        <v>2014M5</v>
      </c>
      <c r="C56">
        <v>-0.52530693879658141</v>
      </c>
      <c r="D56">
        <v>-0.31735630270995824</v>
      </c>
      <c r="J56" s="24">
        <v>43878</v>
      </c>
      <c r="K56">
        <v>-2.9915379775478947</v>
      </c>
      <c r="L56">
        <v>-1.61</v>
      </c>
    </row>
    <row r="57" spans="1:12" x14ac:dyDescent="0.3">
      <c r="A57" s="24">
        <v>41764</v>
      </c>
      <c r="B57" s="24" t="str">
        <f t="shared" si="0"/>
        <v>2014M5</v>
      </c>
      <c r="C57">
        <v>-0.52809341526459253</v>
      </c>
      <c r="D57">
        <v>-0.32507623969349742</v>
      </c>
      <c r="J57" s="24">
        <v>43879</v>
      </c>
      <c r="K57">
        <v>-2.9181619087745538</v>
      </c>
      <c r="L57">
        <v>-1.57</v>
      </c>
    </row>
    <row r="58" spans="1:12" x14ac:dyDescent="0.3">
      <c r="A58" s="24">
        <v>41765</v>
      </c>
      <c r="B58" s="24" t="str">
        <f t="shared" si="0"/>
        <v>2014M5</v>
      </c>
      <c r="C58">
        <v>-0.63961542245060077</v>
      </c>
      <c r="D58">
        <v>-0.33621370054730804</v>
      </c>
      <c r="J58" s="24">
        <v>43880</v>
      </c>
      <c r="K58">
        <v>-2.8874982466547676</v>
      </c>
      <c r="L58">
        <v>-1.54</v>
      </c>
    </row>
    <row r="59" spans="1:12" x14ac:dyDescent="0.3">
      <c r="A59" s="24">
        <v>41766</v>
      </c>
      <c r="B59" s="24" t="str">
        <f t="shared" si="0"/>
        <v>2014M5</v>
      </c>
      <c r="C59">
        <v>-0.59665512781152075</v>
      </c>
      <c r="D59">
        <v>-0.34445291062522532</v>
      </c>
      <c r="J59" s="24">
        <v>43881</v>
      </c>
      <c r="K59">
        <v>-2.662018231068096</v>
      </c>
      <c r="L59">
        <v>-1.44</v>
      </c>
    </row>
    <row r="60" spans="1:12" x14ac:dyDescent="0.3">
      <c r="A60" s="24">
        <v>41767</v>
      </c>
      <c r="B60" s="24" t="str">
        <f t="shared" si="0"/>
        <v>2014M5</v>
      </c>
      <c r="C60">
        <v>-0.60071213046267657</v>
      </c>
      <c r="D60">
        <v>-0.35751254165610435</v>
      </c>
      <c r="J60" s="24">
        <v>43882</v>
      </c>
      <c r="K60">
        <v>-2.6770991752334048</v>
      </c>
      <c r="L60">
        <v>-1.42</v>
      </c>
    </row>
    <row r="61" spans="1:12" x14ac:dyDescent="0.3">
      <c r="A61" s="24">
        <v>41768</v>
      </c>
      <c r="B61" s="24" t="str">
        <f t="shared" si="0"/>
        <v>2014M5</v>
      </c>
      <c r="C61">
        <v>-0.53569769843666859</v>
      </c>
      <c r="D61">
        <v>-0.37170044440021704</v>
      </c>
      <c r="J61" s="24">
        <v>43885</v>
      </c>
      <c r="K61">
        <v>-2.4096297864971503</v>
      </c>
      <c r="L61">
        <v>-1.24</v>
      </c>
    </row>
    <row r="62" spans="1:12" x14ac:dyDescent="0.3">
      <c r="A62" s="24">
        <v>41771</v>
      </c>
      <c r="B62" s="24" t="str">
        <f t="shared" si="0"/>
        <v>2014M5</v>
      </c>
      <c r="C62">
        <v>-0.58273147358891453</v>
      </c>
      <c r="D62">
        <v>-0.3875246518440727</v>
      </c>
      <c r="J62" s="24">
        <v>43886</v>
      </c>
      <c r="K62">
        <v>-2.4335674615937806</v>
      </c>
      <c r="L62">
        <v>-1.19</v>
      </c>
    </row>
    <row r="63" spans="1:12" x14ac:dyDescent="0.3">
      <c r="A63" s="24">
        <v>41772</v>
      </c>
      <c r="B63" s="24" t="str">
        <f t="shared" si="0"/>
        <v>2014M5</v>
      </c>
      <c r="C63">
        <v>-0.57653937813133593</v>
      </c>
      <c r="D63">
        <v>-0.40723511439583254</v>
      </c>
      <c r="J63" s="24">
        <v>43887</v>
      </c>
      <c r="K63">
        <v>-2.2537347750852241</v>
      </c>
      <c r="L63">
        <v>-1.1200000000000001</v>
      </c>
    </row>
    <row r="64" spans="1:12" x14ac:dyDescent="0.3">
      <c r="A64" s="24">
        <v>41773</v>
      </c>
      <c r="B64" s="24" t="str">
        <f t="shared" si="0"/>
        <v>2014M5</v>
      </c>
      <c r="C64">
        <v>-0.59398154994926289</v>
      </c>
      <c r="D64">
        <v>-0.42564819411324456</v>
      </c>
      <c r="J64" s="24">
        <v>43888</v>
      </c>
      <c r="K64">
        <v>-1.9645058590755888</v>
      </c>
      <c r="L64">
        <v>-0.86</v>
      </c>
    </row>
    <row r="65" spans="1:12" x14ac:dyDescent="0.3">
      <c r="A65" s="24">
        <v>41774</v>
      </c>
      <c r="B65" s="24" t="str">
        <f t="shared" si="0"/>
        <v>2014M5</v>
      </c>
      <c r="C65">
        <v>-0.49166186394226541</v>
      </c>
      <c r="D65">
        <v>-0.43576226598072526</v>
      </c>
      <c r="J65" s="24">
        <v>43889</v>
      </c>
      <c r="K65">
        <v>-2.1009502917951575</v>
      </c>
      <c r="L65">
        <v>-0.84</v>
      </c>
    </row>
    <row r="66" spans="1:12" x14ac:dyDescent="0.3">
      <c r="A66" s="24">
        <v>41775</v>
      </c>
      <c r="B66" s="24" t="str">
        <f t="shared" ref="B66:B129" si="1">CONCATENATE(YEAR(A66),"M",(MONTH(A66)))</f>
        <v>2014M5</v>
      </c>
      <c r="C66">
        <v>-0.53960830759503842</v>
      </c>
      <c r="D66">
        <v>-0.448899442629141</v>
      </c>
      <c r="J66" s="24">
        <v>43892</v>
      </c>
      <c r="K66">
        <v>-2.4303028780134102</v>
      </c>
      <c r="L66">
        <v>-1.1200000000000001</v>
      </c>
    </row>
    <row r="67" spans="1:12" x14ac:dyDescent="0.3">
      <c r="A67" s="24">
        <v>41778</v>
      </c>
      <c r="B67" s="24" t="str">
        <f t="shared" si="1"/>
        <v>2014M5</v>
      </c>
      <c r="C67">
        <v>-0.51465169650395892</v>
      </c>
      <c r="D67">
        <v>-0.4640581207079727</v>
      </c>
      <c r="J67" s="24">
        <v>43893</v>
      </c>
      <c r="K67">
        <v>-2.424287534368176</v>
      </c>
      <c r="L67">
        <v>-1.1000000000000001</v>
      </c>
    </row>
    <row r="68" spans="1:12" x14ac:dyDescent="0.3">
      <c r="A68" s="24">
        <v>41779</v>
      </c>
      <c r="B68" s="24" t="str">
        <f t="shared" si="1"/>
        <v>2014M5</v>
      </c>
      <c r="C68">
        <v>-0.41700194449491435</v>
      </c>
      <c r="D68">
        <v>-0.47066349290601756</v>
      </c>
      <c r="J68" s="24">
        <v>43894</v>
      </c>
      <c r="K68">
        <v>-2.6085416312526211</v>
      </c>
      <c r="L68">
        <v>-1.19</v>
      </c>
    </row>
    <row r="69" spans="1:12" x14ac:dyDescent="0.3">
      <c r="A69" s="24">
        <v>41780</v>
      </c>
      <c r="B69" s="24" t="str">
        <f t="shared" si="1"/>
        <v>2014M5</v>
      </c>
      <c r="C69">
        <v>-0.37195305773163512</v>
      </c>
      <c r="D69">
        <v>-0.47435682646647248</v>
      </c>
      <c r="J69" s="24">
        <v>43895</v>
      </c>
      <c r="K69">
        <v>-2.2810833887667599</v>
      </c>
      <c r="L69">
        <v>-0.94</v>
      </c>
    </row>
    <row r="70" spans="1:12" x14ac:dyDescent="0.3">
      <c r="A70" s="24">
        <v>41781</v>
      </c>
      <c r="B70" s="24" t="str">
        <f t="shared" si="1"/>
        <v>2014M5</v>
      </c>
      <c r="C70">
        <v>-0.42716033970784473</v>
      </c>
      <c r="D70">
        <v>-0.48227205404983781</v>
      </c>
      <c r="J70" s="24">
        <v>43896</v>
      </c>
      <c r="K70">
        <v>-2.3830068794794612</v>
      </c>
      <c r="L70">
        <v>-0.86</v>
      </c>
    </row>
    <row r="71" spans="1:12" x14ac:dyDescent="0.3">
      <c r="A71" s="24">
        <v>41782</v>
      </c>
      <c r="B71" s="24" t="str">
        <f t="shared" si="1"/>
        <v>2014M5</v>
      </c>
      <c r="C71">
        <v>-0.40463220746856332</v>
      </c>
      <c r="D71">
        <v>-0.49124940205309875</v>
      </c>
      <c r="J71" s="24">
        <v>43899</v>
      </c>
      <c r="K71">
        <v>-1.9807492442676005</v>
      </c>
      <c r="L71">
        <v>-0.63</v>
      </c>
    </row>
    <row r="72" spans="1:12" x14ac:dyDescent="0.3">
      <c r="A72" s="24">
        <v>41785</v>
      </c>
      <c r="B72" s="24" t="str">
        <f t="shared" si="1"/>
        <v>2014M5</v>
      </c>
      <c r="C72">
        <v>-0.41570999560268262</v>
      </c>
      <c r="D72">
        <v>-0.49785108461896377</v>
      </c>
      <c r="J72" s="24">
        <v>43900</v>
      </c>
      <c r="K72">
        <v>-2.1659025331364736</v>
      </c>
      <c r="L72">
        <v>-0.7</v>
      </c>
    </row>
    <row r="73" spans="1:12" x14ac:dyDescent="0.3">
      <c r="A73" s="24">
        <v>41786</v>
      </c>
      <c r="B73" s="24" t="str">
        <f t="shared" si="1"/>
        <v>2014M5</v>
      </c>
      <c r="C73">
        <v>-0.37271035052964135</v>
      </c>
      <c r="D73">
        <v>-0.50134271448772305</v>
      </c>
      <c r="J73" s="24">
        <v>43901</v>
      </c>
      <c r="K73">
        <v>-1.3754251937989488</v>
      </c>
      <c r="L73">
        <v>-0.12</v>
      </c>
    </row>
    <row r="74" spans="1:12" x14ac:dyDescent="0.3">
      <c r="A74" s="24">
        <v>41787</v>
      </c>
      <c r="B74" s="24" t="str">
        <f t="shared" si="1"/>
        <v>2014M5</v>
      </c>
      <c r="C74">
        <v>-0.44496898297168419</v>
      </c>
      <c r="D74">
        <v>-0.50216357774737019</v>
      </c>
      <c r="J74" s="24">
        <v>43902</v>
      </c>
      <c r="K74">
        <v>-5.57587073057495E-2</v>
      </c>
      <c r="L74">
        <v>0.78</v>
      </c>
    </row>
    <row r="75" spans="1:12" x14ac:dyDescent="0.3">
      <c r="A75" s="24">
        <v>41788</v>
      </c>
      <c r="B75" s="24" t="str">
        <f t="shared" si="1"/>
        <v>2014M5</v>
      </c>
      <c r="C75">
        <v>-0.48972243032931612</v>
      </c>
      <c r="D75">
        <v>-0.5034557155884849</v>
      </c>
      <c r="J75" s="24">
        <v>43903</v>
      </c>
      <c r="K75">
        <v>-0.50612339023503394</v>
      </c>
      <c r="L75">
        <v>0.08</v>
      </c>
    </row>
    <row r="76" spans="1:12" x14ac:dyDescent="0.3">
      <c r="A76" s="24">
        <v>41789</v>
      </c>
      <c r="B76" s="24" t="str">
        <f t="shared" si="1"/>
        <v>2014M5</v>
      </c>
      <c r="C76">
        <v>-0.42127774525107659</v>
      </c>
      <c r="D76">
        <v>-0.49825425591120964</v>
      </c>
      <c r="J76" s="24">
        <v>43906</v>
      </c>
      <c r="K76">
        <v>0.53810165376544028</v>
      </c>
      <c r="L76">
        <v>0.83</v>
      </c>
    </row>
    <row r="77" spans="1:12" x14ac:dyDescent="0.3">
      <c r="A77" s="24">
        <v>41792</v>
      </c>
      <c r="B77" s="24" t="str">
        <f t="shared" si="1"/>
        <v>2014M6</v>
      </c>
      <c r="C77">
        <v>-0.36651058327245761</v>
      </c>
      <c r="D77">
        <v>-0.49017511431160293</v>
      </c>
      <c r="J77" s="24">
        <v>43907</v>
      </c>
      <c r="K77">
        <v>0.35559904108124218</v>
      </c>
      <c r="L77">
        <v>0.75</v>
      </c>
    </row>
    <row r="78" spans="1:12" x14ac:dyDescent="0.3">
      <c r="A78" s="24">
        <v>41793</v>
      </c>
      <c r="B78" s="24" t="str">
        <f t="shared" si="1"/>
        <v>2014M6</v>
      </c>
      <c r="C78">
        <v>-0.312490524581164</v>
      </c>
      <c r="D78">
        <v>-0.47381886941813117</v>
      </c>
      <c r="J78" s="24">
        <v>43908</v>
      </c>
      <c r="K78">
        <v>0.93436909807103319</v>
      </c>
      <c r="L78">
        <v>1.26</v>
      </c>
    </row>
    <row r="79" spans="1:12" x14ac:dyDescent="0.3">
      <c r="A79" s="24">
        <v>41794</v>
      </c>
      <c r="B79" s="24" t="str">
        <f t="shared" si="1"/>
        <v>2014M6</v>
      </c>
      <c r="C79">
        <v>-0.30523004196000875</v>
      </c>
      <c r="D79">
        <v>-0.45924761512555551</v>
      </c>
      <c r="J79" s="24">
        <v>43909</v>
      </c>
      <c r="K79">
        <v>1.3201340492949203</v>
      </c>
      <c r="L79">
        <v>1.3</v>
      </c>
    </row>
    <row r="80" spans="1:12" x14ac:dyDescent="0.3">
      <c r="A80" s="24">
        <v>41795</v>
      </c>
      <c r="B80" s="24" t="str">
        <f t="shared" si="1"/>
        <v>2014M6</v>
      </c>
      <c r="C80">
        <v>-0.3990434674841199</v>
      </c>
      <c r="D80">
        <v>-0.44916418197662766</v>
      </c>
      <c r="J80" s="24">
        <v>43910</v>
      </c>
      <c r="K80">
        <v>0.95244445392965416</v>
      </c>
      <c r="L80">
        <v>1.1599999999999999</v>
      </c>
    </row>
    <row r="81" spans="1:12" x14ac:dyDescent="0.3">
      <c r="A81" s="24">
        <v>41796</v>
      </c>
      <c r="B81" s="24" t="str">
        <f t="shared" si="1"/>
        <v>2014M6</v>
      </c>
      <c r="C81">
        <v>-0.54942659980164821</v>
      </c>
      <c r="D81">
        <v>-0.44985062704487666</v>
      </c>
      <c r="J81" s="24">
        <v>43913</v>
      </c>
      <c r="K81">
        <v>1.3635204061515995</v>
      </c>
      <c r="L81">
        <v>1.2</v>
      </c>
    </row>
    <row r="82" spans="1:12" x14ac:dyDescent="0.3">
      <c r="A82" s="24">
        <v>41799</v>
      </c>
      <c r="B82" s="24" t="str">
        <f t="shared" si="1"/>
        <v>2014M6</v>
      </c>
      <c r="C82">
        <v>-0.50758601296165895</v>
      </c>
      <c r="D82">
        <v>-0.4460933540135138</v>
      </c>
      <c r="J82" s="24">
        <v>43914</v>
      </c>
      <c r="K82">
        <v>0.79066937429173278</v>
      </c>
      <c r="L82">
        <v>0.79</v>
      </c>
    </row>
    <row r="83" spans="1:12" x14ac:dyDescent="0.3">
      <c r="A83" s="24">
        <v>41800</v>
      </c>
      <c r="B83" s="24" t="str">
        <f t="shared" si="1"/>
        <v>2014M6</v>
      </c>
      <c r="C83">
        <v>-0.50577366567990067</v>
      </c>
      <c r="D83">
        <v>-0.442555068390942</v>
      </c>
      <c r="J83" s="24">
        <v>43915</v>
      </c>
      <c r="K83">
        <v>0.30340666553545448</v>
      </c>
      <c r="L83">
        <v>0.48</v>
      </c>
    </row>
    <row r="84" spans="1:12" x14ac:dyDescent="0.3">
      <c r="A84" s="24">
        <v>41801</v>
      </c>
      <c r="B84" s="24" t="str">
        <f t="shared" si="1"/>
        <v>2014M6</v>
      </c>
      <c r="C84">
        <v>-0.39989317307024386</v>
      </c>
      <c r="D84">
        <v>-0.43285064954699104</v>
      </c>
      <c r="J84" s="24">
        <v>43916</v>
      </c>
      <c r="K84">
        <v>-0.62157402493582647</v>
      </c>
      <c r="L84">
        <v>0.15</v>
      </c>
    </row>
    <row r="85" spans="1:12" x14ac:dyDescent="0.3">
      <c r="A85" s="24">
        <v>41802</v>
      </c>
      <c r="B85" s="24" t="str">
        <f t="shared" si="1"/>
        <v>2014M6</v>
      </c>
      <c r="C85">
        <v>-0.25838143356198556</v>
      </c>
      <c r="D85">
        <v>-0.42118662802797713</v>
      </c>
      <c r="J85" s="24">
        <v>43917</v>
      </c>
      <c r="K85">
        <v>-0.27248594557445971</v>
      </c>
      <c r="L85">
        <v>0.37</v>
      </c>
    </row>
    <row r="86" spans="1:12" x14ac:dyDescent="0.3">
      <c r="A86" s="24">
        <v>41803</v>
      </c>
      <c r="B86" s="24" t="str">
        <f t="shared" si="1"/>
        <v>2014M6</v>
      </c>
      <c r="C86">
        <v>-0.25900392920040671</v>
      </c>
      <c r="D86">
        <v>-0.40715640910824558</v>
      </c>
      <c r="J86" s="24">
        <v>43920</v>
      </c>
      <c r="K86">
        <v>-0.28675867090251583</v>
      </c>
      <c r="L86">
        <v>0.28999999999999998</v>
      </c>
    </row>
    <row r="87" spans="1:12" x14ac:dyDescent="0.3">
      <c r="A87" s="24">
        <v>41806</v>
      </c>
      <c r="B87" s="24" t="str">
        <f t="shared" si="1"/>
        <v>2014M6</v>
      </c>
      <c r="C87">
        <v>-0.23186624405587244</v>
      </c>
      <c r="D87">
        <v>-0.39301713648584125</v>
      </c>
      <c r="J87" s="24">
        <v>43921</v>
      </c>
      <c r="K87">
        <v>-0.41283899486537168</v>
      </c>
      <c r="L87">
        <v>0.21</v>
      </c>
    </row>
    <row r="88" spans="1:12" x14ac:dyDescent="0.3">
      <c r="A88" s="24">
        <v>41807</v>
      </c>
      <c r="B88" s="24" t="str">
        <f t="shared" si="1"/>
        <v>2014M6</v>
      </c>
      <c r="C88">
        <v>-0.15001895324183906</v>
      </c>
      <c r="D88">
        <v>-0.37966798692318754</v>
      </c>
      <c r="J88" s="24">
        <v>43922</v>
      </c>
      <c r="K88">
        <v>0.21397389332467776</v>
      </c>
      <c r="L88">
        <v>0.62</v>
      </c>
    </row>
    <row r="89" spans="1:12" x14ac:dyDescent="0.3">
      <c r="A89" s="24">
        <v>41808</v>
      </c>
      <c r="B89" s="24" t="str">
        <f t="shared" si="1"/>
        <v>2014M6</v>
      </c>
      <c r="C89">
        <v>-0.33618205217071556</v>
      </c>
      <c r="D89">
        <v>-0.37787943664514156</v>
      </c>
      <c r="J89" s="24">
        <v>43923</v>
      </c>
      <c r="K89">
        <v>0.33255884010282455</v>
      </c>
      <c r="L89">
        <v>0.61</v>
      </c>
    </row>
    <row r="90" spans="1:12" x14ac:dyDescent="0.3">
      <c r="A90" s="24">
        <v>41809</v>
      </c>
      <c r="B90" s="24" t="str">
        <f t="shared" si="1"/>
        <v>2014M6</v>
      </c>
      <c r="C90">
        <v>-0.38276120318603235</v>
      </c>
      <c r="D90">
        <v>-0.3756594798190509</v>
      </c>
      <c r="J90" s="24">
        <v>43924</v>
      </c>
      <c r="K90">
        <v>0.85837433635247073</v>
      </c>
      <c r="L90">
        <v>0.75</v>
      </c>
    </row>
    <row r="91" spans="1:12" x14ac:dyDescent="0.3">
      <c r="A91" s="24">
        <v>41810</v>
      </c>
      <c r="B91" s="24" t="str">
        <f t="shared" si="1"/>
        <v>2014M6</v>
      </c>
      <c r="C91">
        <v>-0.32972477026223246</v>
      </c>
      <c r="D91">
        <v>-0.37191410795873436</v>
      </c>
      <c r="J91" s="24">
        <v>43927</v>
      </c>
      <c r="K91">
        <v>0.40536193482102212</v>
      </c>
      <c r="L91">
        <v>0.56000000000000005</v>
      </c>
    </row>
    <row r="92" spans="1:12" x14ac:dyDescent="0.3">
      <c r="A92" s="24">
        <v>41813</v>
      </c>
      <c r="B92" s="24" t="str">
        <f t="shared" si="1"/>
        <v>2014M6</v>
      </c>
      <c r="C92">
        <v>-0.40913113707362414</v>
      </c>
      <c r="D92">
        <v>-0.37158516503228145</v>
      </c>
      <c r="J92" s="24">
        <v>43928</v>
      </c>
      <c r="K92">
        <v>-1.0093870156496765E-2</v>
      </c>
      <c r="L92">
        <v>0.4</v>
      </c>
    </row>
    <row r="93" spans="1:12" x14ac:dyDescent="0.3">
      <c r="A93" s="24">
        <v>41814</v>
      </c>
      <c r="B93" s="24" t="str">
        <f t="shared" si="1"/>
        <v>2014M6</v>
      </c>
      <c r="C93">
        <v>-0.35620966645933216</v>
      </c>
      <c r="D93">
        <v>-0.37076013082876591</v>
      </c>
      <c r="J93" s="24">
        <v>43929</v>
      </c>
      <c r="K93">
        <v>-0.20129892994088627</v>
      </c>
      <c r="L93">
        <v>0.31</v>
      </c>
    </row>
    <row r="94" spans="1:12" x14ac:dyDescent="0.3">
      <c r="A94" s="24">
        <v>41815</v>
      </c>
      <c r="B94" s="24" t="str">
        <f t="shared" si="1"/>
        <v>2014M6</v>
      </c>
      <c r="C94">
        <v>-0.32336446765332627</v>
      </c>
      <c r="D94">
        <v>-0.36467990506284809</v>
      </c>
      <c r="J94" s="24">
        <v>43930</v>
      </c>
      <c r="K94">
        <v>-0.55171874975530566</v>
      </c>
      <c r="L94">
        <v>0.03</v>
      </c>
    </row>
    <row r="95" spans="1:12" x14ac:dyDescent="0.3">
      <c r="A95" s="24">
        <v>41816</v>
      </c>
      <c r="B95" s="24" t="str">
        <f t="shared" si="1"/>
        <v>2014M6</v>
      </c>
      <c r="C95">
        <v>-0.39814582342476174</v>
      </c>
      <c r="D95">
        <v>-0.36010107471762037</v>
      </c>
      <c r="J95" s="24">
        <v>43931</v>
      </c>
      <c r="K95">
        <v>-0.6543257692095148</v>
      </c>
      <c r="L95">
        <v>0.02</v>
      </c>
    </row>
    <row r="96" spans="1:12" x14ac:dyDescent="0.3">
      <c r="A96" s="24">
        <v>41817</v>
      </c>
      <c r="B96" s="24" t="str">
        <f t="shared" si="1"/>
        <v>2014M6</v>
      </c>
      <c r="C96">
        <v>-0.42392264139089442</v>
      </c>
      <c r="D96">
        <v>-0.36023331952461124</v>
      </c>
      <c r="J96" s="24">
        <v>43934</v>
      </c>
      <c r="K96">
        <v>-0.46945511420154906</v>
      </c>
      <c r="L96">
        <v>0.09</v>
      </c>
    </row>
    <row r="97" spans="1:12" x14ac:dyDescent="0.3">
      <c r="A97" s="24">
        <v>41820</v>
      </c>
      <c r="B97" s="24" t="str">
        <f t="shared" si="1"/>
        <v>2014M6</v>
      </c>
      <c r="C97">
        <v>-0.44741470402631683</v>
      </c>
      <c r="D97">
        <v>-0.36427852556230417</v>
      </c>
      <c r="J97" s="24">
        <v>43935</v>
      </c>
      <c r="K97">
        <v>-0.84046008519962123</v>
      </c>
      <c r="L97">
        <v>-0.08</v>
      </c>
    </row>
    <row r="98" spans="1:12" x14ac:dyDescent="0.3">
      <c r="A98" s="24">
        <v>41821</v>
      </c>
      <c r="B98" s="24" t="str">
        <f t="shared" si="1"/>
        <v>2014M7</v>
      </c>
      <c r="C98">
        <v>-0.52339198779795371</v>
      </c>
      <c r="D98">
        <v>-0.37482359872314364</v>
      </c>
      <c r="J98" s="24">
        <v>43936</v>
      </c>
      <c r="K98">
        <v>-0.48171604227834131</v>
      </c>
      <c r="L98">
        <v>0.08</v>
      </c>
    </row>
    <row r="99" spans="1:12" x14ac:dyDescent="0.3">
      <c r="A99" s="24">
        <v>41822</v>
      </c>
      <c r="B99" s="24" t="str">
        <f t="shared" si="1"/>
        <v>2014M7</v>
      </c>
      <c r="C99">
        <v>-0.53034851346518708</v>
      </c>
      <c r="D99">
        <v>-0.38607952229840259</v>
      </c>
      <c r="J99" s="24">
        <v>43937</v>
      </c>
      <c r="K99">
        <v>-0.39880701340912206</v>
      </c>
      <c r="L99">
        <v>0.1</v>
      </c>
    </row>
    <row r="100" spans="1:12" x14ac:dyDescent="0.3">
      <c r="A100" s="24">
        <v>41823</v>
      </c>
      <c r="B100" s="24" t="str">
        <f t="shared" si="1"/>
        <v>2014M7</v>
      </c>
      <c r="C100">
        <v>-0.599821425764272</v>
      </c>
      <c r="D100">
        <v>-0.39611842021241017</v>
      </c>
      <c r="J100" s="24">
        <v>43938</v>
      </c>
      <c r="K100">
        <v>-0.71993078874815475</v>
      </c>
      <c r="L100">
        <v>-0.06</v>
      </c>
    </row>
    <row r="101" spans="1:12" x14ac:dyDescent="0.3">
      <c r="A101" s="24">
        <v>41824</v>
      </c>
      <c r="B101" s="24" t="str">
        <f t="shared" si="1"/>
        <v>2014M7</v>
      </c>
      <c r="C101">
        <v>-0.6057107150981742</v>
      </c>
      <c r="D101">
        <v>-0.39893262597723644</v>
      </c>
      <c r="J101" s="24">
        <v>43941</v>
      </c>
      <c r="K101">
        <v>-2.0203475833239768</v>
      </c>
      <c r="L101">
        <v>-0.54</v>
      </c>
    </row>
    <row r="102" spans="1:12" x14ac:dyDescent="0.3">
      <c r="A102" s="24">
        <v>41827</v>
      </c>
      <c r="B102" s="24" t="str">
        <f t="shared" si="1"/>
        <v>2014M7</v>
      </c>
      <c r="C102">
        <v>-0.56190552313450259</v>
      </c>
      <c r="D102">
        <v>-0.40164860148587866</v>
      </c>
      <c r="J102" s="24">
        <v>43942</v>
      </c>
      <c r="K102">
        <v>-0.67303562995718547</v>
      </c>
      <c r="L102">
        <v>0.01</v>
      </c>
    </row>
    <row r="103" spans="1:12" x14ac:dyDescent="0.3">
      <c r="A103" s="24">
        <v>41828</v>
      </c>
      <c r="B103" s="24" t="str">
        <f t="shared" si="1"/>
        <v>2014M7</v>
      </c>
      <c r="C103">
        <v>-0.57959671071983709</v>
      </c>
      <c r="D103">
        <v>-0.40533975373787545</v>
      </c>
      <c r="J103" s="24">
        <v>43943</v>
      </c>
      <c r="K103">
        <v>-0.55886659569277952</v>
      </c>
      <c r="L103">
        <v>0.03</v>
      </c>
    </row>
    <row r="104" spans="1:12" x14ac:dyDescent="0.3">
      <c r="A104" s="24">
        <v>41829</v>
      </c>
      <c r="B104" s="24" t="str">
        <f t="shared" si="1"/>
        <v>2014M7</v>
      </c>
      <c r="C104">
        <v>-0.63841608348743095</v>
      </c>
      <c r="D104">
        <v>-0.41726589925873486</v>
      </c>
      <c r="J104" s="24">
        <v>43944</v>
      </c>
      <c r="K104">
        <v>-0.40466577043306218</v>
      </c>
      <c r="L104">
        <v>0.33</v>
      </c>
    </row>
    <row r="105" spans="1:12" x14ac:dyDescent="0.3">
      <c r="A105" s="24">
        <v>41830</v>
      </c>
      <c r="B105" s="24" t="str">
        <f t="shared" si="1"/>
        <v>2014M7</v>
      </c>
      <c r="C105">
        <v>-0.54175382251425697</v>
      </c>
      <c r="D105">
        <v>-0.43143451870634852</v>
      </c>
      <c r="J105" s="24">
        <v>43945</v>
      </c>
      <c r="K105">
        <v>-0.20554779241491716</v>
      </c>
      <c r="L105">
        <v>0.46</v>
      </c>
    </row>
    <row r="106" spans="1:12" x14ac:dyDescent="0.3">
      <c r="A106" s="24">
        <v>41831</v>
      </c>
      <c r="B106" s="24" t="str">
        <f t="shared" si="1"/>
        <v>2014M7</v>
      </c>
      <c r="C106">
        <v>-0.61220886315787815</v>
      </c>
      <c r="D106">
        <v>-0.449094765404222</v>
      </c>
      <c r="J106" s="24">
        <v>43948</v>
      </c>
      <c r="K106">
        <v>-0.32973474187072305</v>
      </c>
      <c r="L106">
        <v>0.3</v>
      </c>
    </row>
    <row r="107" spans="1:12" x14ac:dyDescent="0.3">
      <c r="A107" s="24">
        <v>41834</v>
      </c>
      <c r="B107" s="24" t="str">
        <f t="shared" si="1"/>
        <v>2014M7</v>
      </c>
      <c r="C107">
        <v>-0.68546223262658268</v>
      </c>
      <c r="D107">
        <v>-0.47177456483275748</v>
      </c>
      <c r="J107" s="24">
        <v>43949</v>
      </c>
      <c r="K107">
        <v>-0.75946067042068721</v>
      </c>
      <c r="L107">
        <v>0.03</v>
      </c>
    </row>
    <row r="108" spans="1:12" x14ac:dyDescent="0.3">
      <c r="A108" s="24">
        <v>41835</v>
      </c>
      <c r="B108" s="24" t="str">
        <f t="shared" si="1"/>
        <v>2014M7</v>
      </c>
      <c r="C108">
        <v>-0.67814223847839061</v>
      </c>
      <c r="D108">
        <v>-0.49818072909458505</v>
      </c>
      <c r="J108" s="24">
        <v>43950</v>
      </c>
      <c r="K108">
        <v>-1.1771860195809338</v>
      </c>
      <c r="L108">
        <v>-0.18</v>
      </c>
    </row>
    <row r="109" spans="1:12" x14ac:dyDescent="0.3">
      <c r="A109" s="24">
        <v>41836</v>
      </c>
      <c r="B109" s="24" t="str">
        <f t="shared" si="1"/>
        <v>2014M7</v>
      </c>
      <c r="C109">
        <v>-0.69721129152271399</v>
      </c>
      <c r="D109">
        <v>-0.51623219106218499</v>
      </c>
      <c r="J109" s="24">
        <v>43951</v>
      </c>
      <c r="K109">
        <v>-0.81200429549543685</v>
      </c>
      <c r="L109">
        <v>-0.1</v>
      </c>
    </row>
    <row r="110" spans="1:12" x14ac:dyDescent="0.3">
      <c r="A110" s="24">
        <v>41837</v>
      </c>
      <c r="B110" s="24" t="str">
        <f t="shared" si="1"/>
        <v>2014M7</v>
      </c>
      <c r="C110">
        <v>-0.43914690086793451</v>
      </c>
      <c r="D110">
        <v>-0.51905147594628009</v>
      </c>
      <c r="J110" s="24">
        <v>43952</v>
      </c>
      <c r="K110">
        <v>-0.44874734948493566</v>
      </c>
      <c r="L110">
        <v>0.1</v>
      </c>
    </row>
    <row r="111" spans="1:12" x14ac:dyDescent="0.3">
      <c r="A111" s="24">
        <v>41838</v>
      </c>
      <c r="B111" s="24" t="str">
        <f t="shared" si="1"/>
        <v>2014M7</v>
      </c>
      <c r="C111">
        <v>-0.59388251865035291</v>
      </c>
      <c r="D111">
        <v>-0.53225936336568613</v>
      </c>
      <c r="J111" s="24">
        <v>43955</v>
      </c>
      <c r="K111">
        <v>-0.3444676714397289</v>
      </c>
      <c r="L111">
        <v>0.19</v>
      </c>
    </row>
    <row r="112" spans="1:12" x14ac:dyDescent="0.3">
      <c r="A112" s="24">
        <v>41841</v>
      </c>
      <c r="B112" s="24" t="str">
        <f t="shared" si="1"/>
        <v>2014M7</v>
      </c>
      <c r="C112">
        <v>-0.58404575505370859</v>
      </c>
      <c r="D112">
        <v>-0.54100509426469023</v>
      </c>
      <c r="J112" s="24">
        <v>43956</v>
      </c>
      <c r="K112">
        <v>-0.23185044217377582</v>
      </c>
      <c r="L112">
        <v>0.14000000000000001</v>
      </c>
    </row>
    <row r="113" spans="1:12" x14ac:dyDescent="0.3">
      <c r="A113" s="24">
        <v>41842</v>
      </c>
      <c r="B113" s="24" t="str">
        <f t="shared" si="1"/>
        <v>2014M7</v>
      </c>
      <c r="C113">
        <v>-0.67730668091321367</v>
      </c>
      <c r="D113">
        <v>-0.55705994498738443</v>
      </c>
      <c r="J113" s="24">
        <v>43957</v>
      </c>
      <c r="K113">
        <v>1.6553398110202289E-2</v>
      </c>
      <c r="L113">
        <v>0.24</v>
      </c>
    </row>
    <row r="114" spans="1:12" x14ac:dyDescent="0.3">
      <c r="A114" s="24">
        <v>41843</v>
      </c>
      <c r="B114" s="24" t="str">
        <f t="shared" si="1"/>
        <v>2014M7</v>
      </c>
      <c r="C114">
        <v>-0.7110057101769931</v>
      </c>
      <c r="D114">
        <v>-0.57644200711356786</v>
      </c>
      <c r="J114" s="24">
        <v>43958</v>
      </c>
      <c r="K114">
        <v>-9.90295806505882E-2</v>
      </c>
      <c r="L114">
        <v>0.21</v>
      </c>
    </row>
    <row r="115" spans="1:12" x14ac:dyDescent="0.3">
      <c r="A115" s="24">
        <v>41844</v>
      </c>
      <c r="B115" s="24" t="str">
        <f t="shared" si="1"/>
        <v>2014M7</v>
      </c>
      <c r="C115">
        <v>-0.75753887870587155</v>
      </c>
      <c r="D115">
        <v>-0.59441165987762323</v>
      </c>
      <c r="J115" s="24">
        <v>43959</v>
      </c>
      <c r="K115">
        <v>-0.4114111543721779</v>
      </c>
      <c r="L115">
        <v>0</v>
      </c>
    </row>
    <row r="116" spans="1:12" x14ac:dyDescent="0.3">
      <c r="A116" s="24">
        <v>41845</v>
      </c>
      <c r="B116" s="24" t="str">
        <f t="shared" si="1"/>
        <v>2014M7</v>
      </c>
      <c r="C116">
        <v>-0.67511419170020659</v>
      </c>
      <c r="D116">
        <v>-0.60697123739308878</v>
      </c>
      <c r="J116" s="24">
        <v>43962</v>
      </c>
      <c r="K116">
        <v>-0.22664901016879457</v>
      </c>
      <c r="L116">
        <v>0.06</v>
      </c>
    </row>
    <row r="117" spans="1:12" x14ac:dyDescent="0.3">
      <c r="A117" s="24">
        <v>41848</v>
      </c>
      <c r="B117" s="24" t="str">
        <f t="shared" si="1"/>
        <v>2014M7</v>
      </c>
      <c r="C117">
        <v>-0.71591541448841733</v>
      </c>
      <c r="D117">
        <v>-0.62039627291619381</v>
      </c>
      <c r="J117" s="24">
        <v>43963</v>
      </c>
      <c r="K117">
        <v>2.5792902320006417E-2</v>
      </c>
      <c r="L117">
        <v>0.25</v>
      </c>
    </row>
    <row r="118" spans="1:12" x14ac:dyDescent="0.3">
      <c r="A118" s="24">
        <v>41849</v>
      </c>
      <c r="B118" s="24" t="str">
        <f t="shared" si="1"/>
        <v>2014M7</v>
      </c>
      <c r="C118">
        <v>-0.62379505951954028</v>
      </c>
      <c r="D118">
        <v>-0.62541642650227325</v>
      </c>
      <c r="J118" s="24">
        <v>43964</v>
      </c>
      <c r="K118">
        <v>0.15674204482635268</v>
      </c>
      <c r="L118">
        <v>0.42</v>
      </c>
    </row>
    <row r="119" spans="1:12" x14ac:dyDescent="0.3">
      <c r="A119" s="24">
        <v>41850</v>
      </c>
      <c r="B119" s="24" t="str">
        <f t="shared" si="1"/>
        <v>2014M7</v>
      </c>
      <c r="C119">
        <v>-0.53420955049379704</v>
      </c>
      <c r="D119">
        <v>-0.62560947835370373</v>
      </c>
      <c r="J119" s="24">
        <v>43965</v>
      </c>
      <c r="K119">
        <v>0.175460564866045</v>
      </c>
      <c r="L119">
        <v>0.39</v>
      </c>
    </row>
    <row r="120" spans="1:12" x14ac:dyDescent="0.3">
      <c r="A120" s="24">
        <v>41851</v>
      </c>
      <c r="B120" s="24" t="str">
        <f t="shared" si="1"/>
        <v>2014M7</v>
      </c>
      <c r="C120">
        <v>-0.39875986643282946</v>
      </c>
      <c r="D120">
        <v>-0.61555640038713166</v>
      </c>
      <c r="J120" s="24">
        <v>43966</v>
      </c>
      <c r="K120">
        <v>0.29197029491609128</v>
      </c>
      <c r="L120">
        <v>0.35</v>
      </c>
    </row>
    <row r="121" spans="1:12" x14ac:dyDescent="0.3">
      <c r="A121" s="24">
        <v>41852</v>
      </c>
      <c r="B121" s="24" t="str">
        <f t="shared" si="1"/>
        <v>2014M8</v>
      </c>
      <c r="C121">
        <v>-0.39134693383148705</v>
      </c>
      <c r="D121">
        <v>-0.60483821132379734</v>
      </c>
      <c r="J121" s="24">
        <v>43969</v>
      </c>
      <c r="K121">
        <v>-0.15210879247666081</v>
      </c>
      <c r="L121">
        <v>0.17</v>
      </c>
    </row>
    <row r="122" spans="1:12" x14ac:dyDescent="0.3">
      <c r="A122" s="24">
        <v>41855</v>
      </c>
      <c r="B122" s="24" t="str">
        <f t="shared" si="1"/>
        <v>2014M8</v>
      </c>
      <c r="C122">
        <v>-0.45890481515103831</v>
      </c>
      <c r="D122">
        <v>-0.59968817592462398</v>
      </c>
      <c r="J122" s="24">
        <v>43970</v>
      </c>
      <c r="K122">
        <v>-0.16189889519654821</v>
      </c>
      <c r="L122">
        <v>0.17</v>
      </c>
    </row>
    <row r="123" spans="1:12" x14ac:dyDescent="0.3">
      <c r="A123" s="24">
        <v>41856</v>
      </c>
      <c r="B123" s="24" t="str">
        <f t="shared" si="1"/>
        <v>2014M8</v>
      </c>
      <c r="C123">
        <v>-0.30011292106669907</v>
      </c>
      <c r="D123">
        <v>-0.58571398644196726</v>
      </c>
      <c r="J123" s="24">
        <v>43971</v>
      </c>
      <c r="K123">
        <v>-0.37206753428224915</v>
      </c>
      <c r="L123">
        <v>0.05</v>
      </c>
    </row>
    <row r="124" spans="1:12" x14ac:dyDescent="0.3">
      <c r="A124" s="24">
        <v>41857</v>
      </c>
      <c r="B124" s="24" t="str">
        <f t="shared" si="1"/>
        <v>2014M8</v>
      </c>
      <c r="C124">
        <v>-0.36050452977295505</v>
      </c>
      <c r="D124">
        <v>-0.57181840875624335</v>
      </c>
      <c r="J124" s="24">
        <v>43972</v>
      </c>
      <c r="K124">
        <v>-0.49135788772997563</v>
      </c>
      <c r="L124">
        <v>0</v>
      </c>
    </row>
    <row r="125" spans="1:12" x14ac:dyDescent="0.3">
      <c r="A125" s="24">
        <v>41858</v>
      </c>
      <c r="B125" s="24" t="str">
        <f t="shared" si="1"/>
        <v>2014M8</v>
      </c>
      <c r="C125">
        <v>-0.23134438918011963</v>
      </c>
      <c r="D125">
        <v>-0.55629793708953645</v>
      </c>
      <c r="J125" s="24">
        <v>43973</v>
      </c>
      <c r="K125">
        <v>-0.50924501878900486</v>
      </c>
      <c r="L125">
        <v>0.03</v>
      </c>
    </row>
    <row r="126" spans="1:12" x14ac:dyDescent="0.3">
      <c r="A126" s="24">
        <v>41859</v>
      </c>
      <c r="B126" s="24" t="str">
        <f t="shared" si="1"/>
        <v>2014M8</v>
      </c>
      <c r="C126">
        <v>-0.28253841294028342</v>
      </c>
      <c r="D126">
        <v>-0.53981441457865675</v>
      </c>
      <c r="J126" s="24">
        <v>43976</v>
      </c>
      <c r="K126">
        <v>-0.64214279330800306</v>
      </c>
      <c r="L126">
        <v>-0.1</v>
      </c>
    </row>
    <row r="127" spans="1:12" x14ac:dyDescent="0.3">
      <c r="A127" s="24">
        <v>41862</v>
      </c>
      <c r="B127" s="24" t="str">
        <f t="shared" si="1"/>
        <v>2014M8</v>
      </c>
      <c r="C127">
        <v>-0.40438268258789462</v>
      </c>
      <c r="D127">
        <v>-0.52576043707672226</v>
      </c>
      <c r="J127" s="24">
        <v>43977</v>
      </c>
      <c r="K127">
        <v>-0.97019509059845788</v>
      </c>
      <c r="L127">
        <v>-0.24</v>
      </c>
    </row>
    <row r="128" spans="1:12" x14ac:dyDescent="0.3">
      <c r="A128" s="24">
        <v>41863</v>
      </c>
      <c r="B128" s="24" t="str">
        <f t="shared" si="1"/>
        <v>2014M8</v>
      </c>
      <c r="C128">
        <v>-0.45558813896057065</v>
      </c>
      <c r="D128">
        <v>-0.51463273210083127</v>
      </c>
      <c r="J128" s="24">
        <v>43978</v>
      </c>
      <c r="K128">
        <v>-1.208782811330535</v>
      </c>
      <c r="L128">
        <v>-0.33</v>
      </c>
    </row>
    <row r="129" spans="1:12" x14ac:dyDescent="0.3">
      <c r="A129" s="24">
        <v>41864</v>
      </c>
      <c r="B129" s="24" t="str">
        <f t="shared" si="1"/>
        <v>2014M8</v>
      </c>
      <c r="C129">
        <v>-0.45671422526753835</v>
      </c>
      <c r="D129">
        <v>-0.50260787878807256</v>
      </c>
      <c r="J129" s="24">
        <v>43979</v>
      </c>
      <c r="K129">
        <v>-1.134434681906304</v>
      </c>
      <c r="L129">
        <v>-0.32</v>
      </c>
    </row>
    <row r="130" spans="1:12" x14ac:dyDescent="0.3">
      <c r="A130" s="24">
        <v>41865</v>
      </c>
      <c r="B130" s="24" t="str">
        <f t="shared" ref="B130:B193" si="2">CONCATENATE(YEAR(A130),"M",(MONTH(A130)))</f>
        <v>2014M8</v>
      </c>
      <c r="C130">
        <v>-0.64531732034919442</v>
      </c>
      <c r="D130">
        <v>-0.51291639976213543</v>
      </c>
      <c r="J130" s="24">
        <v>43980</v>
      </c>
      <c r="K130">
        <v>-1.2366303815530089</v>
      </c>
      <c r="L130">
        <v>-0.33</v>
      </c>
    </row>
    <row r="131" spans="1:12" x14ac:dyDescent="0.3">
      <c r="A131" s="24">
        <v>41866</v>
      </c>
      <c r="B131" s="24" t="str">
        <f t="shared" si="2"/>
        <v>2014M8</v>
      </c>
      <c r="C131">
        <v>-0.62594150723762287</v>
      </c>
      <c r="D131">
        <v>-0.514519349191499</v>
      </c>
      <c r="J131" s="24">
        <v>43983</v>
      </c>
      <c r="K131">
        <v>-1.3170678934387734</v>
      </c>
      <c r="L131">
        <v>-0.39</v>
      </c>
    </row>
    <row r="132" spans="1:12" x14ac:dyDescent="0.3">
      <c r="A132" s="24">
        <v>41869</v>
      </c>
      <c r="B132" s="24" t="str">
        <f t="shared" si="2"/>
        <v>2014M8</v>
      </c>
      <c r="C132">
        <v>-0.76906271592030928</v>
      </c>
      <c r="D132">
        <v>-0.52377019723482909</v>
      </c>
      <c r="J132" s="24">
        <v>43984</v>
      </c>
      <c r="K132">
        <v>-1.7035102890205431</v>
      </c>
      <c r="L132">
        <v>-0.59</v>
      </c>
    </row>
    <row r="133" spans="1:12" x14ac:dyDescent="0.3">
      <c r="A133" s="24">
        <v>41870</v>
      </c>
      <c r="B133" s="24" t="str">
        <f t="shared" si="2"/>
        <v>2014M8</v>
      </c>
      <c r="C133">
        <v>-0.84847941225263557</v>
      </c>
      <c r="D133">
        <v>-0.53232883380180018</v>
      </c>
      <c r="J133" s="24">
        <v>43985</v>
      </c>
      <c r="K133">
        <v>-2.0661787011753998</v>
      </c>
      <c r="L133">
        <v>-0.78</v>
      </c>
    </row>
    <row r="134" spans="1:12" x14ac:dyDescent="0.3">
      <c r="A134" s="24">
        <v>41871</v>
      </c>
      <c r="B134" s="24" t="str">
        <f t="shared" si="2"/>
        <v>2014M8</v>
      </c>
      <c r="C134">
        <v>-0.72046234408997234</v>
      </c>
      <c r="D134">
        <v>-0.53280166549744912</v>
      </c>
      <c r="J134" s="24">
        <v>43986</v>
      </c>
      <c r="K134">
        <v>-1.9991528707257937</v>
      </c>
      <c r="L134">
        <v>-0.76</v>
      </c>
    </row>
    <row r="135" spans="1:12" x14ac:dyDescent="0.3">
      <c r="A135" s="24">
        <v>41872</v>
      </c>
      <c r="B135" s="24" t="str">
        <f t="shared" si="2"/>
        <v>2014M8</v>
      </c>
      <c r="C135">
        <v>-0.74628194245925494</v>
      </c>
      <c r="D135">
        <v>-0.53223881868511824</v>
      </c>
      <c r="J135" s="24">
        <v>43987</v>
      </c>
      <c r="K135">
        <v>-2.226423136684387</v>
      </c>
      <c r="L135">
        <v>-0.89</v>
      </c>
    </row>
    <row r="136" spans="1:12" x14ac:dyDescent="0.3">
      <c r="A136" s="24">
        <v>41873</v>
      </c>
      <c r="B136" s="24" t="str">
        <f t="shared" si="2"/>
        <v>2014M8</v>
      </c>
      <c r="C136">
        <v>-0.72466948513523877</v>
      </c>
      <c r="D136">
        <v>-0.53471658335687</v>
      </c>
      <c r="J136" s="24">
        <v>43990</v>
      </c>
      <c r="K136">
        <v>-2.5891030021457326</v>
      </c>
      <c r="L136">
        <v>-0.94</v>
      </c>
    </row>
    <row r="137" spans="1:12" x14ac:dyDescent="0.3">
      <c r="A137" s="24">
        <v>41876</v>
      </c>
      <c r="B137" s="24" t="str">
        <f t="shared" si="2"/>
        <v>2014M8</v>
      </c>
      <c r="C137">
        <v>-0.74828076793167364</v>
      </c>
      <c r="D137">
        <v>-0.53633485102903278</v>
      </c>
      <c r="J137" s="24">
        <v>43991</v>
      </c>
      <c r="K137">
        <v>-2.3977900232764746</v>
      </c>
      <c r="L137">
        <v>-0.88</v>
      </c>
    </row>
    <row r="138" spans="1:12" x14ac:dyDescent="0.3">
      <c r="A138" s="24">
        <v>41877</v>
      </c>
      <c r="B138" s="24" t="str">
        <f t="shared" si="2"/>
        <v>2014M8</v>
      </c>
      <c r="C138">
        <v>-0.80475966945929356</v>
      </c>
      <c r="D138">
        <v>-0.54538308152602044</v>
      </c>
      <c r="J138" s="24">
        <v>43992</v>
      </c>
      <c r="K138">
        <v>-2.2481288475991081</v>
      </c>
      <c r="L138">
        <v>-0.85</v>
      </c>
    </row>
    <row r="139" spans="1:12" x14ac:dyDescent="0.3">
      <c r="A139" s="24">
        <v>41878</v>
      </c>
      <c r="B139" s="24" t="str">
        <f t="shared" si="2"/>
        <v>2014M8</v>
      </c>
      <c r="C139">
        <v>-0.88994029825603804</v>
      </c>
      <c r="D139">
        <v>-0.56316961891413242</v>
      </c>
      <c r="J139" s="24">
        <v>43993</v>
      </c>
      <c r="K139">
        <v>-1.841998019445847</v>
      </c>
      <c r="L139">
        <v>-0.46</v>
      </c>
    </row>
    <row r="140" spans="1:12" x14ac:dyDescent="0.3">
      <c r="A140" s="24">
        <v>41879</v>
      </c>
      <c r="B140" s="24" t="str">
        <f t="shared" si="2"/>
        <v>2014M8</v>
      </c>
      <c r="C140">
        <v>-0.8313749269087084</v>
      </c>
      <c r="D140">
        <v>-0.58480037193792644</v>
      </c>
      <c r="J140" s="24">
        <v>43994</v>
      </c>
      <c r="K140">
        <v>-1.7619510181681273</v>
      </c>
      <c r="L140">
        <v>-0.48</v>
      </c>
    </row>
    <row r="141" spans="1:12" x14ac:dyDescent="0.3">
      <c r="A141" s="24">
        <v>41880</v>
      </c>
      <c r="B141" s="24" t="str">
        <f t="shared" si="2"/>
        <v>2014M8</v>
      </c>
      <c r="C141">
        <v>-0.81435415954518098</v>
      </c>
      <c r="D141">
        <v>-0.60595073322361104</v>
      </c>
      <c r="J141" s="24">
        <v>43997</v>
      </c>
      <c r="K141">
        <v>-1.4904038418411458</v>
      </c>
      <c r="L141">
        <v>-0.42</v>
      </c>
    </row>
    <row r="142" spans="1:12" x14ac:dyDescent="0.3">
      <c r="A142" s="24">
        <v>41883</v>
      </c>
      <c r="B142" s="24" t="str">
        <f t="shared" si="2"/>
        <v>2014M9</v>
      </c>
      <c r="C142">
        <v>-0.82194364542945852</v>
      </c>
      <c r="D142">
        <v>-0.62410267473753211</v>
      </c>
      <c r="J142" s="24">
        <v>43998</v>
      </c>
      <c r="K142">
        <v>-1.488063634451658</v>
      </c>
      <c r="L142">
        <v>-0.49</v>
      </c>
    </row>
    <row r="143" spans="1:12" x14ac:dyDescent="0.3">
      <c r="A143" s="24">
        <v>41884</v>
      </c>
      <c r="B143" s="24" t="str">
        <f t="shared" si="2"/>
        <v>2014M9</v>
      </c>
      <c r="C143">
        <v>-0.92053948369505911</v>
      </c>
      <c r="D143">
        <v>-0.65512400286895012</v>
      </c>
      <c r="J143" s="24">
        <v>43999</v>
      </c>
      <c r="K143">
        <v>-1.5510154413641859</v>
      </c>
      <c r="L143">
        <v>-0.48</v>
      </c>
    </row>
    <row r="144" spans="1:12" x14ac:dyDescent="0.3">
      <c r="A144" s="24">
        <v>41885</v>
      </c>
      <c r="B144" s="24" t="str">
        <f t="shared" si="2"/>
        <v>2014M9</v>
      </c>
      <c r="C144">
        <v>-0.8508188835988808</v>
      </c>
      <c r="D144">
        <v>-0.67963972056024635</v>
      </c>
      <c r="J144" s="24">
        <v>44000</v>
      </c>
      <c r="K144">
        <v>-1.2593275306681087</v>
      </c>
      <c r="L144">
        <v>-0.38</v>
      </c>
    </row>
    <row r="145" spans="1:12" x14ac:dyDescent="0.3">
      <c r="A145" s="24">
        <v>41886</v>
      </c>
      <c r="B145" s="24" t="str">
        <f t="shared" si="2"/>
        <v>2014M9</v>
      </c>
      <c r="C145">
        <v>-0.81430764672117184</v>
      </c>
      <c r="D145">
        <v>-0.70878788343729904</v>
      </c>
      <c r="J145" s="24">
        <v>44001</v>
      </c>
      <c r="K145">
        <v>-1.261074524644185</v>
      </c>
      <c r="L145">
        <v>-0.35</v>
      </c>
    </row>
    <row r="146" spans="1:12" x14ac:dyDescent="0.3">
      <c r="A146" s="24">
        <v>41887</v>
      </c>
      <c r="B146" s="24" t="str">
        <f t="shared" si="2"/>
        <v>2014M9</v>
      </c>
      <c r="C146">
        <v>-0.92234512439617333</v>
      </c>
      <c r="D146">
        <v>-0.74077821901009355</v>
      </c>
      <c r="J146" s="24">
        <v>44004</v>
      </c>
      <c r="K146">
        <v>-1.3818187918644895</v>
      </c>
      <c r="L146">
        <v>-0.43</v>
      </c>
    </row>
    <row r="147" spans="1:12" x14ac:dyDescent="0.3">
      <c r="A147" s="24">
        <v>41890</v>
      </c>
      <c r="B147" s="24" t="str">
        <f t="shared" si="2"/>
        <v>2014M9</v>
      </c>
      <c r="C147">
        <v>-0.80614409594192571</v>
      </c>
      <c r="D147">
        <v>-0.76086628967779513</v>
      </c>
      <c r="J147" s="24">
        <v>44005</v>
      </c>
      <c r="K147">
        <v>-1.631982041361612</v>
      </c>
      <c r="L147">
        <v>-0.56000000000000005</v>
      </c>
    </row>
    <row r="148" spans="1:12" x14ac:dyDescent="0.3">
      <c r="A148" s="24">
        <v>41891</v>
      </c>
      <c r="B148" s="24" t="str">
        <f t="shared" si="2"/>
        <v>2014M9</v>
      </c>
      <c r="C148">
        <v>-0.64169594599097168</v>
      </c>
      <c r="D148">
        <v>-0.77017168002931513</v>
      </c>
      <c r="J148" s="24">
        <v>44006</v>
      </c>
      <c r="K148">
        <v>-1.2821353825153903</v>
      </c>
      <c r="L148">
        <v>-0.4</v>
      </c>
    </row>
    <row r="149" spans="1:12" x14ac:dyDescent="0.3">
      <c r="A149" s="24">
        <v>41892</v>
      </c>
      <c r="B149" s="24" t="str">
        <f t="shared" si="2"/>
        <v>2014M9</v>
      </c>
      <c r="C149">
        <v>-0.67824536141219904</v>
      </c>
      <c r="D149">
        <v>-0.78124823683654809</v>
      </c>
      <c r="J149" s="24">
        <v>44007</v>
      </c>
      <c r="K149">
        <v>-1.2815852331948003</v>
      </c>
      <c r="L149">
        <v>-0.42</v>
      </c>
    </row>
    <row r="150" spans="1:12" x14ac:dyDescent="0.3">
      <c r="A150" s="24">
        <v>41893</v>
      </c>
      <c r="B150" s="24" t="str">
        <f t="shared" si="2"/>
        <v>2014M9</v>
      </c>
      <c r="C150">
        <v>-0.63191337302315187</v>
      </c>
      <c r="D150">
        <v>-0.78057803947024595</v>
      </c>
      <c r="J150" s="24">
        <v>44008</v>
      </c>
      <c r="K150">
        <v>-0.92877590966814039</v>
      </c>
      <c r="L150">
        <v>-0.24</v>
      </c>
    </row>
    <row r="151" spans="1:12" x14ac:dyDescent="0.3">
      <c r="A151" s="24">
        <v>41894</v>
      </c>
      <c r="B151" s="24" t="str">
        <f t="shared" si="2"/>
        <v>2014M9</v>
      </c>
      <c r="C151">
        <v>-0.50170105970846335</v>
      </c>
      <c r="D151">
        <v>-0.77436601709378805</v>
      </c>
      <c r="J151" s="24">
        <v>44011</v>
      </c>
      <c r="K151">
        <v>-1.0183201346411028</v>
      </c>
      <c r="L151">
        <v>-0.31</v>
      </c>
    </row>
    <row r="152" spans="1:12" x14ac:dyDescent="0.3">
      <c r="A152" s="24">
        <v>41897</v>
      </c>
      <c r="B152" s="24" t="str">
        <f t="shared" si="2"/>
        <v>2014M9</v>
      </c>
      <c r="C152">
        <v>-0.43436276515496236</v>
      </c>
      <c r="D152">
        <v>-0.7576310195555207</v>
      </c>
      <c r="J152" s="24">
        <v>44012</v>
      </c>
      <c r="K152">
        <v>-1.042152479695992</v>
      </c>
      <c r="L152">
        <v>-0.36</v>
      </c>
    </row>
    <row r="153" spans="1:12" x14ac:dyDescent="0.3">
      <c r="A153" s="24">
        <v>41898</v>
      </c>
      <c r="B153" s="24" t="str">
        <f t="shared" si="2"/>
        <v>2014M9</v>
      </c>
      <c r="C153">
        <v>-0.47309768099146143</v>
      </c>
      <c r="D153">
        <v>-0.73886193299246194</v>
      </c>
      <c r="J153" s="24">
        <v>44013</v>
      </c>
      <c r="K153">
        <v>-1.3214733946233783</v>
      </c>
      <c r="L153">
        <v>-0.51</v>
      </c>
    </row>
    <row r="154" spans="1:12" x14ac:dyDescent="0.3">
      <c r="A154" s="24">
        <v>41899</v>
      </c>
      <c r="B154" s="24" t="str">
        <f t="shared" si="2"/>
        <v>2014M9</v>
      </c>
      <c r="C154">
        <v>-0.45225793739596143</v>
      </c>
      <c r="D154">
        <v>-0.72545171265776132</v>
      </c>
      <c r="J154" s="24">
        <v>44014</v>
      </c>
      <c r="K154">
        <v>-1.3226763721963191</v>
      </c>
      <c r="L154">
        <v>-0.55000000000000004</v>
      </c>
    </row>
    <row r="155" spans="1:12" x14ac:dyDescent="0.3">
      <c r="A155" s="24">
        <v>41900</v>
      </c>
      <c r="B155" s="24" t="str">
        <f t="shared" si="2"/>
        <v>2014M9</v>
      </c>
      <c r="C155">
        <v>-0.4547743156585331</v>
      </c>
      <c r="D155">
        <v>-0.71087633131772521</v>
      </c>
      <c r="J155" s="24">
        <v>44015</v>
      </c>
      <c r="K155">
        <v>-1.4116714741708414</v>
      </c>
      <c r="L155">
        <v>-0.57999999999999996</v>
      </c>
    </row>
    <row r="156" spans="1:12" x14ac:dyDescent="0.3">
      <c r="A156" s="24">
        <v>41901</v>
      </c>
      <c r="B156" s="24" t="str">
        <f t="shared" si="2"/>
        <v>2014M9</v>
      </c>
      <c r="C156">
        <v>-0.3754167252712069</v>
      </c>
      <c r="D156">
        <v>-0.69341369332452363</v>
      </c>
      <c r="J156" s="24">
        <v>44018</v>
      </c>
      <c r="K156">
        <v>-1.6317420799322109</v>
      </c>
      <c r="L156">
        <v>-0.69</v>
      </c>
    </row>
    <row r="157" spans="1:12" x14ac:dyDescent="0.3">
      <c r="A157" s="24">
        <v>41904</v>
      </c>
      <c r="B157" s="24" t="str">
        <f t="shared" si="2"/>
        <v>2014M9</v>
      </c>
      <c r="C157">
        <v>-0.25805101740524555</v>
      </c>
      <c r="D157">
        <v>-0.66890220579820214</v>
      </c>
      <c r="J157" s="24">
        <v>44019</v>
      </c>
      <c r="K157">
        <v>-1.4350614291143977</v>
      </c>
      <c r="L157">
        <v>-0.59</v>
      </c>
    </row>
    <row r="158" spans="1:12" x14ac:dyDescent="0.3">
      <c r="A158" s="24">
        <v>41905</v>
      </c>
      <c r="B158" s="24" t="str">
        <f t="shared" si="2"/>
        <v>2014M9</v>
      </c>
      <c r="C158">
        <v>-0.16148154125405723</v>
      </c>
      <c r="D158">
        <v>-0.63673829938794024</v>
      </c>
      <c r="J158" s="24">
        <v>44020</v>
      </c>
      <c r="K158">
        <v>-1.5600821560502343</v>
      </c>
      <c r="L158">
        <v>-0.62</v>
      </c>
    </row>
    <row r="159" spans="1:12" x14ac:dyDescent="0.3">
      <c r="A159" s="24">
        <v>41906</v>
      </c>
      <c r="B159" s="24" t="str">
        <f t="shared" si="2"/>
        <v>2014M9</v>
      </c>
      <c r="C159">
        <v>-0.24467772828836423</v>
      </c>
      <c r="D159">
        <v>-0.60447517088955671</v>
      </c>
      <c r="J159" s="24">
        <v>44021</v>
      </c>
      <c r="K159">
        <v>-1.5907778345087473</v>
      </c>
      <c r="L159">
        <v>-0.64</v>
      </c>
    </row>
    <row r="160" spans="1:12" x14ac:dyDescent="0.3">
      <c r="A160" s="24">
        <v>41907</v>
      </c>
      <c r="B160" s="24" t="str">
        <f t="shared" si="2"/>
        <v>2014M9</v>
      </c>
      <c r="C160">
        <v>-1.3068950759288165E-2</v>
      </c>
      <c r="D160">
        <v>-0.56355987208208569</v>
      </c>
      <c r="J160" s="24">
        <v>44022</v>
      </c>
      <c r="K160">
        <v>-1.6346195839592703</v>
      </c>
      <c r="L160">
        <v>-0.66</v>
      </c>
    </row>
    <row r="161" spans="1:12" x14ac:dyDescent="0.3">
      <c r="A161" s="24">
        <v>41908</v>
      </c>
      <c r="B161" s="24" t="str">
        <f t="shared" si="2"/>
        <v>2014M9</v>
      </c>
      <c r="C161">
        <v>-3.3650041744996348E-3</v>
      </c>
      <c r="D161">
        <v>-0.52301041431355177</v>
      </c>
      <c r="J161" s="24">
        <v>44025</v>
      </c>
      <c r="K161">
        <v>-1.4528183039169251</v>
      </c>
      <c r="L161">
        <v>-0.6</v>
      </c>
    </row>
    <row r="162" spans="1:12" x14ac:dyDescent="0.3">
      <c r="A162" s="24">
        <v>41911</v>
      </c>
      <c r="B162" s="24" t="str">
        <f t="shared" si="2"/>
        <v>2014M9</v>
      </c>
      <c r="C162">
        <v>0.29140639783690753</v>
      </c>
      <c r="D162">
        <v>-0.46734291215023338</v>
      </c>
      <c r="J162" s="24">
        <v>44026</v>
      </c>
      <c r="K162">
        <v>-1.565648453415782</v>
      </c>
      <c r="L162">
        <v>-0.62</v>
      </c>
    </row>
    <row r="163" spans="1:12" x14ac:dyDescent="0.3">
      <c r="A163" s="24">
        <v>41912</v>
      </c>
      <c r="B163" s="24" t="str">
        <f t="shared" si="2"/>
        <v>2014M9</v>
      </c>
      <c r="C163">
        <v>0.19056655940564968</v>
      </c>
      <c r="D163">
        <v>-0.41178760999519809</v>
      </c>
      <c r="J163" s="24">
        <v>44027</v>
      </c>
      <c r="K163">
        <v>-1.6698634242353225</v>
      </c>
      <c r="L163">
        <v>-0.72</v>
      </c>
    </row>
    <row r="164" spans="1:12" x14ac:dyDescent="0.3">
      <c r="A164" s="24">
        <v>41913</v>
      </c>
      <c r="B164" s="24" t="str">
        <f t="shared" si="2"/>
        <v>2014M10</v>
      </c>
      <c r="C164">
        <v>0.30083556766871655</v>
      </c>
      <c r="D164">
        <v>-0.35420488743181811</v>
      </c>
      <c r="J164" s="24">
        <v>44028</v>
      </c>
      <c r="K164">
        <v>-1.6796958944212841</v>
      </c>
      <c r="L164">
        <v>-0.69</v>
      </c>
    </row>
    <row r="165" spans="1:12" x14ac:dyDescent="0.3">
      <c r="A165" s="24">
        <v>41914</v>
      </c>
      <c r="B165" s="24" t="str">
        <f t="shared" si="2"/>
        <v>2014M10</v>
      </c>
      <c r="C165">
        <v>0.27212455381814177</v>
      </c>
      <c r="D165">
        <v>-0.29988327740485243</v>
      </c>
      <c r="J165" s="24">
        <v>44029</v>
      </c>
      <c r="K165">
        <v>-1.7171815415233096</v>
      </c>
      <c r="L165">
        <v>-0.79</v>
      </c>
    </row>
    <row r="166" spans="1:12" x14ac:dyDescent="0.3">
      <c r="A166" s="24">
        <v>41915</v>
      </c>
      <c r="B166" s="24" t="str">
        <f t="shared" si="2"/>
        <v>2014M10</v>
      </c>
      <c r="C166">
        <v>0.21362139563871066</v>
      </c>
      <c r="D166">
        <v>-0.24308495140310823</v>
      </c>
      <c r="J166" s="24">
        <v>44032</v>
      </c>
      <c r="K166">
        <v>-1.8327203634798634</v>
      </c>
      <c r="L166">
        <v>-0.85</v>
      </c>
    </row>
    <row r="167" spans="1:12" x14ac:dyDescent="0.3">
      <c r="A167" s="24">
        <v>41918</v>
      </c>
      <c r="B167" s="24" t="str">
        <f t="shared" si="2"/>
        <v>2014M10</v>
      </c>
      <c r="C167">
        <v>-1.7470758209555869E-2</v>
      </c>
      <c r="D167">
        <v>-0.20365128451648973</v>
      </c>
      <c r="J167" s="24">
        <v>44033</v>
      </c>
      <c r="K167">
        <v>-2.0762063068381789</v>
      </c>
      <c r="L167">
        <v>-0.95</v>
      </c>
    </row>
    <row r="168" spans="1:12" x14ac:dyDescent="0.3">
      <c r="A168" s="24">
        <v>41919</v>
      </c>
      <c r="B168" s="24" t="str">
        <f t="shared" si="2"/>
        <v>2014M10</v>
      </c>
      <c r="C168">
        <v>-9.8357756289637013E-2</v>
      </c>
      <c r="D168">
        <v>-0.17648437503142297</v>
      </c>
      <c r="J168" s="24">
        <v>44034</v>
      </c>
      <c r="K168">
        <v>-2.1989117313719846</v>
      </c>
      <c r="L168">
        <v>-1.03</v>
      </c>
    </row>
    <row r="169" spans="1:12" x14ac:dyDescent="0.3">
      <c r="A169" s="24">
        <v>41920</v>
      </c>
      <c r="B169" s="24" t="str">
        <f t="shared" si="2"/>
        <v>2014M10</v>
      </c>
      <c r="C169">
        <v>-0.28473927798269533</v>
      </c>
      <c r="D169">
        <v>-0.15680907085994783</v>
      </c>
      <c r="J169" s="24">
        <v>44035</v>
      </c>
      <c r="K169">
        <v>-2.0712291522311896</v>
      </c>
      <c r="L169">
        <v>-0.95</v>
      </c>
    </row>
    <row r="170" spans="1:12" x14ac:dyDescent="0.3">
      <c r="A170" s="24">
        <v>41921</v>
      </c>
      <c r="B170" s="24" t="str">
        <f t="shared" si="2"/>
        <v>2014M10</v>
      </c>
      <c r="C170">
        <v>-0.24620482129507276</v>
      </c>
      <c r="D170">
        <v>-0.13752364327354391</v>
      </c>
      <c r="J170" s="24">
        <v>44036</v>
      </c>
      <c r="K170">
        <v>-2.0276510508044465</v>
      </c>
      <c r="L170">
        <v>-0.93</v>
      </c>
    </row>
    <row r="171" spans="1:12" x14ac:dyDescent="0.3">
      <c r="A171" s="24">
        <v>41922</v>
      </c>
      <c r="B171" s="24" t="str">
        <f t="shared" si="2"/>
        <v>2014M10</v>
      </c>
      <c r="C171">
        <v>2.3057446778755292E-2</v>
      </c>
      <c r="D171">
        <v>-0.11128571794918293</v>
      </c>
      <c r="J171" s="24">
        <v>44039</v>
      </c>
      <c r="K171">
        <v>-2.3722741380167727</v>
      </c>
      <c r="L171">
        <v>-1.08</v>
      </c>
    </row>
    <row r="172" spans="1:12" x14ac:dyDescent="0.3">
      <c r="A172" s="24">
        <v>41925</v>
      </c>
      <c r="B172" s="24" t="str">
        <f t="shared" si="2"/>
        <v>2014M10</v>
      </c>
      <c r="C172">
        <v>-0.10692660982219698</v>
      </c>
      <c r="D172">
        <v>-9.4913910182544692E-2</v>
      </c>
      <c r="J172" s="24">
        <v>44040</v>
      </c>
      <c r="K172">
        <v>-2.3451018589108257</v>
      </c>
      <c r="L172">
        <v>-1.06</v>
      </c>
    </row>
    <row r="173" spans="1:12" x14ac:dyDescent="0.3">
      <c r="A173" s="24">
        <v>41926</v>
      </c>
      <c r="B173" s="24" t="str">
        <f t="shared" si="2"/>
        <v>2014M10</v>
      </c>
      <c r="C173">
        <v>-0.38910113273164371</v>
      </c>
      <c r="D173">
        <v>-9.0714082769553839E-2</v>
      </c>
      <c r="J173" s="24">
        <v>44041</v>
      </c>
      <c r="K173">
        <v>-2.393616811121225</v>
      </c>
      <c r="L173">
        <v>-1.1200000000000001</v>
      </c>
    </row>
    <row r="174" spans="1:12" x14ac:dyDescent="0.3">
      <c r="A174" s="24">
        <v>41927</v>
      </c>
      <c r="B174" s="24" t="str">
        <f t="shared" si="2"/>
        <v>2014M10</v>
      </c>
      <c r="C174">
        <v>-0.18152939876256433</v>
      </c>
      <c r="D174">
        <v>-7.7177655837883968E-2</v>
      </c>
      <c r="J174" s="24">
        <v>44042</v>
      </c>
      <c r="K174">
        <v>-2.372013942238997</v>
      </c>
      <c r="L174">
        <v>-1.1299999999999999</v>
      </c>
    </row>
    <row r="175" spans="1:12" x14ac:dyDescent="0.3">
      <c r="A175" s="24">
        <v>41928</v>
      </c>
      <c r="B175" s="24" t="str">
        <f t="shared" si="2"/>
        <v>2014M10</v>
      </c>
      <c r="C175">
        <v>-1.18895144244624E-2</v>
      </c>
      <c r="D175">
        <v>-5.5033415776180442E-2</v>
      </c>
      <c r="J175" s="24">
        <v>44043</v>
      </c>
      <c r="K175">
        <v>-2.159784044887612</v>
      </c>
      <c r="L175">
        <v>-1.1000000000000001</v>
      </c>
    </row>
    <row r="176" spans="1:12" x14ac:dyDescent="0.3">
      <c r="A176" s="24">
        <v>41929</v>
      </c>
      <c r="B176" s="24" t="str">
        <f t="shared" si="2"/>
        <v>2014M10</v>
      </c>
      <c r="C176">
        <v>-0.12330091394336351</v>
      </c>
      <c r="D176">
        <v>-4.242762520978826E-2</v>
      </c>
      <c r="J176" s="24">
        <v>44046</v>
      </c>
      <c r="K176">
        <v>-1.9728023975889579</v>
      </c>
      <c r="L176">
        <v>-1.01</v>
      </c>
    </row>
    <row r="177" spans="1:12" x14ac:dyDescent="0.3">
      <c r="A177" s="24">
        <v>41932</v>
      </c>
      <c r="B177" s="24" t="str">
        <f t="shared" si="2"/>
        <v>2014M10</v>
      </c>
      <c r="C177">
        <v>-0.14459881139435565</v>
      </c>
      <c r="D177">
        <v>-3.6755014909243766E-2</v>
      </c>
      <c r="J177" s="24">
        <v>44047</v>
      </c>
      <c r="K177">
        <v>-1.9315612335623162</v>
      </c>
      <c r="L177">
        <v>-0.97</v>
      </c>
    </row>
    <row r="178" spans="1:12" x14ac:dyDescent="0.3">
      <c r="A178" s="24">
        <v>41933</v>
      </c>
      <c r="B178" s="24" t="str">
        <f t="shared" si="2"/>
        <v>2014M10</v>
      </c>
      <c r="C178">
        <v>-0.1601169345955725</v>
      </c>
      <c r="D178">
        <v>-3.6686784576319527E-2</v>
      </c>
      <c r="J178" s="24">
        <v>44048</v>
      </c>
      <c r="K178">
        <v>-2.1253419514693568</v>
      </c>
      <c r="L178">
        <v>-1.07</v>
      </c>
    </row>
    <row r="179" spans="1:12" x14ac:dyDescent="0.3">
      <c r="A179" s="24">
        <v>41934</v>
      </c>
      <c r="B179" s="24" t="str">
        <f t="shared" si="2"/>
        <v>2014M10</v>
      </c>
      <c r="C179">
        <v>-0.15013474563409027</v>
      </c>
      <c r="D179">
        <v>-3.1959635443605819E-2</v>
      </c>
      <c r="J179" s="24">
        <v>44049</v>
      </c>
      <c r="K179">
        <v>-2.148132721249941</v>
      </c>
      <c r="L179">
        <v>-1.1000000000000001</v>
      </c>
    </row>
    <row r="180" spans="1:12" x14ac:dyDescent="0.3">
      <c r="A180" s="24">
        <v>41935</v>
      </c>
      <c r="B180" s="24" t="str">
        <f t="shared" si="2"/>
        <v>2014M10</v>
      </c>
      <c r="C180">
        <v>1.5603094771178633E-2</v>
      </c>
      <c r="D180">
        <v>-3.0526033167082484E-2</v>
      </c>
      <c r="J180" s="24">
        <v>44050</v>
      </c>
      <c r="K180">
        <v>-1.8626415224840924</v>
      </c>
      <c r="L180">
        <v>-0.99</v>
      </c>
    </row>
    <row r="181" spans="1:12" x14ac:dyDescent="0.3">
      <c r="A181" s="24">
        <v>41936</v>
      </c>
      <c r="B181" s="24" t="str">
        <f t="shared" si="2"/>
        <v>2014M10</v>
      </c>
      <c r="C181">
        <v>-0.13927580241856133</v>
      </c>
      <c r="D181">
        <v>-3.7321573079285561E-2</v>
      </c>
      <c r="J181" s="24">
        <v>44053</v>
      </c>
      <c r="K181">
        <v>-1.802778356843556</v>
      </c>
      <c r="L181">
        <v>-0.99</v>
      </c>
    </row>
    <row r="182" spans="1:12" x14ac:dyDescent="0.3">
      <c r="A182" s="24">
        <v>41939</v>
      </c>
      <c r="B182" s="24" t="str">
        <f t="shared" si="2"/>
        <v>2014M10</v>
      </c>
      <c r="C182">
        <v>-2.1800668457577471E-2</v>
      </c>
      <c r="D182">
        <v>-5.2981926394009837E-2</v>
      </c>
      <c r="J182" s="24">
        <v>44054</v>
      </c>
      <c r="K182">
        <v>-1.8591153601851929</v>
      </c>
      <c r="L182">
        <v>-0.96</v>
      </c>
    </row>
    <row r="183" spans="1:12" x14ac:dyDescent="0.3">
      <c r="A183" s="24">
        <v>41940</v>
      </c>
      <c r="B183" s="24" t="str">
        <f t="shared" si="2"/>
        <v>2014M10</v>
      </c>
      <c r="C183">
        <v>-0.27459752930026232</v>
      </c>
      <c r="D183">
        <v>-7.6240130829305447E-2</v>
      </c>
      <c r="J183" s="24">
        <v>44055</v>
      </c>
      <c r="K183">
        <v>-1.8485619757921601</v>
      </c>
      <c r="L183">
        <v>-0.94</v>
      </c>
    </row>
    <row r="184" spans="1:12" x14ac:dyDescent="0.3">
      <c r="A184" s="24">
        <v>41941</v>
      </c>
      <c r="B184" s="24" t="str">
        <f t="shared" si="2"/>
        <v>2014M10</v>
      </c>
      <c r="C184">
        <v>-0.20503399948115797</v>
      </c>
      <c r="D184">
        <v>-0.10153360918679914</v>
      </c>
      <c r="J184" s="24">
        <v>44056</v>
      </c>
      <c r="K184">
        <v>-1.8919733377042613</v>
      </c>
      <c r="L184">
        <v>-0.96</v>
      </c>
    </row>
    <row r="185" spans="1:12" x14ac:dyDescent="0.3">
      <c r="A185" s="24">
        <v>41942</v>
      </c>
      <c r="B185" s="24" t="str">
        <f t="shared" si="2"/>
        <v>2014M10</v>
      </c>
      <c r="C185">
        <v>-0.2864602579112745</v>
      </c>
      <c r="D185">
        <v>-0.12946284977326999</v>
      </c>
      <c r="J185" s="24">
        <v>44057</v>
      </c>
      <c r="K185">
        <v>-1.8698037368600802</v>
      </c>
      <c r="L185">
        <v>-0.96</v>
      </c>
    </row>
    <row r="186" spans="1:12" x14ac:dyDescent="0.3">
      <c r="A186" s="24">
        <v>41943</v>
      </c>
      <c r="B186" s="24" t="str">
        <f t="shared" si="2"/>
        <v>2014M10</v>
      </c>
      <c r="C186">
        <v>-0.23864957053337604</v>
      </c>
      <c r="D186">
        <v>-0.15207639808187429</v>
      </c>
      <c r="J186" s="24">
        <v>44060</v>
      </c>
      <c r="K186">
        <v>-1.7875631176873386</v>
      </c>
      <c r="L186">
        <v>-0.93</v>
      </c>
    </row>
    <row r="187" spans="1:12" x14ac:dyDescent="0.3">
      <c r="A187" s="24">
        <v>41946</v>
      </c>
      <c r="B187" s="24" t="str">
        <f t="shared" si="2"/>
        <v>2014M11</v>
      </c>
      <c r="C187">
        <v>-0.1388007482175756</v>
      </c>
      <c r="D187">
        <v>-0.15814289758227529</v>
      </c>
      <c r="J187" s="24">
        <v>44061</v>
      </c>
      <c r="K187">
        <v>-1.9075462015985505</v>
      </c>
      <c r="L187">
        <v>-1.01</v>
      </c>
    </row>
    <row r="188" spans="1:12" x14ac:dyDescent="0.3">
      <c r="A188" s="24">
        <v>41947</v>
      </c>
      <c r="B188" s="24" t="str">
        <f t="shared" si="2"/>
        <v>2014M11</v>
      </c>
      <c r="C188">
        <v>-0.18719218653033817</v>
      </c>
      <c r="D188">
        <v>-0.16258461909431038</v>
      </c>
      <c r="J188" s="24">
        <v>44062</v>
      </c>
      <c r="K188">
        <v>-1.7461428237451877</v>
      </c>
      <c r="L188">
        <v>-0.95</v>
      </c>
    </row>
    <row r="189" spans="1:12" x14ac:dyDescent="0.3">
      <c r="A189" s="24">
        <v>41948</v>
      </c>
      <c r="B189" s="24" t="str">
        <f t="shared" si="2"/>
        <v>2014M11</v>
      </c>
      <c r="C189">
        <v>-7.6089862750557569E-2</v>
      </c>
      <c r="D189">
        <v>-0.15215214833270346</v>
      </c>
      <c r="J189" s="24">
        <v>44063</v>
      </c>
      <c r="K189">
        <v>-1.7010013944577289</v>
      </c>
      <c r="L189">
        <v>-0.87</v>
      </c>
    </row>
    <row r="190" spans="1:12" x14ac:dyDescent="0.3">
      <c r="A190" s="24">
        <v>41949</v>
      </c>
      <c r="B190" s="24" t="str">
        <f t="shared" si="2"/>
        <v>2014M11</v>
      </c>
      <c r="C190">
        <v>9.1530588307124044E-2</v>
      </c>
      <c r="D190">
        <v>-0.13526537785259365</v>
      </c>
      <c r="J190" s="24">
        <v>44064</v>
      </c>
      <c r="K190">
        <v>-1.6228708370846272</v>
      </c>
      <c r="L190">
        <v>-0.9</v>
      </c>
    </row>
    <row r="191" spans="1:12" x14ac:dyDescent="0.3">
      <c r="A191" s="24">
        <v>41950</v>
      </c>
      <c r="B191" s="24" t="str">
        <f t="shared" si="2"/>
        <v>2014M11</v>
      </c>
      <c r="C191">
        <v>7.1984091794436239E-2</v>
      </c>
      <c r="D191">
        <v>-0.1328190456018096</v>
      </c>
      <c r="J191" s="24">
        <v>44067</v>
      </c>
      <c r="K191">
        <v>-1.7005591446695467</v>
      </c>
      <c r="L191">
        <v>-0.96</v>
      </c>
    </row>
    <row r="192" spans="1:12" x14ac:dyDescent="0.3">
      <c r="A192" s="24">
        <v>41953</v>
      </c>
      <c r="B192" s="24" t="str">
        <f t="shared" si="2"/>
        <v>2014M11</v>
      </c>
      <c r="C192">
        <v>-2.5969457530607892E-2</v>
      </c>
      <c r="D192">
        <v>-0.12877118798723014</v>
      </c>
      <c r="J192" s="24">
        <v>44068</v>
      </c>
      <c r="K192">
        <v>-1.8036274574492193</v>
      </c>
      <c r="L192">
        <v>-0.98</v>
      </c>
    </row>
    <row r="193" spans="1:12" x14ac:dyDescent="0.3">
      <c r="A193" s="24">
        <v>41954</v>
      </c>
      <c r="B193" s="24" t="str">
        <f t="shared" si="2"/>
        <v>2014M11</v>
      </c>
      <c r="C193">
        <v>-8.828170429232271E-3</v>
      </c>
      <c r="D193">
        <v>-0.10975753987210957</v>
      </c>
      <c r="J193" s="24">
        <v>44069</v>
      </c>
      <c r="K193">
        <v>-1.675083640739379</v>
      </c>
      <c r="L193">
        <v>-0.94</v>
      </c>
    </row>
    <row r="194" spans="1:12" x14ac:dyDescent="0.3">
      <c r="A194" s="24">
        <v>41955</v>
      </c>
      <c r="B194" s="24" t="str">
        <f t="shared" ref="B194:B257" si="3">CONCATENATE(YEAR(A194),"M",(MONTH(A194)))</f>
        <v>2014M11</v>
      </c>
      <c r="C194">
        <v>-2.8301493295488117E-2</v>
      </c>
      <c r="D194">
        <v>-0.10209614459875571</v>
      </c>
      <c r="J194" s="24">
        <v>44070</v>
      </c>
      <c r="K194">
        <v>-1.6468201058637921</v>
      </c>
      <c r="L194">
        <v>-0.9</v>
      </c>
    </row>
    <row r="195" spans="1:12" x14ac:dyDescent="0.3">
      <c r="A195" s="24">
        <v>41956</v>
      </c>
      <c r="B195" s="24" t="str">
        <f t="shared" si="3"/>
        <v>2014M11</v>
      </c>
      <c r="C195">
        <v>-8.28453040031462E-2</v>
      </c>
      <c r="D195">
        <v>-0.1056439340776899</v>
      </c>
      <c r="J195" s="24">
        <v>44071</v>
      </c>
      <c r="K195">
        <v>-2.0777343420237115</v>
      </c>
      <c r="L195">
        <v>-1.1000000000000001</v>
      </c>
    </row>
    <row r="196" spans="1:12" x14ac:dyDescent="0.3">
      <c r="A196" s="24">
        <v>41957</v>
      </c>
      <c r="B196" s="24" t="str">
        <f t="shared" si="3"/>
        <v>2014M11</v>
      </c>
      <c r="C196">
        <v>-4.8489047906339511E-2</v>
      </c>
      <c r="D196">
        <v>-0.10190334077583871</v>
      </c>
      <c r="J196" s="24">
        <v>44074</v>
      </c>
      <c r="K196">
        <v>-1.8333050363832628</v>
      </c>
      <c r="L196">
        <v>-0.99</v>
      </c>
    </row>
    <row r="197" spans="1:12" x14ac:dyDescent="0.3">
      <c r="A197" s="24">
        <v>41960</v>
      </c>
      <c r="B197" s="24" t="str">
        <f t="shared" si="3"/>
        <v>2014M11</v>
      </c>
      <c r="C197">
        <v>2.048507141314844E-2</v>
      </c>
      <c r="D197">
        <v>-9.3649146635463518E-2</v>
      </c>
      <c r="J197" s="24">
        <v>44075</v>
      </c>
      <c r="K197">
        <v>-2.0599019650741268</v>
      </c>
      <c r="L197">
        <v>-1.1200000000000001</v>
      </c>
    </row>
    <row r="198" spans="1:12" x14ac:dyDescent="0.3">
      <c r="A198" s="24">
        <v>41961</v>
      </c>
      <c r="B198" s="24" t="str">
        <f t="shared" si="3"/>
        <v>2014M11</v>
      </c>
      <c r="C198">
        <v>-0.15828699740792168</v>
      </c>
      <c r="D198">
        <v>-9.3557649776080984E-2</v>
      </c>
      <c r="J198" s="24">
        <v>44076</v>
      </c>
      <c r="K198">
        <v>-2.1643523265600435</v>
      </c>
      <c r="L198">
        <v>-1.1399999999999999</v>
      </c>
    </row>
    <row r="199" spans="1:12" x14ac:dyDescent="0.3">
      <c r="A199" s="24">
        <v>41962</v>
      </c>
      <c r="B199" s="24" t="str">
        <f t="shared" si="3"/>
        <v>2014M11</v>
      </c>
      <c r="C199">
        <v>-0.13482529760238121</v>
      </c>
      <c r="D199">
        <v>-9.2792177374495549E-2</v>
      </c>
      <c r="J199" s="24">
        <v>44077</v>
      </c>
      <c r="K199">
        <v>-1.9933608973279811</v>
      </c>
      <c r="L199">
        <v>-1.01</v>
      </c>
    </row>
    <row r="200" spans="1:12" x14ac:dyDescent="0.3">
      <c r="A200" s="24">
        <v>41963</v>
      </c>
      <c r="B200" s="24" t="str">
        <f t="shared" si="3"/>
        <v>2014M11</v>
      </c>
      <c r="C200">
        <v>-0.10269778687254846</v>
      </c>
      <c r="D200">
        <v>-9.8707221456681898E-2</v>
      </c>
      <c r="J200" s="24">
        <v>44078</v>
      </c>
      <c r="K200">
        <v>-2.1007268076707781</v>
      </c>
      <c r="L200">
        <v>-1.08</v>
      </c>
    </row>
    <row r="201" spans="1:12" x14ac:dyDescent="0.3">
      <c r="A201" s="24">
        <v>41964</v>
      </c>
      <c r="B201" s="24" t="str">
        <f t="shared" si="3"/>
        <v>2014M11</v>
      </c>
      <c r="C201">
        <v>-0.36650167692569213</v>
      </c>
      <c r="D201">
        <v>-0.11006851518203842</v>
      </c>
      <c r="J201" s="24">
        <v>44081</v>
      </c>
      <c r="K201">
        <v>-2.107065904818556</v>
      </c>
      <c r="L201">
        <v>-1.08</v>
      </c>
    </row>
    <row r="202" spans="1:12" x14ac:dyDescent="0.3">
      <c r="A202" s="24">
        <v>41967</v>
      </c>
      <c r="B202" s="24" t="str">
        <f t="shared" si="3"/>
        <v>2014M11</v>
      </c>
      <c r="C202">
        <v>-0.3736727258092476</v>
      </c>
      <c r="D202">
        <v>-0.12766211804962194</v>
      </c>
      <c r="J202" s="24">
        <v>44082</v>
      </c>
      <c r="K202">
        <v>-1.9781197365176508</v>
      </c>
      <c r="L202">
        <v>-1.01</v>
      </c>
    </row>
    <row r="203" spans="1:12" x14ac:dyDescent="0.3">
      <c r="A203" s="24">
        <v>41968</v>
      </c>
      <c r="B203" s="24" t="str">
        <f t="shared" si="3"/>
        <v>2014M11</v>
      </c>
      <c r="C203">
        <v>-0.51813321212678798</v>
      </c>
      <c r="D203">
        <v>-0.13983890219094822</v>
      </c>
      <c r="J203" s="24">
        <v>44083</v>
      </c>
      <c r="K203">
        <v>-2.1782802106914727</v>
      </c>
      <c r="L203">
        <v>-1.1299999999999999</v>
      </c>
    </row>
    <row r="204" spans="1:12" x14ac:dyDescent="0.3">
      <c r="A204" s="24">
        <v>41969</v>
      </c>
      <c r="B204" s="24" t="str">
        <f t="shared" si="3"/>
        <v>2014M11</v>
      </c>
      <c r="C204">
        <v>-0.61886504642859463</v>
      </c>
      <c r="D204">
        <v>-0.16053045453832002</v>
      </c>
      <c r="J204" s="24">
        <v>44084</v>
      </c>
      <c r="K204">
        <v>-2.083316067086125</v>
      </c>
      <c r="L204">
        <v>-1.08</v>
      </c>
    </row>
    <row r="205" spans="1:12" x14ac:dyDescent="0.3">
      <c r="A205" s="24">
        <v>41970</v>
      </c>
      <c r="B205" s="24" t="str">
        <f t="shared" si="3"/>
        <v>2014M11</v>
      </c>
      <c r="C205">
        <v>-0.74163491005846249</v>
      </c>
      <c r="D205">
        <v>-0.18328918714567943</v>
      </c>
      <c r="J205" s="24">
        <v>44085</v>
      </c>
      <c r="K205">
        <v>-2.150307780981719</v>
      </c>
      <c r="L205">
        <v>-1.1399999999999999</v>
      </c>
    </row>
    <row r="206" spans="1:12" x14ac:dyDescent="0.3">
      <c r="A206" s="24">
        <v>41971</v>
      </c>
      <c r="B206" s="24" t="str">
        <f t="shared" si="3"/>
        <v>2014M11</v>
      </c>
      <c r="C206">
        <v>-0.72984045935453812</v>
      </c>
      <c r="D206">
        <v>-0.20784873158673753</v>
      </c>
      <c r="J206" s="24">
        <v>44088</v>
      </c>
      <c r="K206">
        <v>-2.413733565440995</v>
      </c>
      <c r="L206">
        <v>-1.26</v>
      </c>
    </row>
    <row r="207" spans="1:12" x14ac:dyDescent="0.3">
      <c r="A207" s="24">
        <v>41974</v>
      </c>
      <c r="B207" s="24" t="str">
        <f t="shared" si="3"/>
        <v>2014M12</v>
      </c>
      <c r="C207">
        <v>-0.49845047101300188</v>
      </c>
      <c r="D207">
        <v>-0.22583121772650885</v>
      </c>
      <c r="J207" s="24">
        <v>44089</v>
      </c>
      <c r="K207">
        <v>-2.398181155436113</v>
      </c>
      <c r="L207">
        <v>-1.26</v>
      </c>
    </row>
    <row r="208" spans="1:12" x14ac:dyDescent="0.3">
      <c r="A208" s="24">
        <v>41975</v>
      </c>
      <c r="B208" s="24" t="str">
        <f t="shared" si="3"/>
        <v>2014M12</v>
      </c>
      <c r="C208">
        <v>-0.50181764626535996</v>
      </c>
      <c r="D208">
        <v>-0.24156249071325994</v>
      </c>
      <c r="J208" s="24">
        <v>44090</v>
      </c>
      <c r="K208">
        <v>-2.3493048667476084</v>
      </c>
      <c r="L208">
        <v>-1.23</v>
      </c>
    </row>
    <row r="209" spans="1:12" x14ac:dyDescent="0.3">
      <c r="A209" s="24">
        <v>41976</v>
      </c>
      <c r="B209" s="24" t="str">
        <f t="shared" si="3"/>
        <v>2014M12</v>
      </c>
      <c r="C209">
        <v>-0.53084224733104091</v>
      </c>
      <c r="D209">
        <v>-0.26430010994228409</v>
      </c>
      <c r="J209" s="24">
        <v>44091</v>
      </c>
      <c r="K209">
        <v>-2.3128970153378474</v>
      </c>
      <c r="L209">
        <v>-1.2</v>
      </c>
    </row>
    <row r="210" spans="1:12" x14ac:dyDescent="0.3">
      <c r="A210" s="24">
        <v>41977</v>
      </c>
      <c r="B210" s="24" t="str">
        <f t="shared" si="3"/>
        <v>2014M12</v>
      </c>
      <c r="C210">
        <v>-0.50114006919816922</v>
      </c>
      <c r="D210">
        <v>-0.2939336428175488</v>
      </c>
      <c r="J210" s="24">
        <v>44092</v>
      </c>
      <c r="K210">
        <v>-2.082986497224534</v>
      </c>
      <c r="L210">
        <v>-1.1399999999999999</v>
      </c>
    </row>
    <row r="211" spans="1:12" x14ac:dyDescent="0.3">
      <c r="A211" s="24">
        <v>41978</v>
      </c>
      <c r="B211" s="24" t="str">
        <f t="shared" si="3"/>
        <v>2014M12</v>
      </c>
      <c r="C211">
        <v>-0.43617953588185793</v>
      </c>
      <c r="D211">
        <v>-0.31934182420136353</v>
      </c>
      <c r="J211" s="24">
        <v>44095</v>
      </c>
      <c r="K211">
        <v>-1.7580236074473889</v>
      </c>
      <c r="L211">
        <v>-0.92</v>
      </c>
    </row>
    <row r="212" spans="1:12" x14ac:dyDescent="0.3">
      <c r="A212" s="24">
        <v>41981</v>
      </c>
      <c r="B212" s="24" t="str">
        <f t="shared" si="3"/>
        <v>2014M12</v>
      </c>
      <c r="C212">
        <v>-0.39414953229902905</v>
      </c>
      <c r="D212">
        <v>-0.33775082793978461</v>
      </c>
      <c r="J212" s="24">
        <v>44096</v>
      </c>
      <c r="K212">
        <v>-1.6068324274444095</v>
      </c>
      <c r="L212">
        <v>-0.92</v>
      </c>
    </row>
    <row r="213" spans="1:12" x14ac:dyDescent="0.3">
      <c r="A213" s="24">
        <v>41982</v>
      </c>
      <c r="B213" s="24" t="str">
        <f t="shared" si="3"/>
        <v>2014M12</v>
      </c>
      <c r="C213">
        <v>-0.40456896362930284</v>
      </c>
      <c r="D213">
        <v>-0.35753786759978812</v>
      </c>
      <c r="J213" s="24">
        <v>44097</v>
      </c>
      <c r="K213">
        <v>-1.158992721090506</v>
      </c>
      <c r="L213">
        <v>-0.71</v>
      </c>
    </row>
    <row r="214" spans="1:12" x14ac:dyDescent="0.3">
      <c r="A214" s="24">
        <v>41983</v>
      </c>
      <c r="B214" s="24" t="str">
        <f t="shared" si="3"/>
        <v>2014M12</v>
      </c>
      <c r="C214">
        <v>-0.34387761519459503</v>
      </c>
      <c r="D214">
        <v>-0.37331667369474342</v>
      </c>
      <c r="J214" s="24">
        <v>44098</v>
      </c>
      <c r="K214">
        <v>-1.1810646854700124</v>
      </c>
      <c r="L214">
        <v>-0.68</v>
      </c>
    </row>
    <row r="215" spans="1:12" x14ac:dyDescent="0.3">
      <c r="A215" s="24">
        <v>41984</v>
      </c>
      <c r="B215" s="24" t="str">
        <f t="shared" si="3"/>
        <v>2014M12</v>
      </c>
      <c r="C215">
        <v>-0.17676662212365069</v>
      </c>
      <c r="D215">
        <v>-0.3780127396007687</v>
      </c>
      <c r="J215" s="24">
        <v>44099</v>
      </c>
      <c r="K215">
        <v>-1.126659988045883</v>
      </c>
      <c r="L215">
        <v>-0.72</v>
      </c>
    </row>
    <row r="216" spans="1:12" x14ac:dyDescent="0.3">
      <c r="A216" s="24">
        <v>41985</v>
      </c>
      <c r="B216" s="24" t="str">
        <f t="shared" si="3"/>
        <v>2014M12</v>
      </c>
      <c r="C216">
        <v>-0.18152195296042145</v>
      </c>
      <c r="D216">
        <v>-0.38466438485347282</v>
      </c>
      <c r="J216" s="24">
        <v>44102</v>
      </c>
      <c r="K216">
        <v>-0.99925748544341408</v>
      </c>
      <c r="L216">
        <v>-0.69</v>
      </c>
    </row>
    <row r="217" spans="1:12" x14ac:dyDescent="0.3">
      <c r="A217" s="24">
        <v>41988</v>
      </c>
      <c r="B217" s="24" t="str">
        <f t="shared" si="3"/>
        <v>2014M12</v>
      </c>
      <c r="C217">
        <v>-2.8257388188352162E-2</v>
      </c>
      <c r="D217">
        <v>-0.38710150783354785</v>
      </c>
      <c r="J217" s="24">
        <v>44103</v>
      </c>
      <c r="K217">
        <v>-1.0651829136001694</v>
      </c>
      <c r="L217">
        <v>-0.68</v>
      </c>
    </row>
    <row r="218" spans="1:12" x14ac:dyDescent="0.3">
      <c r="A218" s="24">
        <v>41989</v>
      </c>
      <c r="B218" s="24" t="str">
        <f t="shared" si="3"/>
        <v>2014M12</v>
      </c>
      <c r="C218">
        <v>7.8786510562676271E-2</v>
      </c>
      <c r="D218">
        <v>-0.37524783243501791</v>
      </c>
      <c r="J218" s="24">
        <v>44104</v>
      </c>
      <c r="K218">
        <v>-1.2068420956540755</v>
      </c>
      <c r="L218">
        <v>-0.75</v>
      </c>
    </row>
    <row r="219" spans="1:12" x14ac:dyDescent="0.3">
      <c r="A219" s="24">
        <v>41990</v>
      </c>
      <c r="B219" s="24" t="str">
        <f t="shared" si="3"/>
        <v>2014M12</v>
      </c>
      <c r="C219">
        <v>-1.1028503899950803E-3</v>
      </c>
      <c r="D219">
        <v>-0.36856171007439864</v>
      </c>
      <c r="J219" s="24">
        <v>44105</v>
      </c>
      <c r="K219">
        <v>-1.2537243987963318</v>
      </c>
      <c r="L219">
        <v>-0.78</v>
      </c>
    </row>
    <row r="220" spans="1:12" x14ac:dyDescent="0.3">
      <c r="A220" s="24">
        <v>41991</v>
      </c>
      <c r="B220" s="24" t="str">
        <f t="shared" si="3"/>
        <v>2014M12</v>
      </c>
      <c r="C220">
        <v>-0.28289742836419163</v>
      </c>
      <c r="D220">
        <v>-0.37757169214898079</v>
      </c>
      <c r="J220" s="24">
        <v>44106</v>
      </c>
      <c r="K220">
        <v>-1.1741455810107635</v>
      </c>
      <c r="L220">
        <v>-0.73</v>
      </c>
    </row>
    <row r="221" spans="1:12" x14ac:dyDescent="0.3">
      <c r="A221" s="24">
        <v>41992</v>
      </c>
      <c r="B221" s="24" t="str">
        <f t="shared" si="3"/>
        <v>2014M12</v>
      </c>
      <c r="C221">
        <v>-0.21809520269958171</v>
      </c>
      <c r="D221">
        <v>-0.37015136843767527</v>
      </c>
      <c r="J221" s="24">
        <v>44109</v>
      </c>
      <c r="K221">
        <v>-1.3413283157924341</v>
      </c>
      <c r="L221">
        <v>-0.83</v>
      </c>
    </row>
    <row r="222" spans="1:12" x14ac:dyDescent="0.3">
      <c r="A222" s="24">
        <v>41995</v>
      </c>
      <c r="B222" s="24" t="str">
        <f t="shared" si="3"/>
        <v>2014M12</v>
      </c>
      <c r="C222">
        <v>-0.37720822716668601</v>
      </c>
      <c r="D222">
        <v>-0.37032814350554716</v>
      </c>
      <c r="J222" s="24">
        <v>44110</v>
      </c>
      <c r="K222">
        <v>-1.190025774380149</v>
      </c>
      <c r="L222">
        <v>-0.79</v>
      </c>
    </row>
    <row r="223" spans="1:12" x14ac:dyDescent="0.3">
      <c r="A223" s="24">
        <v>41996</v>
      </c>
      <c r="B223" s="24" t="str">
        <f t="shared" si="3"/>
        <v>2014M12</v>
      </c>
      <c r="C223">
        <v>-0.19661066647981082</v>
      </c>
      <c r="D223">
        <v>-0.35425201622319824</v>
      </c>
      <c r="J223" s="24">
        <v>44111</v>
      </c>
      <c r="K223">
        <v>-1.2663967920511929</v>
      </c>
      <c r="L223">
        <v>-0.81</v>
      </c>
    </row>
    <row r="224" spans="1:12" x14ac:dyDescent="0.3">
      <c r="A224" s="24">
        <v>41997</v>
      </c>
      <c r="B224" s="24" t="str">
        <f t="shared" si="3"/>
        <v>2014M12</v>
      </c>
      <c r="C224">
        <v>-0.27298033183262282</v>
      </c>
      <c r="D224">
        <v>-0.33695778049339969</v>
      </c>
      <c r="J224" s="24">
        <v>44112</v>
      </c>
      <c r="K224">
        <v>-1.3455819924583117</v>
      </c>
      <c r="L224">
        <v>-0.88</v>
      </c>
    </row>
    <row r="225" spans="1:12" x14ac:dyDescent="0.3">
      <c r="A225" s="24">
        <v>41998</v>
      </c>
      <c r="B225" s="24" t="str">
        <f t="shared" si="3"/>
        <v>2014M12</v>
      </c>
      <c r="C225">
        <v>-0.2790011813474097</v>
      </c>
      <c r="D225">
        <v>-0.31382609405784712</v>
      </c>
      <c r="J225" s="24">
        <v>44113</v>
      </c>
      <c r="K225">
        <v>-1.6502526391917043</v>
      </c>
      <c r="L225">
        <v>-1.02</v>
      </c>
    </row>
    <row r="226" spans="1:12" x14ac:dyDescent="0.3">
      <c r="A226" s="24">
        <v>41999</v>
      </c>
      <c r="B226" s="24" t="str">
        <f t="shared" si="3"/>
        <v>2014M12</v>
      </c>
      <c r="C226">
        <v>-0.36878249063264024</v>
      </c>
      <c r="D226">
        <v>-0.29577319562175208</v>
      </c>
      <c r="J226" s="24">
        <v>44116</v>
      </c>
      <c r="K226">
        <v>-1.7081617429442093</v>
      </c>
      <c r="L226">
        <v>-1.07</v>
      </c>
    </row>
    <row r="227" spans="1:12" x14ac:dyDescent="0.3">
      <c r="A227" s="24">
        <v>42002</v>
      </c>
      <c r="B227" s="24" t="str">
        <f t="shared" si="3"/>
        <v>2014M12</v>
      </c>
      <c r="C227">
        <v>-0.40404101121918573</v>
      </c>
      <c r="D227">
        <v>-0.29105272263206133</v>
      </c>
      <c r="J227" s="24">
        <v>44117</v>
      </c>
      <c r="K227">
        <v>-1.4821724373674308</v>
      </c>
      <c r="L227">
        <v>-0.99</v>
      </c>
    </row>
    <row r="228" spans="1:12" x14ac:dyDescent="0.3">
      <c r="A228" s="24">
        <v>42003</v>
      </c>
      <c r="B228" s="24" t="str">
        <f t="shared" si="3"/>
        <v>2014M12</v>
      </c>
      <c r="C228">
        <v>-0.45884881326909144</v>
      </c>
      <c r="D228">
        <v>-0.28890428098224791</v>
      </c>
      <c r="J228" s="24">
        <v>44118</v>
      </c>
      <c r="K228">
        <v>-1.4585985920745852</v>
      </c>
      <c r="L228">
        <v>-0.99</v>
      </c>
    </row>
    <row r="229" spans="1:12" x14ac:dyDescent="0.3">
      <c r="A229" s="24">
        <v>42004</v>
      </c>
      <c r="B229" s="24" t="str">
        <f t="shared" si="3"/>
        <v>2014M12</v>
      </c>
      <c r="C229">
        <v>-0.39041215918005107</v>
      </c>
      <c r="D229">
        <v>-0.2818827765746984</v>
      </c>
      <c r="J229" s="24">
        <v>44119</v>
      </c>
      <c r="K229">
        <v>-1.2981614812113198</v>
      </c>
      <c r="L229">
        <v>-0.9</v>
      </c>
    </row>
    <row r="230" spans="1:12" x14ac:dyDescent="0.3">
      <c r="A230" s="24">
        <v>42005</v>
      </c>
      <c r="B230" s="24" t="str">
        <f t="shared" si="3"/>
        <v>2015M1</v>
      </c>
      <c r="C230">
        <v>-0.39427069987871377</v>
      </c>
      <c r="D230">
        <v>-0.27653930810872562</v>
      </c>
      <c r="J230" s="24">
        <v>44120</v>
      </c>
      <c r="K230">
        <v>-1.2928887979677324</v>
      </c>
      <c r="L230">
        <v>-0.9</v>
      </c>
    </row>
    <row r="231" spans="1:12" x14ac:dyDescent="0.3">
      <c r="A231" s="24">
        <v>42006</v>
      </c>
      <c r="B231" s="24" t="str">
        <f t="shared" si="3"/>
        <v>2015M1</v>
      </c>
      <c r="C231">
        <v>-0.27746161403222369</v>
      </c>
      <c r="D231">
        <v>-0.26860341201624394</v>
      </c>
      <c r="J231" s="24">
        <v>44123</v>
      </c>
      <c r="K231">
        <v>-1.3835128887187085</v>
      </c>
      <c r="L231">
        <v>-0.93</v>
      </c>
    </row>
    <row r="232" spans="1:12" x14ac:dyDescent="0.3">
      <c r="A232" s="24">
        <v>42009</v>
      </c>
      <c r="B232" s="24" t="str">
        <f t="shared" si="3"/>
        <v>2015M1</v>
      </c>
      <c r="C232">
        <v>-0.14255430040283606</v>
      </c>
      <c r="D232">
        <v>-0.25602365042143427</v>
      </c>
      <c r="J232" s="24">
        <v>44124</v>
      </c>
      <c r="K232">
        <v>-1.4457374759901409</v>
      </c>
      <c r="L232">
        <v>-0.96</v>
      </c>
    </row>
    <row r="233" spans="1:12" x14ac:dyDescent="0.3">
      <c r="A233" s="24">
        <v>42010</v>
      </c>
      <c r="B233" s="24" t="str">
        <f t="shared" si="3"/>
        <v>2015M1</v>
      </c>
      <c r="C233">
        <v>-0.29893712659413835</v>
      </c>
      <c r="D233">
        <v>-0.25074205856967613</v>
      </c>
      <c r="J233" s="24">
        <v>44125</v>
      </c>
      <c r="K233">
        <v>-1.5709924621112963</v>
      </c>
      <c r="L233">
        <v>-1.02</v>
      </c>
    </row>
    <row r="234" spans="1:12" x14ac:dyDescent="0.3">
      <c r="A234" s="24">
        <v>42011</v>
      </c>
      <c r="B234" s="24" t="str">
        <f t="shared" si="3"/>
        <v>2015M1</v>
      </c>
      <c r="C234">
        <v>-0.36304320911400229</v>
      </c>
      <c r="D234">
        <v>-0.25170033826564642</v>
      </c>
      <c r="J234" s="24">
        <v>44126</v>
      </c>
      <c r="K234">
        <v>-1.5185043818201542</v>
      </c>
      <c r="L234">
        <v>-1.02</v>
      </c>
    </row>
    <row r="235" spans="1:12" x14ac:dyDescent="0.3">
      <c r="A235" s="24">
        <v>42012</v>
      </c>
      <c r="B235" s="24" t="str">
        <f t="shared" si="3"/>
        <v>2015M1</v>
      </c>
      <c r="C235">
        <v>-0.5800114846864709</v>
      </c>
      <c r="D235">
        <v>-0.27186258139378744</v>
      </c>
      <c r="J235" s="24">
        <v>44127</v>
      </c>
      <c r="K235">
        <v>-1.5517794955776067</v>
      </c>
      <c r="L235">
        <v>-1.02</v>
      </c>
    </row>
    <row r="236" spans="1:12" x14ac:dyDescent="0.3">
      <c r="A236" s="24">
        <v>42013</v>
      </c>
      <c r="B236" s="24" t="str">
        <f t="shared" si="3"/>
        <v>2015M1</v>
      </c>
      <c r="C236">
        <v>-0.67677137232278795</v>
      </c>
      <c r="D236">
        <v>-0.29662505236190573</v>
      </c>
      <c r="J236" s="24">
        <v>44130</v>
      </c>
      <c r="K236">
        <v>-1.4148379677432175</v>
      </c>
      <c r="L236">
        <v>-0.93</v>
      </c>
    </row>
    <row r="237" spans="1:12" x14ac:dyDescent="0.3">
      <c r="A237" s="24">
        <v>42016</v>
      </c>
      <c r="B237" s="24" t="str">
        <f t="shared" si="3"/>
        <v>2015M1</v>
      </c>
      <c r="C237">
        <v>-0.66755835319460921</v>
      </c>
      <c r="D237">
        <v>-0.32859010061221861</v>
      </c>
      <c r="J237" s="24">
        <v>44131</v>
      </c>
      <c r="K237">
        <v>-1.2172120113873417</v>
      </c>
      <c r="L237">
        <v>-0.88</v>
      </c>
    </row>
    <row r="238" spans="1:12" x14ac:dyDescent="0.3">
      <c r="A238" s="24">
        <v>42017</v>
      </c>
      <c r="B238" s="24" t="str">
        <f t="shared" si="3"/>
        <v>2015M1</v>
      </c>
      <c r="C238">
        <v>-0.72110919599741996</v>
      </c>
      <c r="D238">
        <v>-0.36858488594022343</v>
      </c>
      <c r="J238" s="24">
        <v>44132</v>
      </c>
      <c r="K238">
        <v>-0.77967810533403581</v>
      </c>
      <c r="L238">
        <v>-0.61</v>
      </c>
    </row>
    <row r="239" spans="1:12" x14ac:dyDescent="0.3">
      <c r="A239" s="24">
        <v>42018</v>
      </c>
      <c r="B239" s="24" t="str">
        <f t="shared" si="3"/>
        <v>2015M1</v>
      </c>
      <c r="C239">
        <v>-0.57997546063879024</v>
      </c>
      <c r="D239">
        <v>-0.39752851645266324</v>
      </c>
      <c r="J239" s="24">
        <v>44133</v>
      </c>
      <c r="K239">
        <v>-0.80320222718175016</v>
      </c>
      <c r="L239">
        <v>-0.66</v>
      </c>
    </row>
    <row r="240" spans="1:12" x14ac:dyDescent="0.3">
      <c r="A240" s="24">
        <v>42019</v>
      </c>
      <c r="B240" s="24" t="str">
        <f t="shared" si="3"/>
        <v>2015M1</v>
      </c>
      <c r="C240">
        <v>-0.71068539439714873</v>
      </c>
      <c r="D240">
        <v>-0.41891791475431112</v>
      </c>
      <c r="J240" s="24">
        <v>44134</v>
      </c>
      <c r="K240">
        <v>-0.75583291986475709</v>
      </c>
      <c r="L240">
        <v>-0.6</v>
      </c>
    </row>
    <row r="241" spans="1:12" x14ac:dyDescent="0.3">
      <c r="A241" s="24">
        <v>42020</v>
      </c>
      <c r="B241" s="24" t="str">
        <f t="shared" si="3"/>
        <v>2015M1</v>
      </c>
      <c r="C241">
        <v>-0.70092468822230569</v>
      </c>
      <c r="D241">
        <v>-0.44305938903044728</v>
      </c>
      <c r="J241" s="24">
        <v>44137</v>
      </c>
      <c r="K241">
        <v>-0.72406276384656731</v>
      </c>
      <c r="L241">
        <v>-0.61</v>
      </c>
    </row>
    <row r="242" spans="1:12" x14ac:dyDescent="0.3">
      <c r="A242" s="24">
        <v>42023</v>
      </c>
      <c r="B242" s="24" t="str">
        <f t="shared" si="3"/>
        <v>2015M1</v>
      </c>
      <c r="C242">
        <v>-0.68344472698754921</v>
      </c>
      <c r="D242">
        <v>-0.45837121402149039</v>
      </c>
      <c r="J242" s="24">
        <v>44138</v>
      </c>
      <c r="K242">
        <v>-0.91279838515907141</v>
      </c>
      <c r="L242">
        <v>-0.71</v>
      </c>
    </row>
    <row r="243" spans="1:12" x14ac:dyDescent="0.3">
      <c r="A243" s="24">
        <v>42024</v>
      </c>
      <c r="B243" s="24" t="str">
        <f t="shared" si="3"/>
        <v>2015M1</v>
      </c>
      <c r="C243">
        <v>-0.78689458826730596</v>
      </c>
      <c r="D243">
        <v>-0.48788541011086517</v>
      </c>
      <c r="J243" s="24">
        <v>44139</v>
      </c>
      <c r="K243">
        <v>-1.2300106945254461</v>
      </c>
      <c r="L243">
        <v>-0.91</v>
      </c>
    </row>
    <row r="244" spans="1:12" x14ac:dyDescent="0.3">
      <c r="A244" s="24">
        <v>42025</v>
      </c>
      <c r="B244" s="24" t="str">
        <f t="shared" si="3"/>
        <v>2015M1</v>
      </c>
      <c r="C244">
        <v>-0.80450615949381954</v>
      </c>
      <c r="D244">
        <v>-0.51446170149392489</v>
      </c>
      <c r="J244" s="24">
        <v>44140</v>
      </c>
      <c r="K244">
        <v>-1.718306424634636</v>
      </c>
      <c r="L244">
        <v>-1.1599999999999999</v>
      </c>
    </row>
    <row r="245" spans="1:12" x14ac:dyDescent="0.3">
      <c r="A245" s="24">
        <v>42026</v>
      </c>
      <c r="B245" s="24" t="str">
        <f t="shared" si="3"/>
        <v>2015M1</v>
      </c>
      <c r="C245">
        <v>-0.92387100109132159</v>
      </c>
      <c r="D245">
        <v>-0.54670519248112048</v>
      </c>
      <c r="J245" s="24">
        <v>44141</v>
      </c>
      <c r="K245">
        <v>-2.1148460835963387</v>
      </c>
      <c r="L245">
        <v>-1.31</v>
      </c>
    </row>
    <row r="246" spans="1:12" x14ac:dyDescent="0.3">
      <c r="A246" s="24">
        <v>42027</v>
      </c>
      <c r="B246" s="24" t="str">
        <f t="shared" si="3"/>
        <v>2015M1</v>
      </c>
      <c r="C246">
        <v>-0.84610579097986616</v>
      </c>
      <c r="D246">
        <v>-0.57057135749848187</v>
      </c>
      <c r="J246" s="24">
        <v>44144</v>
      </c>
      <c r="K246">
        <v>-2.0769464226578811</v>
      </c>
      <c r="L246">
        <v>-1.39</v>
      </c>
    </row>
    <row r="247" spans="1:12" x14ac:dyDescent="0.3">
      <c r="A247" s="24">
        <v>42030</v>
      </c>
      <c r="B247" s="24" t="str">
        <f t="shared" si="3"/>
        <v>2015M1</v>
      </c>
      <c r="C247">
        <v>-0.88953583104361744</v>
      </c>
      <c r="D247">
        <v>-0.59484609848970338</v>
      </c>
      <c r="J247" s="24">
        <v>44145</v>
      </c>
      <c r="K247">
        <v>-2.011298439946227</v>
      </c>
      <c r="L247">
        <v>-1.38</v>
      </c>
    </row>
    <row r="248" spans="1:12" x14ac:dyDescent="0.3">
      <c r="A248" s="24">
        <v>42031</v>
      </c>
      <c r="B248" s="24" t="str">
        <f t="shared" si="3"/>
        <v>2015M1</v>
      </c>
      <c r="C248">
        <v>-0.85628618550565438</v>
      </c>
      <c r="D248">
        <v>-0.61471796710153148</v>
      </c>
      <c r="J248" s="24">
        <v>44146</v>
      </c>
      <c r="K248">
        <v>-2.0356730033655546</v>
      </c>
      <c r="L248">
        <v>-1.35</v>
      </c>
    </row>
    <row r="249" spans="1:12" x14ac:dyDescent="0.3">
      <c r="A249" s="24">
        <v>42032</v>
      </c>
      <c r="B249" s="24" t="str">
        <f t="shared" si="3"/>
        <v>2015M1</v>
      </c>
      <c r="C249">
        <v>-0.7390811552219102</v>
      </c>
      <c r="D249">
        <v>-0.63215141690362464</v>
      </c>
      <c r="J249" s="24">
        <v>44147</v>
      </c>
      <c r="K249">
        <v>-1.803368117884772</v>
      </c>
      <c r="L249">
        <v>-1.26</v>
      </c>
    </row>
    <row r="250" spans="1:12" x14ac:dyDescent="0.3">
      <c r="A250" s="24">
        <v>42033</v>
      </c>
      <c r="B250" s="24" t="str">
        <f t="shared" si="3"/>
        <v>2015M1</v>
      </c>
      <c r="C250">
        <v>-0.61031793379062194</v>
      </c>
      <c r="D250">
        <v>-0.64295377859921998</v>
      </c>
      <c r="J250" s="24">
        <v>44148</v>
      </c>
      <c r="K250">
        <v>-1.9956697493063589</v>
      </c>
      <c r="L250">
        <v>-1.3</v>
      </c>
    </row>
    <row r="251" spans="1:12" x14ac:dyDescent="0.3">
      <c r="A251" s="24">
        <v>42034</v>
      </c>
      <c r="B251" s="24" t="str">
        <f t="shared" si="3"/>
        <v>2015M1</v>
      </c>
      <c r="C251">
        <v>-0.15617217984813203</v>
      </c>
      <c r="D251">
        <v>-0.63688930689001533</v>
      </c>
      <c r="J251" s="24">
        <v>44151</v>
      </c>
      <c r="K251">
        <v>-2.1811279550363016</v>
      </c>
      <c r="L251">
        <v>-1.44</v>
      </c>
    </row>
    <row r="252" spans="1:12" x14ac:dyDescent="0.3">
      <c r="A252" s="24">
        <v>42037</v>
      </c>
      <c r="B252" s="24" t="str">
        <f t="shared" si="3"/>
        <v>2015M2</v>
      </c>
      <c r="C252">
        <v>-0.15848502010646653</v>
      </c>
      <c r="D252">
        <v>-0.63768584287519703</v>
      </c>
      <c r="J252" s="24">
        <v>44152</v>
      </c>
      <c r="K252">
        <v>-2.3427340522921933</v>
      </c>
      <c r="L252">
        <v>-1.49</v>
      </c>
    </row>
    <row r="253" spans="1:12" x14ac:dyDescent="0.3">
      <c r="A253" s="24">
        <v>42038</v>
      </c>
      <c r="B253" s="24" t="str">
        <f t="shared" si="3"/>
        <v>2015M2</v>
      </c>
      <c r="C253">
        <v>-0.27035611962540479</v>
      </c>
      <c r="D253">
        <v>-0.63625679252676026</v>
      </c>
      <c r="J253" s="24">
        <v>44153</v>
      </c>
      <c r="K253">
        <v>-2.2350505700816852</v>
      </c>
      <c r="L253">
        <v>-1.48</v>
      </c>
    </row>
    <row r="254" spans="1:12" x14ac:dyDescent="0.3">
      <c r="A254" s="24">
        <v>42039</v>
      </c>
      <c r="B254" s="24" t="str">
        <f t="shared" si="3"/>
        <v>2015M2</v>
      </c>
      <c r="C254">
        <v>-0.37527684881398687</v>
      </c>
      <c r="D254">
        <v>-0.63686847451175943</v>
      </c>
      <c r="J254" s="24">
        <v>44154</v>
      </c>
      <c r="K254">
        <v>-2.2941047922304558</v>
      </c>
      <c r="L254">
        <v>-1.49</v>
      </c>
    </row>
    <row r="255" spans="1:12" x14ac:dyDescent="0.3">
      <c r="A255" s="24">
        <v>42040</v>
      </c>
      <c r="B255" s="24" t="str">
        <f t="shared" si="3"/>
        <v>2015M2</v>
      </c>
      <c r="C255">
        <v>-0.38004769349802581</v>
      </c>
      <c r="D255">
        <v>-0.62687028495233732</v>
      </c>
      <c r="J255" s="24">
        <v>44155</v>
      </c>
      <c r="K255">
        <v>-2.1892258543503011</v>
      </c>
      <c r="L255">
        <v>-1.44</v>
      </c>
    </row>
    <row r="256" spans="1:12" x14ac:dyDescent="0.3">
      <c r="A256" s="24">
        <v>42041</v>
      </c>
      <c r="B256" s="24" t="str">
        <f t="shared" si="3"/>
        <v>2015M2</v>
      </c>
      <c r="C256">
        <v>-6.2189950290532869E-2</v>
      </c>
      <c r="D256">
        <v>-0.59614121385072461</v>
      </c>
      <c r="J256" s="24">
        <v>44158</v>
      </c>
      <c r="K256">
        <v>-2.083430527486112</v>
      </c>
      <c r="L256">
        <v>-1.4</v>
      </c>
    </row>
    <row r="257" spans="1:12" x14ac:dyDescent="0.3">
      <c r="A257" s="24">
        <v>42044</v>
      </c>
      <c r="B257" s="24" t="str">
        <f t="shared" si="3"/>
        <v>2015M2</v>
      </c>
      <c r="C257">
        <v>-2.1188063296039672E-2</v>
      </c>
      <c r="D257">
        <v>-0.5638226993557961</v>
      </c>
      <c r="J257" s="24">
        <v>44159</v>
      </c>
      <c r="K257">
        <v>-2.2546756948242921</v>
      </c>
      <c r="L257">
        <v>-1.47</v>
      </c>
    </row>
    <row r="258" spans="1:12" x14ac:dyDescent="0.3">
      <c r="A258" s="24">
        <v>42045</v>
      </c>
      <c r="B258" s="24" t="str">
        <f t="shared" ref="B258:B321" si="4">CONCATENATE(YEAR(A258),"M",(MONTH(A258)))</f>
        <v>2015M2</v>
      </c>
      <c r="C258">
        <v>-1.0033324247317787E-2</v>
      </c>
      <c r="D258">
        <v>-0.52826890576829089</v>
      </c>
      <c r="J258" s="24">
        <v>44160</v>
      </c>
      <c r="K258">
        <v>-2.3092680851342506</v>
      </c>
      <c r="L258">
        <v>-1.5</v>
      </c>
    </row>
    <row r="259" spans="1:12" x14ac:dyDescent="0.3">
      <c r="A259" s="24">
        <v>42046</v>
      </c>
      <c r="B259" s="24" t="str">
        <f t="shared" si="4"/>
        <v>2015M2</v>
      </c>
      <c r="C259">
        <v>0.10431584301323885</v>
      </c>
      <c r="D259">
        <v>-0.49405434058568937</v>
      </c>
      <c r="J259" s="24">
        <v>44161</v>
      </c>
      <c r="K259">
        <v>-2.3146710078200416</v>
      </c>
      <c r="L259">
        <v>-1.54</v>
      </c>
    </row>
    <row r="260" spans="1:12" x14ac:dyDescent="0.3">
      <c r="A260" s="24">
        <v>42047</v>
      </c>
      <c r="B260" s="24" t="str">
        <f t="shared" si="4"/>
        <v>2015M2</v>
      </c>
      <c r="C260">
        <v>-0.11594438448464596</v>
      </c>
      <c r="D260">
        <v>-0.46431729009006417</v>
      </c>
      <c r="J260" s="24">
        <v>44162</v>
      </c>
      <c r="K260">
        <v>-2.3583416706103755</v>
      </c>
      <c r="L260">
        <v>-1.58</v>
      </c>
    </row>
    <row r="261" spans="1:12" x14ac:dyDescent="0.3">
      <c r="A261" s="24">
        <v>42048</v>
      </c>
      <c r="B261" s="24" t="str">
        <f t="shared" si="4"/>
        <v>2015M2</v>
      </c>
      <c r="C261">
        <v>-8.7699714891555688E-2</v>
      </c>
      <c r="D261">
        <v>-0.43365604142352671</v>
      </c>
      <c r="J261" s="24">
        <v>44165</v>
      </c>
      <c r="K261">
        <v>-2.1367534621801543</v>
      </c>
      <c r="L261">
        <v>-1.5</v>
      </c>
    </row>
    <row r="262" spans="1:12" x14ac:dyDescent="0.3">
      <c r="A262" s="24">
        <v>42051</v>
      </c>
      <c r="B262" s="24" t="str">
        <f t="shared" si="4"/>
        <v>2015M2</v>
      </c>
      <c r="C262">
        <v>-0.10785112982690243</v>
      </c>
      <c r="D262">
        <v>-0.40487636156549439</v>
      </c>
      <c r="J262" s="24">
        <v>44166</v>
      </c>
      <c r="K262">
        <v>-2.5292787670453074</v>
      </c>
      <c r="L262">
        <v>-1.67</v>
      </c>
    </row>
    <row r="263" spans="1:12" x14ac:dyDescent="0.3">
      <c r="A263" s="24">
        <v>42052</v>
      </c>
      <c r="B263" s="24" t="str">
        <f t="shared" si="4"/>
        <v>2015M2</v>
      </c>
      <c r="C263">
        <v>-3.6869275850866211E-2</v>
      </c>
      <c r="D263">
        <v>-0.36737509594467244</v>
      </c>
      <c r="J263" s="24">
        <v>44167</v>
      </c>
      <c r="K263">
        <v>-2.5447305255808046</v>
      </c>
      <c r="L263">
        <v>-1.7</v>
      </c>
    </row>
    <row r="264" spans="1:12" x14ac:dyDescent="0.3">
      <c r="A264" s="24">
        <v>42053</v>
      </c>
      <c r="B264" s="24" t="str">
        <f t="shared" si="4"/>
        <v>2015M2</v>
      </c>
      <c r="C264">
        <v>-7.3455222061346956E-2</v>
      </c>
      <c r="D264">
        <v>-0.33082254907304881</v>
      </c>
      <c r="J264" s="24">
        <v>44168</v>
      </c>
      <c r="K264">
        <v>-2.7661186171321392</v>
      </c>
      <c r="L264">
        <v>-1.82</v>
      </c>
    </row>
    <row r="265" spans="1:12" x14ac:dyDescent="0.3">
      <c r="A265" s="24">
        <v>42054</v>
      </c>
      <c r="B265" s="24" t="str">
        <f t="shared" si="4"/>
        <v>2015M2</v>
      </c>
      <c r="C265">
        <v>-0.11946170959352215</v>
      </c>
      <c r="D265">
        <v>-0.29060208449815883</v>
      </c>
      <c r="J265" s="24">
        <v>44169</v>
      </c>
      <c r="K265">
        <v>-2.8983866066964112</v>
      </c>
      <c r="L265">
        <v>-1.84</v>
      </c>
    </row>
    <row r="266" spans="1:12" x14ac:dyDescent="0.3">
      <c r="A266" s="24">
        <v>42055</v>
      </c>
      <c r="B266" s="24" t="str">
        <f t="shared" si="4"/>
        <v>2015M2</v>
      </c>
      <c r="C266">
        <v>-0.15392736586030628</v>
      </c>
      <c r="D266">
        <v>-0.2559931632421808</v>
      </c>
      <c r="J266" s="24">
        <v>44172</v>
      </c>
      <c r="K266">
        <v>-2.8954868974998762</v>
      </c>
      <c r="L266">
        <v>-1.91</v>
      </c>
    </row>
    <row r="267" spans="1:12" x14ac:dyDescent="0.3">
      <c r="A267" s="24">
        <v>42058</v>
      </c>
      <c r="B267" s="24" t="str">
        <f t="shared" si="4"/>
        <v>2015M2</v>
      </c>
      <c r="C267">
        <v>-0.15187235766835366</v>
      </c>
      <c r="D267">
        <v>-0.21910998957341771</v>
      </c>
      <c r="J267" s="24">
        <v>44173</v>
      </c>
      <c r="K267">
        <v>-2.8851451914177191</v>
      </c>
      <c r="L267">
        <v>-1.92</v>
      </c>
    </row>
    <row r="268" spans="1:12" x14ac:dyDescent="0.3">
      <c r="A268" s="24">
        <v>42059</v>
      </c>
      <c r="B268" s="24" t="str">
        <f t="shared" si="4"/>
        <v>2015M2</v>
      </c>
      <c r="C268">
        <v>-0.35299274320204799</v>
      </c>
      <c r="D268">
        <v>-0.19394531745823734</v>
      </c>
      <c r="J268" s="24">
        <v>44174</v>
      </c>
      <c r="K268">
        <v>-2.7412015285772204</v>
      </c>
      <c r="L268">
        <v>-1.84</v>
      </c>
    </row>
    <row r="269" spans="1:12" x14ac:dyDescent="0.3">
      <c r="A269" s="24">
        <v>42060</v>
      </c>
      <c r="B269" s="24" t="str">
        <f t="shared" si="4"/>
        <v>2015M2</v>
      </c>
      <c r="C269">
        <v>-0.27860810449459267</v>
      </c>
      <c r="D269">
        <v>-0.17092166492187147</v>
      </c>
      <c r="J269" s="24">
        <v>44175</v>
      </c>
      <c r="K269">
        <v>-2.8937718462521316</v>
      </c>
      <c r="L269">
        <v>-1.86</v>
      </c>
    </row>
    <row r="270" spans="1:12" x14ac:dyDescent="0.3">
      <c r="A270" s="24">
        <v>42061</v>
      </c>
      <c r="B270" s="24" t="str">
        <f t="shared" si="4"/>
        <v>2015M2</v>
      </c>
      <c r="C270">
        <v>-0.27710191372359055</v>
      </c>
      <c r="D270">
        <v>-0.1542608639185199</v>
      </c>
      <c r="J270" s="24">
        <v>44176</v>
      </c>
      <c r="K270">
        <v>-2.8080996030600791</v>
      </c>
      <c r="L270">
        <v>-1.86</v>
      </c>
    </row>
    <row r="271" spans="1:12" x14ac:dyDescent="0.3">
      <c r="A271" s="24">
        <v>42062</v>
      </c>
      <c r="B271" s="24" t="str">
        <f t="shared" si="4"/>
        <v>2015M2</v>
      </c>
      <c r="C271">
        <v>-0.2859164861689179</v>
      </c>
      <c r="D271">
        <v>-0.16074807923455919</v>
      </c>
      <c r="J271" s="24">
        <v>44179</v>
      </c>
      <c r="K271">
        <v>-2.5855725770885956</v>
      </c>
      <c r="L271">
        <v>-1.79</v>
      </c>
    </row>
    <row r="272" spans="1:12" x14ac:dyDescent="0.3">
      <c r="A272" s="24">
        <v>42065</v>
      </c>
      <c r="B272" s="24" t="str">
        <f t="shared" si="4"/>
        <v>2015M3</v>
      </c>
      <c r="C272">
        <v>-0.25261636351421202</v>
      </c>
      <c r="D272">
        <v>-0.16545464640494645</v>
      </c>
      <c r="J272" s="24">
        <v>44180</v>
      </c>
      <c r="K272">
        <v>-2.7620964888600974</v>
      </c>
      <c r="L272">
        <v>-1.88</v>
      </c>
    </row>
    <row r="273" spans="1:12" x14ac:dyDescent="0.3">
      <c r="A273" s="24">
        <v>42066</v>
      </c>
      <c r="B273" s="24" t="str">
        <f t="shared" si="4"/>
        <v>2015M3</v>
      </c>
      <c r="C273">
        <v>-0.15267753865329739</v>
      </c>
      <c r="D273">
        <v>-0.1595707173563411</v>
      </c>
      <c r="J273" s="24">
        <v>44181</v>
      </c>
      <c r="K273">
        <v>-2.8052925518829279</v>
      </c>
      <c r="L273">
        <v>-1.89</v>
      </c>
    </row>
    <row r="274" spans="1:12" x14ac:dyDescent="0.3">
      <c r="A274" s="24">
        <v>42067</v>
      </c>
      <c r="B274" s="24" t="str">
        <f t="shared" si="4"/>
        <v>2015M3</v>
      </c>
      <c r="C274">
        <v>8.011772212297677E-2</v>
      </c>
      <c r="D274">
        <v>-0.13680098880949293</v>
      </c>
      <c r="J274" s="24">
        <v>44182</v>
      </c>
      <c r="K274">
        <v>-2.9144721639151268</v>
      </c>
      <c r="L274">
        <v>-1.98</v>
      </c>
    </row>
    <row r="275" spans="1:12" x14ac:dyDescent="0.3">
      <c r="A275" s="24">
        <v>42068</v>
      </c>
      <c r="B275" s="24" t="str">
        <f t="shared" si="4"/>
        <v>2015M3</v>
      </c>
      <c r="C275">
        <v>8.9408190792729783E-2</v>
      </c>
      <c r="D275">
        <v>-0.11332819459495511</v>
      </c>
      <c r="J275" s="24">
        <v>44183</v>
      </c>
      <c r="K275">
        <v>-2.7593668430898832</v>
      </c>
      <c r="L275">
        <v>-1.93</v>
      </c>
    </row>
    <row r="276" spans="1:12" x14ac:dyDescent="0.3">
      <c r="A276" s="24">
        <v>42069</v>
      </c>
      <c r="B276" s="24" t="str">
        <f t="shared" si="4"/>
        <v>2015M3</v>
      </c>
      <c r="C276">
        <v>0.47814539342225582</v>
      </c>
      <c r="D276">
        <v>-8.6311427409315702E-2</v>
      </c>
      <c r="J276" s="24">
        <v>44186</v>
      </c>
      <c r="K276">
        <v>-2.5728568879018034</v>
      </c>
      <c r="L276">
        <v>-1.82</v>
      </c>
    </row>
    <row r="277" spans="1:12" x14ac:dyDescent="0.3">
      <c r="A277" s="24">
        <v>42072</v>
      </c>
      <c r="B277" s="24" t="str">
        <f t="shared" si="4"/>
        <v>2015M3</v>
      </c>
      <c r="C277">
        <v>0.60056067358106369</v>
      </c>
      <c r="D277">
        <v>-5.5223990565460526E-2</v>
      </c>
      <c r="J277" s="24">
        <v>44187</v>
      </c>
      <c r="K277">
        <v>-2.5413093956055275</v>
      </c>
      <c r="L277">
        <v>-1.85</v>
      </c>
    </row>
    <row r="278" spans="1:12" x14ac:dyDescent="0.3">
      <c r="A278" s="24">
        <v>42073</v>
      </c>
      <c r="B278" s="24" t="str">
        <f t="shared" si="4"/>
        <v>2015M3</v>
      </c>
      <c r="C278">
        <v>0.70401458728128963</v>
      </c>
      <c r="D278">
        <v>-1.9521594989030149E-2</v>
      </c>
      <c r="J278" s="24">
        <v>44188</v>
      </c>
      <c r="K278">
        <v>-2.5538780890626152</v>
      </c>
      <c r="L278">
        <v>-1.86</v>
      </c>
    </row>
    <row r="279" spans="1:12" x14ac:dyDescent="0.3">
      <c r="A279" s="24">
        <v>42074</v>
      </c>
      <c r="B279" s="24" t="str">
        <f t="shared" si="4"/>
        <v>2015M3</v>
      </c>
      <c r="C279">
        <v>0.80304024286284992</v>
      </c>
      <c r="D279">
        <v>1.5414625003450377E-2</v>
      </c>
      <c r="J279" s="24">
        <v>44189</v>
      </c>
      <c r="K279">
        <v>-2.5579444624995782</v>
      </c>
      <c r="L279">
        <v>-1.9</v>
      </c>
    </row>
    <row r="280" spans="1:12" x14ac:dyDescent="0.3">
      <c r="A280" s="24">
        <v>42075</v>
      </c>
      <c r="B280" s="24" t="str">
        <f t="shared" si="4"/>
        <v>2015M3</v>
      </c>
      <c r="C280">
        <v>0.70003755291180747</v>
      </c>
      <c r="D280">
        <v>5.621372187327308E-2</v>
      </c>
      <c r="J280" s="24">
        <v>44190</v>
      </c>
      <c r="K280">
        <v>-2.5400375070443384</v>
      </c>
      <c r="L280">
        <v>-1.9</v>
      </c>
    </row>
    <row r="281" spans="1:12" x14ac:dyDescent="0.3">
      <c r="A281" s="24">
        <v>42076</v>
      </c>
      <c r="B281" s="24" t="str">
        <f t="shared" si="4"/>
        <v>2015M3</v>
      </c>
      <c r="C281">
        <v>0.84285154752322011</v>
      </c>
      <c r="D281">
        <v>0.10274128499401187</v>
      </c>
      <c r="J281" s="24">
        <v>44193</v>
      </c>
      <c r="K281">
        <v>-2.5788009062899886</v>
      </c>
      <c r="L281">
        <v>-1.88</v>
      </c>
    </row>
    <row r="282" spans="1:12" x14ac:dyDescent="0.3">
      <c r="A282" s="24">
        <v>42079</v>
      </c>
      <c r="B282" s="24" t="str">
        <f t="shared" si="4"/>
        <v>2015M3</v>
      </c>
      <c r="C282">
        <v>0.68702974777635495</v>
      </c>
      <c r="D282">
        <v>0.14248532887417473</v>
      </c>
      <c r="J282" s="24">
        <v>44194</v>
      </c>
      <c r="K282">
        <v>-2.7274880836400417</v>
      </c>
      <c r="L282">
        <v>-1.97</v>
      </c>
    </row>
    <row r="283" spans="1:12" x14ac:dyDescent="0.3">
      <c r="A283" s="24">
        <v>42080</v>
      </c>
      <c r="B283" s="24" t="str">
        <f t="shared" si="4"/>
        <v>2015M3</v>
      </c>
      <c r="C283">
        <v>0.59728881289929181</v>
      </c>
      <c r="D283">
        <v>0.17419323331168263</v>
      </c>
      <c r="J283" s="24">
        <v>44195</v>
      </c>
      <c r="K283">
        <v>-2.8054244267160011</v>
      </c>
      <c r="L283">
        <v>-2</v>
      </c>
    </row>
    <row r="284" spans="1:12" x14ac:dyDescent="0.3">
      <c r="A284" s="24">
        <v>42081</v>
      </c>
      <c r="B284" s="24" t="str">
        <f t="shared" si="4"/>
        <v>2015M3</v>
      </c>
      <c r="C284">
        <v>0.40230526271639505</v>
      </c>
      <c r="D284">
        <v>0.19798125755056972</v>
      </c>
      <c r="J284" s="24">
        <v>44196</v>
      </c>
      <c r="K284">
        <v>-2.7565358922970833</v>
      </c>
      <c r="L284">
        <v>-1.99</v>
      </c>
    </row>
    <row r="285" spans="1:12" x14ac:dyDescent="0.3">
      <c r="A285" s="24">
        <v>42082</v>
      </c>
      <c r="B285" s="24" t="str">
        <f t="shared" si="4"/>
        <v>2015M3</v>
      </c>
      <c r="C285">
        <v>0.48360512708513093</v>
      </c>
      <c r="D285">
        <v>0.22813459938450237</v>
      </c>
      <c r="J285" s="24">
        <v>44197</v>
      </c>
      <c r="K285">
        <v>-2.7420841210466862</v>
      </c>
      <c r="L285">
        <v>-1.99</v>
      </c>
    </row>
    <row r="286" spans="1:12" x14ac:dyDescent="0.3">
      <c r="A286" s="24">
        <v>42083</v>
      </c>
      <c r="B286" s="24" t="str">
        <f t="shared" si="4"/>
        <v>2015M3</v>
      </c>
      <c r="C286">
        <v>0.15434342710855847</v>
      </c>
      <c r="D286">
        <v>0.24354813903294556</v>
      </c>
      <c r="J286" s="24">
        <v>44200</v>
      </c>
      <c r="K286">
        <v>-2.7261185906245982</v>
      </c>
      <c r="L286">
        <v>-1.95</v>
      </c>
    </row>
    <row r="287" spans="1:12" x14ac:dyDescent="0.3">
      <c r="A287" s="24">
        <v>42086</v>
      </c>
      <c r="B287" s="24" t="str">
        <f t="shared" si="4"/>
        <v>2015M3</v>
      </c>
      <c r="C287">
        <v>-5.1889642611276723E-2</v>
      </c>
      <c r="D287">
        <v>0.24854727478579938</v>
      </c>
      <c r="J287" s="24">
        <v>44201</v>
      </c>
      <c r="K287">
        <v>-2.7530460209245482</v>
      </c>
      <c r="L287">
        <v>-1.91</v>
      </c>
    </row>
    <row r="288" spans="1:12" x14ac:dyDescent="0.3">
      <c r="A288" s="24">
        <v>42087</v>
      </c>
      <c r="B288" s="24" t="str">
        <f t="shared" si="4"/>
        <v>2015M3</v>
      </c>
      <c r="C288">
        <v>-7.9294688905980126E-2</v>
      </c>
      <c r="D288">
        <v>0.26223217750060279</v>
      </c>
      <c r="J288" s="24">
        <v>44202</v>
      </c>
      <c r="K288">
        <v>-2.6819883580652215</v>
      </c>
      <c r="L288">
        <v>-1.87</v>
      </c>
    </row>
    <row r="289" spans="1:12" x14ac:dyDescent="0.3">
      <c r="A289" s="24">
        <v>42088</v>
      </c>
      <c r="B289" s="24" t="str">
        <f t="shared" si="4"/>
        <v>2015M3</v>
      </c>
      <c r="C289">
        <v>7.5402057701431685E-2</v>
      </c>
      <c r="D289">
        <v>0.27993268561040402</v>
      </c>
      <c r="J289" s="24">
        <v>44203</v>
      </c>
      <c r="K289">
        <v>-2.6327841851914289</v>
      </c>
      <c r="L289">
        <v>-1.88</v>
      </c>
    </row>
    <row r="290" spans="1:12" x14ac:dyDescent="0.3">
      <c r="A290" s="24">
        <v>42089</v>
      </c>
      <c r="B290" s="24" t="str">
        <f t="shared" si="4"/>
        <v>2015M3</v>
      </c>
      <c r="C290">
        <v>0.34415613797226197</v>
      </c>
      <c r="D290">
        <v>0.31099558819519663</v>
      </c>
      <c r="J290" s="24">
        <v>44204</v>
      </c>
      <c r="K290">
        <v>-2.6402777342173733</v>
      </c>
      <c r="L290">
        <v>-1.89</v>
      </c>
    </row>
    <row r="291" spans="1:12" x14ac:dyDescent="0.3">
      <c r="A291" s="24">
        <v>42090</v>
      </c>
      <c r="B291" s="24" t="str">
        <f t="shared" si="4"/>
        <v>2015M3</v>
      </c>
      <c r="C291">
        <v>0.33232378616196756</v>
      </c>
      <c r="D291">
        <v>0.34190760181174096</v>
      </c>
      <c r="J291" s="24">
        <v>44207</v>
      </c>
      <c r="K291">
        <v>-2.2435372729604364</v>
      </c>
      <c r="L291">
        <v>-1.7</v>
      </c>
    </row>
    <row r="292" spans="1:12" x14ac:dyDescent="0.3">
      <c r="A292" s="24">
        <v>42093</v>
      </c>
      <c r="B292" s="24" t="str">
        <f t="shared" si="4"/>
        <v>2015M3</v>
      </c>
      <c r="C292">
        <v>0.27752402727047099</v>
      </c>
      <c r="D292">
        <v>0.36841462135097508</v>
      </c>
      <c r="J292" s="24">
        <v>44208</v>
      </c>
      <c r="K292">
        <v>-2.4955964243285891</v>
      </c>
      <c r="L292">
        <v>-1.79</v>
      </c>
    </row>
    <row r="293" spans="1:12" x14ac:dyDescent="0.3">
      <c r="A293" s="24">
        <v>42094</v>
      </c>
      <c r="B293" s="24" t="str">
        <f t="shared" si="4"/>
        <v>2015M3</v>
      </c>
      <c r="C293">
        <v>0.23658668043638811</v>
      </c>
      <c r="D293">
        <v>0.38787783230545936</v>
      </c>
      <c r="J293" s="24">
        <v>44209</v>
      </c>
      <c r="K293">
        <v>-2.486087331485753</v>
      </c>
      <c r="L293">
        <v>-1.85</v>
      </c>
    </row>
    <row r="294" spans="1:12" x14ac:dyDescent="0.3">
      <c r="A294" s="24">
        <v>42095</v>
      </c>
      <c r="B294" s="24" t="str">
        <f t="shared" si="4"/>
        <v>2015M4</v>
      </c>
      <c r="C294">
        <v>0.13867105773479399</v>
      </c>
      <c r="D294">
        <v>0.39080549908605022</v>
      </c>
      <c r="J294" s="24">
        <v>44210</v>
      </c>
      <c r="K294">
        <v>-2.6991014714495662</v>
      </c>
      <c r="L294">
        <v>-1.88</v>
      </c>
    </row>
    <row r="295" spans="1:12" x14ac:dyDescent="0.3">
      <c r="A295" s="24">
        <v>42096</v>
      </c>
      <c r="B295" s="24" t="str">
        <f t="shared" si="4"/>
        <v>2015M4</v>
      </c>
      <c r="C295">
        <v>-0.13418127952854458</v>
      </c>
      <c r="D295">
        <v>0.37962602556998654</v>
      </c>
      <c r="J295" s="24">
        <v>44211</v>
      </c>
      <c r="K295">
        <v>-2.3723559820080196</v>
      </c>
      <c r="L295">
        <v>-1.76</v>
      </c>
    </row>
    <row r="296" spans="1:12" x14ac:dyDescent="0.3">
      <c r="A296" s="24">
        <v>42097</v>
      </c>
      <c r="B296" s="24" t="str">
        <f t="shared" si="4"/>
        <v>2015M4</v>
      </c>
      <c r="C296">
        <v>-0.28979943306255168</v>
      </c>
      <c r="D296">
        <v>0.34122878424574615</v>
      </c>
      <c r="J296" s="24">
        <v>44214</v>
      </c>
      <c r="K296">
        <v>-2.3984208404857976</v>
      </c>
      <c r="L296">
        <v>-1.79</v>
      </c>
    </row>
    <row r="297" spans="1:12" x14ac:dyDescent="0.3">
      <c r="A297" s="24">
        <v>42100</v>
      </c>
      <c r="B297" s="24" t="str">
        <f t="shared" si="4"/>
        <v>2015M4</v>
      </c>
      <c r="C297">
        <v>-0.2205476476770365</v>
      </c>
      <c r="D297">
        <v>0.30017336818284118</v>
      </c>
      <c r="J297" s="24">
        <v>44215</v>
      </c>
      <c r="K297">
        <v>-2.3860967286229138</v>
      </c>
      <c r="L297">
        <v>-1.81</v>
      </c>
    </row>
    <row r="298" spans="1:12" x14ac:dyDescent="0.3">
      <c r="A298" s="24">
        <v>42101</v>
      </c>
      <c r="B298" s="24" t="str">
        <f t="shared" si="4"/>
        <v>2015M4</v>
      </c>
      <c r="C298">
        <v>-3.8002007720634126E-2</v>
      </c>
      <c r="D298">
        <v>0.26307253843274492</v>
      </c>
      <c r="J298" s="24">
        <v>44216</v>
      </c>
      <c r="K298">
        <v>-2.4965158904544493</v>
      </c>
      <c r="L298">
        <v>-1.87</v>
      </c>
    </row>
    <row r="299" spans="1:12" x14ac:dyDescent="0.3">
      <c r="A299" s="24">
        <v>42102</v>
      </c>
      <c r="B299" s="24" t="str">
        <f t="shared" si="4"/>
        <v>2015M4</v>
      </c>
      <c r="C299">
        <v>-0.42327105831197592</v>
      </c>
      <c r="D299">
        <v>0.20175697337400367</v>
      </c>
      <c r="J299" s="24">
        <v>44217</v>
      </c>
      <c r="K299">
        <v>-2.4130170463084197</v>
      </c>
      <c r="L299">
        <v>-1.83</v>
      </c>
    </row>
    <row r="300" spans="1:12" x14ac:dyDescent="0.3">
      <c r="A300" s="24">
        <v>42103</v>
      </c>
      <c r="B300" s="24" t="str">
        <f t="shared" si="4"/>
        <v>2015M4</v>
      </c>
      <c r="C300">
        <v>-0.33632596153511718</v>
      </c>
      <c r="D300">
        <v>0.14993879765165749</v>
      </c>
      <c r="J300" s="24">
        <v>44218</v>
      </c>
      <c r="K300">
        <v>-2.1448873938515325</v>
      </c>
      <c r="L300">
        <v>-1.71</v>
      </c>
    </row>
    <row r="301" spans="1:12" x14ac:dyDescent="0.3">
      <c r="A301" s="24">
        <v>42104</v>
      </c>
      <c r="B301" s="24" t="str">
        <f t="shared" si="4"/>
        <v>2015M4</v>
      </c>
      <c r="C301">
        <v>-0.25771741699763884</v>
      </c>
      <c r="D301">
        <v>9.4910349425614465E-2</v>
      </c>
      <c r="J301" s="24">
        <v>44221</v>
      </c>
      <c r="K301">
        <v>-2.0552597365037255</v>
      </c>
      <c r="L301">
        <v>-1.67</v>
      </c>
    </row>
    <row r="302" spans="1:12" x14ac:dyDescent="0.3">
      <c r="A302" s="24">
        <v>42107</v>
      </c>
      <c r="B302" s="24" t="str">
        <f t="shared" si="4"/>
        <v>2015M4</v>
      </c>
      <c r="C302">
        <v>-8.4603434779633335E-2</v>
      </c>
      <c r="D302">
        <v>5.6328690297815065E-2</v>
      </c>
      <c r="J302" s="24">
        <v>44222</v>
      </c>
      <c r="K302">
        <v>-2.1717096968954523</v>
      </c>
      <c r="L302">
        <v>-1.73</v>
      </c>
    </row>
    <row r="303" spans="1:12" x14ac:dyDescent="0.3">
      <c r="A303" s="24">
        <v>42108</v>
      </c>
      <c r="B303" s="24" t="str">
        <f t="shared" si="4"/>
        <v>2015M4</v>
      </c>
      <c r="C303">
        <v>-0.2901961987013536</v>
      </c>
      <c r="D303">
        <v>1.1954439717782778E-2</v>
      </c>
      <c r="J303" s="24">
        <v>44223</v>
      </c>
      <c r="K303">
        <v>-1.6388657169931917</v>
      </c>
      <c r="L303">
        <v>-1.4</v>
      </c>
    </row>
    <row r="304" spans="1:12" x14ac:dyDescent="0.3">
      <c r="A304" s="24">
        <v>42109</v>
      </c>
      <c r="B304" s="24" t="str">
        <f t="shared" si="4"/>
        <v>2015M4</v>
      </c>
      <c r="C304">
        <v>-0.26723359493217974</v>
      </c>
      <c r="D304">
        <v>-2.1522503164645952E-2</v>
      </c>
      <c r="J304" s="24">
        <v>44224</v>
      </c>
      <c r="K304">
        <v>-1.8452643278281173</v>
      </c>
      <c r="L304">
        <v>-1.57</v>
      </c>
    </row>
    <row r="305" spans="1:12" x14ac:dyDescent="0.3">
      <c r="A305" s="24">
        <v>42110</v>
      </c>
      <c r="B305" s="24" t="str">
        <f t="shared" si="4"/>
        <v>2015M4</v>
      </c>
      <c r="C305">
        <v>-0.32024182992294187</v>
      </c>
      <c r="D305">
        <v>-6.1714851015049574E-2</v>
      </c>
      <c r="J305" s="24">
        <v>44225</v>
      </c>
      <c r="K305">
        <v>-1.5469578027754209</v>
      </c>
      <c r="L305">
        <v>-1.45</v>
      </c>
    </row>
    <row r="306" spans="1:12" x14ac:dyDescent="0.3">
      <c r="A306" s="24">
        <v>42111</v>
      </c>
      <c r="B306" s="24" t="str">
        <f t="shared" si="4"/>
        <v>2015M4</v>
      </c>
      <c r="C306">
        <v>-0.23740022925311374</v>
      </c>
      <c r="D306">
        <v>-8.1302033833133183E-2</v>
      </c>
      <c r="J306" s="24">
        <v>44228</v>
      </c>
      <c r="K306">
        <v>-1.6486665986574018</v>
      </c>
      <c r="L306">
        <v>-1.51</v>
      </c>
    </row>
    <row r="307" spans="1:12" x14ac:dyDescent="0.3">
      <c r="A307" s="24">
        <v>42114</v>
      </c>
      <c r="B307" s="24" t="str">
        <f t="shared" si="4"/>
        <v>2015M4</v>
      </c>
      <c r="C307">
        <v>-0.21035074618259297</v>
      </c>
      <c r="D307">
        <v>-8.9225089011698983E-2</v>
      </c>
      <c r="J307" s="24">
        <v>44229</v>
      </c>
      <c r="K307">
        <v>-1.8696583690680137</v>
      </c>
      <c r="L307">
        <v>-1.68</v>
      </c>
    </row>
    <row r="308" spans="1:12" x14ac:dyDescent="0.3">
      <c r="A308" s="24">
        <v>42115</v>
      </c>
      <c r="B308" s="24" t="str">
        <f t="shared" si="4"/>
        <v>2015M4</v>
      </c>
      <c r="C308">
        <v>-0.30545080772918598</v>
      </c>
      <c r="D308">
        <v>-0.1005328949528593</v>
      </c>
      <c r="J308" s="24">
        <v>44230</v>
      </c>
      <c r="K308">
        <v>-1.908793745279874</v>
      </c>
      <c r="L308">
        <v>-1.74</v>
      </c>
    </row>
    <row r="309" spans="1:12" x14ac:dyDescent="0.3">
      <c r="A309" s="24">
        <v>42116</v>
      </c>
      <c r="B309" s="24" t="str">
        <f t="shared" si="4"/>
        <v>2015M4</v>
      </c>
      <c r="C309">
        <v>-0.33984552983952099</v>
      </c>
      <c r="D309">
        <v>-0.12129527432990694</v>
      </c>
      <c r="J309" s="24">
        <v>44231</v>
      </c>
      <c r="K309">
        <v>-1.7381665216332978</v>
      </c>
      <c r="L309">
        <v>-1.69</v>
      </c>
    </row>
    <row r="310" spans="1:12" x14ac:dyDescent="0.3">
      <c r="A310" s="24">
        <v>42117</v>
      </c>
      <c r="B310" s="24" t="str">
        <f t="shared" si="4"/>
        <v>2015M4</v>
      </c>
      <c r="C310">
        <v>-0.43676113584354681</v>
      </c>
      <c r="D310">
        <v>-0.16034113802069738</v>
      </c>
      <c r="J310" s="24">
        <v>44232</v>
      </c>
      <c r="K310">
        <v>-1.9275185125741099</v>
      </c>
      <c r="L310">
        <v>-1.75</v>
      </c>
    </row>
    <row r="311" spans="1:12" x14ac:dyDescent="0.3">
      <c r="A311" s="24">
        <v>42118</v>
      </c>
      <c r="B311" s="24" t="str">
        <f t="shared" si="4"/>
        <v>2015M4</v>
      </c>
      <c r="C311">
        <v>-0.58972256215946639</v>
      </c>
      <c r="D311">
        <v>-0.20644345543676912</v>
      </c>
      <c r="J311" s="24">
        <v>44235</v>
      </c>
      <c r="K311">
        <v>-1.9606751624481487</v>
      </c>
      <c r="L311">
        <v>-1.75</v>
      </c>
    </row>
    <row r="312" spans="1:12" x14ac:dyDescent="0.3">
      <c r="A312" s="24">
        <v>42121</v>
      </c>
      <c r="B312" s="24" t="str">
        <f t="shared" si="4"/>
        <v>2015M4</v>
      </c>
      <c r="C312">
        <v>-0.69438132591009971</v>
      </c>
      <c r="D312">
        <v>-0.25503872309579761</v>
      </c>
      <c r="J312" s="24">
        <v>44236</v>
      </c>
      <c r="K312">
        <v>-1.9818795746851545</v>
      </c>
      <c r="L312">
        <v>-1.71</v>
      </c>
    </row>
    <row r="313" spans="1:12" x14ac:dyDescent="0.3">
      <c r="A313" s="24">
        <v>42122</v>
      </c>
      <c r="B313" s="24" t="str">
        <f t="shared" si="4"/>
        <v>2015M4</v>
      </c>
      <c r="C313">
        <v>-0.79654839471682626</v>
      </c>
      <c r="D313">
        <v>-0.30669547685345833</v>
      </c>
      <c r="J313" s="24">
        <v>44237</v>
      </c>
      <c r="K313">
        <v>-1.9504532430577555</v>
      </c>
      <c r="L313">
        <v>-1.74</v>
      </c>
    </row>
    <row r="314" spans="1:12" x14ac:dyDescent="0.3">
      <c r="A314" s="24">
        <v>42123</v>
      </c>
      <c r="B314" s="24" t="str">
        <f t="shared" si="4"/>
        <v>2015M4</v>
      </c>
      <c r="C314">
        <v>-0.71891416073317638</v>
      </c>
      <c r="D314">
        <v>-0.34957473777685683</v>
      </c>
      <c r="J314" s="24">
        <v>44238</v>
      </c>
      <c r="K314">
        <v>-2.0259413098675072</v>
      </c>
      <c r="L314">
        <v>-1.78</v>
      </c>
    </row>
    <row r="315" spans="1:12" x14ac:dyDescent="0.3">
      <c r="A315" s="24">
        <v>42124</v>
      </c>
      <c r="B315" s="24" t="str">
        <f t="shared" si="4"/>
        <v>2015M4</v>
      </c>
      <c r="C315">
        <v>-0.41100433491851396</v>
      </c>
      <c r="D315">
        <v>-0.36341589054635531</v>
      </c>
      <c r="J315" s="24">
        <v>44239</v>
      </c>
      <c r="K315">
        <v>-2.0174973421461098</v>
      </c>
      <c r="L315">
        <v>-1.78</v>
      </c>
    </row>
    <row r="316" spans="1:12" x14ac:dyDescent="0.3">
      <c r="A316" s="24">
        <v>42125</v>
      </c>
      <c r="B316" s="24" t="str">
        <f t="shared" si="4"/>
        <v>2015M5</v>
      </c>
      <c r="C316">
        <v>-0.44896582331105811</v>
      </c>
      <c r="D316">
        <v>-0.37137421005878063</v>
      </c>
      <c r="J316" s="24">
        <v>44242</v>
      </c>
      <c r="K316">
        <v>-1.9962200847845264</v>
      </c>
      <c r="L316">
        <v>-1.78</v>
      </c>
    </row>
    <row r="317" spans="1:12" x14ac:dyDescent="0.3">
      <c r="A317" s="24">
        <v>42128</v>
      </c>
      <c r="B317" s="24" t="str">
        <f t="shared" si="4"/>
        <v>2015M5</v>
      </c>
      <c r="C317">
        <v>-0.41352282869673385</v>
      </c>
      <c r="D317">
        <v>-0.38102296910976546</v>
      </c>
      <c r="J317" s="24">
        <v>44243</v>
      </c>
      <c r="K317">
        <v>-1.9903549248797152</v>
      </c>
      <c r="L317">
        <v>-1.75</v>
      </c>
    </row>
    <row r="318" spans="1:12" x14ac:dyDescent="0.3">
      <c r="A318" s="24">
        <v>42129</v>
      </c>
      <c r="B318" s="24" t="str">
        <f t="shared" si="4"/>
        <v>2015M5</v>
      </c>
      <c r="C318">
        <v>-0.38769208407597272</v>
      </c>
      <c r="D318">
        <v>-0.39850747292753241</v>
      </c>
      <c r="J318" s="24">
        <v>44244</v>
      </c>
      <c r="K318">
        <v>-1.8565952527792828</v>
      </c>
      <c r="L318">
        <v>-1.7</v>
      </c>
    </row>
    <row r="319" spans="1:12" x14ac:dyDescent="0.3">
      <c r="A319" s="24">
        <v>42130</v>
      </c>
      <c r="B319" s="24" t="str">
        <f t="shared" si="4"/>
        <v>2015M5</v>
      </c>
      <c r="C319">
        <v>-0.45033125339611224</v>
      </c>
      <c r="D319">
        <v>-0.39986048268173924</v>
      </c>
      <c r="J319" s="24">
        <v>44245</v>
      </c>
      <c r="K319">
        <v>-1.7454264580309369</v>
      </c>
      <c r="L319">
        <v>-1.65</v>
      </c>
    </row>
    <row r="320" spans="1:12" x14ac:dyDescent="0.3">
      <c r="A320" s="24">
        <v>42131</v>
      </c>
      <c r="B320" s="24" t="str">
        <f t="shared" si="4"/>
        <v>2015M5</v>
      </c>
      <c r="C320">
        <v>-0.46284415756005448</v>
      </c>
      <c r="D320">
        <v>-0.40618639248298605</v>
      </c>
      <c r="J320" s="24">
        <v>44246</v>
      </c>
      <c r="K320">
        <v>-1.9409696533304595</v>
      </c>
      <c r="L320">
        <v>-1.7</v>
      </c>
    </row>
    <row r="321" spans="1:12" x14ac:dyDescent="0.3">
      <c r="A321" s="24">
        <v>42132</v>
      </c>
      <c r="B321" s="24" t="str">
        <f t="shared" si="4"/>
        <v>2015M5</v>
      </c>
      <c r="C321">
        <v>-0.78729570490348433</v>
      </c>
      <c r="D321">
        <v>-0.43266530687827842</v>
      </c>
      <c r="J321" s="24">
        <v>44249</v>
      </c>
      <c r="K321">
        <v>-1.4643680838003943</v>
      </c>
      <c r="L321">
        <v>-1.44</v>
      </c>
    </row>
    <row r="322" spans="1:12" x14ac:dyDescent="0.3">
      <c r="A322" s="24">
        <v>42135</v>
      </c>
      <c r="B322" s="24" t="str">
        <f t="shared" ref="B322:B385" si="5">CONCATENATE(YEAR(A322),"M",(MONTH(A322)))</f>
        <v>2015M5</v>
      </c>
      <c r="C322">
        <v>-0.58189963905221231</v>
      </c>
      <c r="D322">
        <v>-0.45753011709190733</v>
      </c>
      <c r="J322" s="24">
        <v>44250</v>
      </c>
      <c r="K322">
        <v>-1.5613107911274766</v>
      </c>
      <c r="L322">
        <v>-1.53</v>
      </c>
    </row>
    <row r="323" spans="1:12" x14ac:dyDescent="0.3">
      <c r="A323" s="24">
        <v>42136</v>
      </c>
      <c r="B323" s="24" t="str">
        <f t="shared" si="5"/>
        <v>2015M5</v>
      </c>
      <c r="C323">
        <v>-0.58583353289021911</v>
      </c>
      <c r="D323">
        <v>-0.47231198380135042</v>
      </c>
      <c r="J323" s="24">
        <v>44251</v>
      </c>
      <c r="K323">
        <v>-1.5565087482239388</v>
      </c>
      <c r="L323">
        <v>-1.53</v>
      </c>
    </row>
    <row r="324" spans="1:12" x14ac:dyDescent="0.3">
      <c r="A324" s="24">
        <v>42137</v>
      </c>
      <c r="B324" s="24" t="str">
        <f t="shared" si="5"/>
        <v>2015M5</v>
      </c>
      <c r="C324">
        <v>-0.68735123672683074</v>
      </c>
      <c r="D324">
        <v>-0.49331786589108306</v>
      </c>
      <c r="J324" s="24">
        <v>44252</v>
      </c>
      <c r="K324">
        <v>-1.0702802079507614</v>
      </c>
      <c r="L324">
        <v>-1.24</v>
      </c>
    </row>
    <row r="325" spans="1:12" x14ac:dyDescent="0.3">
      <c r="A325" s="24">
        <v>42138</v>
      </c>
      <c r="B325" s="24" t="str">
        <f t="shared" si="5"/>
        <v>2015M5</v>
      </c>
      <c r="C325">
        <v>-0.89551666797529972</v>
      </c>
      <c r="D325">
        <v>-0.52208160779370105</v>
      </c>
      <c r="J325" s="24">
        <v>44253</v>
      </c>
      <c r="K325">
        <v>-0.7303260819711852</v>
      </c>
      <c r="L325">
        <v>-1.08</v>
      </c>
    </row>
    <row r="326" spans="1:12" x14ac:dyDescent="0.3">
      <c r="A326" s="24">
        <v>42139</v>
      </c>
      <c r="B326" s="24" t="str">
        <f t="shared" si="5"/>
        <v>2015M5</v>
      </c>
      <c r="C326">
        <v>-1.0211252565074669</v>
      </c>
      <c r="D326">
        <v>-0.56126785915641864</v>
      </c>
      <c r="J326" s="24">
        <v>44256</v>
      </c>
      <c r="K326">
        <v>-1.0295794718207423</v>
      </c>
      <c r="L326">
        <v>-1.25</v>
      </c>
    </row>
    <row r="327" spans="1:12" x14ac:dyDescent="0.3">
      <c r="A327" s="24">
        <v>42142</v>
      </c>
      <c r="B327" s="24" t="str">
        <f t="shared" si="5"/>
        <v>2015M5</v>
      </c>
      <c r="C327">
        <v>-0.86038853352079636</v>
      </c>
      <c r="D327">
        <v>-0.59376974852332887</v>
      </c>
      <c r="J327" s="24">
        <v>44257</v>
      </c>
      <c r="K327">
        <v>-1.0985852772388403</v>
      </c>
      <c r="L327">
        <v>-1.22</v>
      </c>
    </row>
    <row r="328" spans="1:12" x14ac:dyDescent="0.3">
      <c r="A328" s="24">
        <v>42143</v>
      </c>
      <c r="B328" s="24" t="str">
        <f t="shared" si="5"/>
        <v>2015M5</v>
      </c>
      <c r="C328">
        <v>-0.77605847629785796</v>
      </c>
      <c r="D328">
        <v>-0.61730013195176237</v>
      </c>
      <c r="J328" s="24">
        <v>44258</v>
      </c>
      <c r="K328">
        <v>-0.91018986778741096</v>
      </c>
      <c r="L328">
        <v>-1.06</v>
      </c>
    </row>
    <row r="329" spans="1:12" x14ac:dyDescent="0.3">
      <c r="A329" s="24">
        <v>42144</v>
      </c>
      <c r="B329" s="24" t="str">
        <f t="shared" si="5"/>
        <v>2015M5</v>
      </c>
      <c r="C329">
        <v>-0.72199207370453755</v>
      </c>
      <c r="D329">
        <v>-0.63640745914501318</v>
      </c>
      <c r="J329" s="24">
        <v>44259</v>
      </c>
      <c r="K329">
        <v>-0.58714766462277368</v>
      </c>
      <c r="L329">
        <v>-1.06</v>
      </c>
    </row>
    <row r="330" spans="1:12" x14ac:dyDescent="0.3">
      <c r="A330" s="24">
        <v>42145</v>
      </c>
      <c r="B330" s="24" t="str">
        <f t="shared" si="5"/>
        <v>2015M5</v>
      </c>
      <c r="C330">
        <v>-0.6714960894481794</v>
      </c>
      <c r="D330">
        <v>-0.64814420682524487</v>
      </c>
      <c r="J330" s="24">
        <v>44260</v>
      </c>
      <c r="K330">
        <v>-0.48250450822043589</v>
      </c>
      <c r="L330">
        <v>-1.07</v>
      </c>
    </row>
    <row r="331" spans="1:12" x14ac:dyDescent="0.3">
      <c r="A331" s="24">
        <v>42146</v>
      </c>
      <c r="B331" s="24" t="str">
        <f t="shared" si="5"/>
        <v>2015M5</v>
      </c>
      <c r="C331">
        <v>-0.57765372545068416</v>
      </c>
      <c r="D331">
        <v>-0.64754076498980573</v>
      </c>
      <c r="J331" s="24">
        <v>44263</v>
      </c>
      <c r="K331">
        <v>-9.21021463018456E-2</v>
      </c>
      <c r="L331">
        <v>-0.9</v>
      </c>
    </row>
    <row r="332" spans="1:12" x14ac:dyDescent="0.3">
      <c r="A332" s="24">
        <v>42149</v>
      </c>
      <c r="B332" s="24" t="str">
        <f t="shared" si="5"/>
        <v>2015M5</v>
      </c>
      <c r="C332">
        <v>-0.57597888097988292</v>
      </c>
      <c r="D332">
        <v>-0.641620642743295</v>
      </c>
      <c r="J332" s="24">
        <v>44264</v>
      </c>
      <c r="K332">
        <v>-0.30477416004851282</v>
      </c>
      <c r="L332">
        <v>-0.94</v>
      </c>
    </row>
    <row r="333" spans="1:12" x14ac:dyDescent="0.3">
      <c r="A333" s="24">
        <v>42150</v>
      </c>
      <c r="B333" s="24" t="str">
        <f t="shared" si="5"/>
        <v>2015M5</v>
      </c>
      <c r="C333">
        <v>-0.36713181890292124</v>
      </c>
      <c r="D333">
        <v>-0.6201498139525996</v>
      </c>
      <c r="J333" s="24">
        <v>44265</v>
      </c>
      <c r="K333">
        <v>-0.53441074109737219</v>
      </c>
      <c r="L333">
        <v>-1.05</v>
      </c>
    </row>
    <row r="334" spans="1:12" x14ac:dyDescent="0.3">
      <c r="A334" s="24">
        <v>42151</v>
      </c>
      <c r="B334" s="24" t="str">
        <f t="shared" si="5"/>
        <v>2015M5</v>
      </c>
      <c r="C334">
        <v>-0.44490490929004989</v>
      </c>
      <c r="D334">
        <v>-0.60644935138044342</v>
      </c>
      <c r="J334" s="24">
        <v>44266</v>
      </c>
      <c r="K334">
        <v>-0.87551597626561795</v>
      </c>
      <c r="L334">
        <v>-1.23</v>
      </c>
    </row>
    <row r="335" spans="1:12" x14ac:dyDescent="0.3">
      <c r="A335" s="24">
        <v>42152</v>
      </c>
      <c r="B335" s="24" t="str">
        <f t="shared" si="5"/>
        <v>2015M5</v>
      </c>
      <c r="C335">
        <v>-0.40596466304955869</v>
      </c>
      <c r="D335">
        <v>-0.60619736778699562</v>
      </c>
      <c r="J335" s="24">
        <v>44267</v>
      </c>
      <c r="K335">
        <v>-0.79766360892084487</v>
      </c>
      <c r="L335">
        <v>-1.2</v>
      </c>
    </row>
    <row r="336" spans="1:12" x14ac:dyDescent="0.3">
      <c r="A336" s="24">
        <v>42153</v>
      </c>
      <c r="B336" s="24" t="str">
        <f t="shared" si="5"/>
        <v>2015M5</v>
      </c>
      <c r="C336">
        <v>-0.2174379521693181</v>
      </c>
      <c r="D336">
        <v>-0.59462097422990867</v>
      </c>
      <c r="J336" s="24">
        <v>44270</v>
      </c>
      <c r="K336">
        <v>-0.75190695266274854</v>
      </c>
      <c r="L336">
        <v>-1.1599999999999999</v>
      </c>
    </row>
    <row r="337" spans="1:12" x14ac:dyDescent="0.3">
      <c r="A337" s="24">
        <v>42156</v>
      </c>
      <c r="B337" s="24" t="str">
        <f t="shared" si="5"/>
        <v>2015M6</v>
      </c>
      <c r="C337">
        <v>-0.15992361007823358</v>
      </c>
      <c r="D337">
        <v>-0.58194101329898362</v>
      </c>
      <c r="J337" s="24">
        <v>44271</v>
      </c>
      <c r="K337">
        <v>-0.80957437881509253</v>
      </c>
      <c r="L337">
        <v>-1.23</v>
      </c>
    </row>
    <row r="338" spans="1:12" x14ac:dyDescent="0.3">
      <c r="A338" s="24">
        <v>42157</v>
      </c>
      <c r="B338" s="24" t="str">
        <f t="shared" si="5"/>
        <v>2015M6</v>
      </c>
      <c r="C338">
        <v>-0.294903145398698</v>
      </c>
      <c r="D338">
        <v>-0.57730156636511987</v>
      </c>
      <c r="J338" s="24">
        <v>44272</v>
      </c>
      <c r="K338">
        <v>-0.89286061998868205</v>
      </c>
      <c r="L338">
        <v>-1.26</v>
      </c>
    </row>
    <row r="339" spans="1:12" x14ac:dyDescent="0.3">
      <c r="A339" s="24">
        <v>42158</v>
      </c>
      <c r="B339" s="24" t="str">
        <f t="shared" si="5"/>
        <v>2015M6</v>
      </c>
      <c r="C339">
        <v>-0.40045983116992778</v>
      </c>
      <c r="D339">
        <v>-0.57480799525381066</v>
      </c>
      <c r="J339" s="24">
        <v>44273</v>
      </c>
      <c r="K339">
        <v>-1.0648837404270646</v>
      </c>
      <c r="L339">
        <v>-1.33</v>
      </c>
    </row>
    <row r="340" spans="1:12" x14ac:dyDescent="0.3">
      <c r="A340" s="24">
        <v>42159</v>
      </c>
      <c r="B340" s="24" t="str">
        <f t="shared" si="5"/>
        <v>2015M6</v>
      </c>
      <c r="C340">
        <v>-0.37254267478834746</v>
      </c>
      <c r="D340">
        <v>-0.57029292111522523</v>
      </c>
      <c r="J340" s="24">
        <v>44274</v>
      </c>
      <c r="K340">
        <v>-1.1509834243303216</v>
      </c>
      <c r="L340">
        <v>-1.35</v>
      </c>
    </row>
    <row r="341" spans="1:12" x14ac:dyDescent="0.3">
      <c r="A341" s="24">
        <v>42160</v>
      </c>
      <c r="B341" s="24" t="str">
        <f t="shared" si="5"/>
        <v>2015M6</v>
      </c>
      <c r="C341">
        <v>-0.12700500590871966</v>
      </c>
      <c r="D341">
        <v>-0.53727838616548707</v>
      </c>
      <c r="J341" s="24">
        <v>44277</v>
      </c>
      <c r="K341">
        <v>-1.1154989908308832</v>
      </c>
      <c r="L341">
        <v>-1.32</v>
      </c>
    </row>
    <row r="342" spans="1:12" x14ac:dyDescent="0.3">
      <c r="A342" s="24">
        <v>42163</v>
      </c>
      <c r="B342" s="24" t="str">
        <f t="shared" si="5"/>
        <v>2015M6</v>
      </c>
      <c r="C342">
        <v>-0.22730367261178949</v>
      </c>
      <c r="D342">
        <v>-0.51954858784346591</v>
      </c>
      <c r="J342" s="24">
        <v>44278</v>
      </c>
      <c r="K342">
        <v>-1.0604289339508757</v>
      </c>
      <c r="L342">
        <v>-1.31</v>
      </c>
    </row>
    <row r="343" spans="1:12" x14ac:dyDescent="0.3">
      <c r="A343" s="24">
        <v>42164</v>
      </c>
      <c r="B343" s="24" t="str">
        <f t="shared" si="5"/>
        <v>2015M6</v>
      </c>
      <c r="C343">
        <v>-0.21007504065274624</v>
      </c>
      <c r="D343">
        <v>-0.50076066323159218</v>
      </c>
      <c r="J343" s="24">
        <v>44279</v>
      </c>
      <c r="K343">
        <v>-0.57752811565763662</v>
      </c>
      <c r="L343">
        <v>-1.0900000000000001</v>
      </c>
    </row>
    <row r="344" spans="1:12" x14ac:dyDescent="0.3">
      <c r="A344" s="24">
        <v>42165</v>
      </c>
      <c r="B344" s="24" t="str">
        <f t="shared" si="5"/>
        <v>2015M6</v>
      </c>
      <c r="C344">
        <v>-0.27706938177653834</v>
      </c>
      <c r="D344">
        <v>-0.48024657048407765</v>
      </c>
      <c r="J344" s="24">
        <v>44280</v>
      </c>
      <c r="K344">
        <v>-0.73147224555951684</v>
      </c>
      <c r="L344">
        <v>-1.1399999999999999</v>
      </c>
    </row>
    <row r="345" spans="1:12" x14ac:dyDescent="0.3">
      <c r="A345" s="24">
        <v>42166</v>
      </c>
      <c r="B345" s="24" t="str">
        <f t="shared" si="5"/>
        <v>2015M6</v>
      </c>
      <c r="C345">
        <v>-0.31631774417168174</v>
      </c>
      <c r="D345">
        <v>-0.45128662429389677</v>
      </c>
      <c r="J345" s="24">
        <v>44281</v>
      </c>
      <c r="K345">
        <v>-0.69952818993348975</v>
      </c>
      <c r="L345">
        <v>-1.1399999999999999</v>
      </c>
    </row>
    <row r="346" spans="1:12" x14ac:dyDescent="0.3">
      <c r="A346" s="24">
        <v>42167</v>
      </c>
      <c r="B346" s="24" t="str">
        <f t="shared" si="5"/>
        <v>2015M6</v>
      </c>
      <c r="C346">
        <v>-0.3526348738342801</v>
      </c>
      <c r="D346">
        <v>-0.41786210516023736</v>
      </c>
      <c r="J346" s="24">
        <v>44284</v>
      </c>
      <c r="K346">
        <v>-0.54220527635987303</v>
      </c>
      <c r="L346">
        <v>-0.99</v>
      </c>
    </row>
    <row r="347" spans="1:12" x14ac:dyDescent="0.3">
      <c r="A347" s="24">
        <v>42170</v>
      </c>
      <c r="B347" s="24" t="str">
        <f t="shared" si="5"/>
        <v>2015M6</v>
      </c>
      <c r="C347">
        <v>-0.28399801150679493</v>
      </c>
      <c r="D347">
        <v>-0.38904257905953721</v>
      </c>
      <c r="J347" s="24">
        <v>44285</v>
      </c>
      <c r="K347">
        <v>-0.55117591478601835</v>
      </c>
      <c r="L347">
        <v>-1.03</v>
      </c>
    </row>
    <row r="348" spans="1:12" x14ac:dyDescent="0.3">
      <c r="A348" s="24">
        <v>42171</v>
      </c>
      <c r="B348" s="24" t="str">
        <f t="shared" si="5"/>
        <v>2015M6</v>
      </c>
      <c r="C348">
        <v>-0.33195010175463568</v>
      </c>
      <c r="D348">
        <v>-0.36683716033237618</v>
      </c>
      <c r="J348" s="24">
        <v>44286</v>
      </c>
      <c r="K348">
        <v>-0.82457125390879371</v>
      </c>
      <c r="L348">
        <v>-1.1499999999999999</v>
      </c>
    </row>
    <row r="349" spans="1:12" x14ac:dyDescent="0.3">
      <c r="A349" s="24">
        <v>42172</v>
      </c>
      <c r="B349" s="24" t="str">
        <f t="shared" si="5"/>
        <v>2015M6</v>
      </c>
      <c r="C349">
        <v>-0.36442095280516307</v>
      </c>
      <c r="D349">
        <v>-0.34895860428740744</v>
      </c>
      <c r="J349" s="24">
        <v>44287</v>
      </c>
      <c r="K349">
        <v>-0.7159819988690127</v>
      </c>
      <c r="L349">
        <v>-1.1599999999999999</v>
      </c>
    </row>
    <row r="350" spans="1:12" x14ac:dyDescent="0.3">
      <c r="A350" s="24">
        <v>42173</v>
      </c>
      <c r="B350" s="24" t="str">
        <f t="shared" si="5"/>
        <v>2015M6</v>
      </c>
      <c r="C350">
        <v>-0.59350464899389066</v>
      </c>
      <c r="D350">
        <v>-0.34505903226469303</v>
      </c>
      <c r="J350" s="24">
        <v>44288</v>
      </c>
      <c r="K350">
        <v>-0.70499087685046935</v>
      </c>
      <c r="L350">
        <v>-1.1599999999999999</v>
      </c>
    </row>
    <row r="351" spans="1:12" x14ac:dyDescent="0.3">
      <c r="A351" s="24">
        <v>42174</v>
      </c>
      <c r="B351" s="24" t="str">
        <f t="shared" si="5"/>
        <v>2015M6</v>
      </c>
      <c r="C351">
        <v>-0.54170848335927169</v>
      </c>
      <c r="D351">
        <v>-0.34326177016012244</v>
      </c>
      <c r="J351" s="24">
        <v>44291</v>
      </c>
      <c r="K351">
        <v>-1.0700521341428411</v>
      </c>
      <c r="L351">
        <v>-1.23</v>
      </c>
    </row>
    <row r="352" spans="1:12" x14ac:dyDescent="0.3">
      <c r="A352" s="24">
        <v>42177</v>
      </c>
      <c r="B352" s="24" t="str">
        <f t="shared" si="5"/>
        <v>2015M6</v>
      </c>
      <c r="C352">
        <v>-0.67011056430617488</v>
      </c>
      <c r="D352">
        <v>-0.34796835432643708</v>
      </c>
      <c r="J352" s="24">
        <v>44292</v>
      </c>
      <c r="K352">
        <v>-1.1220492591750761</v>
      </c>
      <c r="L352">
        <v>-1.29</v>
      </c>
    </row>
    <row r="353" spans="1:12" x14ac:dyDescent="0.3">
      <c r="A353" s="24">
        <v>42178</v>
      </c>
      <c r="B353" s="24" t="str">
        <f t="shared" si="5"/>
        <v>2015M6</v>
      </c>
      <c r="C353">
        <v>-0.56281222372739781</v>
      </c>
      <c r="D353">
        <v>-0.3577523745676609</v>
      </c>
      <c r="J353" s="24">
        <v>44293</v>
      </c>
      <c r="K353">
        <v>-1.0759778979926646</v>
      </c>
      <c r="L353">
        <v>-1.28</v>
      </c>
    </row>
    <row r="354" spans="1:12" x14ac:dyDescent="0.3">
      <c r="A354" s="24">
        <v>42179</v>
      </c>
      <c r="B354" s="24" t="str">
        <f t="shared" si="5"/>
        <v>2015M6</v>
      </c>
      <c r="C354">
        <v>-0.49088529057296837</v>
      </c>
      <c r="D354">
        <v>-0.36005139363180677</v>
      </c>
      <c r="J354" s="24">
        <v>44294</v>
      </c>
      <c r="K354">
        <v>-1.2595002681728356</v>
      </c>
      <c r="L354">
        <v>-1.36</v>
      </c>
    </row>
    <row r="355" spans="1:12" x14ac:dyDescent="0.3">
      <c r="A355" s="24">
        <v>42180</v>
      </c>
      <c r="B355" s="24" t="str">
        <f t="shared" si="5"/>
        <v>2015M6</v>
      </c>
      <c r="C355">
        <v>-0.38908360583902946</v>
      </c>
      <c r="D355">
        <v>-0.35920734077128041</v>
      </c>
      <c r="J355" s="24">
        <v>44295</v>
      </c>
      <c r="K355">
        <v>-1.1054246247497448</v>
      </c>
      <c r="L355">
        <v>-1.3</v>
      </c>
    </row>
    <row r="356" spans="1:12" x14ac:dyDescent="0.3">
      <c r="A356" s="24">
        <v>42181</v>
      </c>
      <c r="B356" s="24" t="str">
        <f t="shared" si="5"/>
        <v>2015M6</v>
      </c>
      <c r="C356">
        <v>-0.36713647109045211</v>
      </c>
      <c r="D356">
        <v>-0.36669226671733701</v>
      </c>
      <c r="J356" s="24">
        <v>44298</v>
      </c>
      <c r="K356">
        <v>-1.0038337980056025</v>
      </c>
      <c r="L356">
        <v>-1.28</v>
      </c>
    </row>
    <row r="357" spans="1:12" x14ac:dyDescent="0.3">
      <c r="A357" s="24">
        <v>42184</v>
      </c>
      <c r="B357" s="24" t="str">
        <f t="shared" si="5"/>
        <v>2015M6</v>
      </c>
      <c r="C357">
        <v>-0.28083973915145338</v>
      </c>
      <c r="D357">
        <v>-0.37273807317099805</v>
      </c>
      <c r="J357" s="24">
        <v>44299</v>
      </c>
      <c r="K357">
        <v>-1.0744537784828998</v>
      </c>
      <c r="L357">
        <v>-1.28</v>
      </c>
    </row>
    <row r="358" spans="1:12" x14ac:dyDescent="0.3">
      <c r="A358" s="24">
        <v>42185</v>
      </c>
      <c r="B358" s="24" t="str">
        <f t="shared" si="5"/>
        <v>2015M6</v>
      </c>
      <c r="C358">
        <v>-0.28057241372296526</v>
      </c>
      <c r="D358">
        <v>-0.37202153658721138</v>
      </c>
      <c r="J358" s="24">
        <v>44300</v>
      </c>
      <c r="K358">
        <v>-1.1102535204901349</v>
      </c>
      <c r="L358">
        <v>-1.28</v>
      </c>
    </row>
    <row r="359" spans="1:12" x14ac:dyDescent="0.3">
      <c r="A359" s="24">
        <v>42186</v>
      </c>
      <c r="B359" s="24" t="str">
        <f t="shared" si="5"/>
        <v>2015M7</v>
      </c>
      <c r="C359">
        <v>-0.27721526025790233</v>
      </c>
      <c r="D359">
        <v>-0.36585930804161015</v>
      </c>
      <c r="J359" s="24">
        <v>44301</v>
      </c>
      <c r="K359">
        <v>-1.2774430473930558</v>
      </c>
      <c r="L359">
        <v>-1.38</v>
      </c>
    </row>
    <row r="360" spans="1:12" x14ac:dyDescent="0.3">
      <c r="A360" s="24">
        <v>42187</v>
      </c>
      <c r="B360" s="24" t="str">
        <f t="shared" si="5"/>
        <v>2015M7</v>
      </c>
      <c r="C360">
        <v>-0.41152231769938541</v>
      </c>
      <c r="D360">
        <v>-0.3678082901871621</v>
      </c>
      <c r="J360" s="24">
        <v>44302</v>
      </c>
      <c r="K360">
        <v>-1.3991774266995203</v>
      </c>
      <c r="L360">
        <v>-1.46</v>
      </c>
    </row>
    <row r="361" spans="1:12" x14ac:dyDescent="0.3">
      <c r="A361" s="24">
        <v>42188</v>
      </c>
      <c r="B361" s="24" t="str">
        <f t="shared" si="5"/>
        <v>2015M7</v>
      </c>
      <c r="C361">
        <v>-0.44865878122493996</v>
      </c>
      <c r="D361">
        <v>-0.38389097895297308</v>
      </c>
      <c r="J361" s="24">
        <v>44305</v>
      </c>
      <c r="K361">
        <v>-1.4742502042519516</v>
      </c>
      <c r="L361">
        <v>-1.49</v>
      </c>
    </row>
    <row r="362" spans="1:12" x14ac:dyDescent="0.3">
      <c r="A362" s="24">
        <v>42191</v>
      </c>
      <c r="B362" s="24" t="str">
        <f t="shared" si="5"/>
        <v>2015M7</v>
      </c>
      <c r="C362">
        <v>-0.51871240451374878</v>
      </c>
      <c r="D362">
        <v>-0.39846141554807107</v>
      </c>
      <c r="J362" s="24">
        <v>44306</v>
      </c>
      <c r="K362">
        <v>-1.3618245127373207</v>
      </c>
      <c r="L362">
        <v>-1.45</v>
      </c>
    </row>
    <row r="363" spans="1:12" x14ac:dyDescent="0.3">
      <c r="A363" s="24">
        <v>42192</v>
      </c>
      <c r="B363" s="24" t="str">
        <f t="shared" si="5"/>
        <v>2015M7</v>
      </c>
      <c r="C363">
        <v>-0.3609038317338874</v>
      </c>
      <c r="D363">
        <v>-0.40600285510212808</v>
      </c>
      <c r="J363" s="24">
        <v>44307</v>
      </c>
      <c r="K363">
        <v>-1.5100188947704825</v>
      </c>
      <c r="L363">
        <v>-1.49</v>
      </c>
    </row>
    <row r="364" spans="1:12" x14ac:dyDescent="0.3">
      <c r="A364" s="24">
        <v>42193</v>
      </c>
      <c r="B364" s="24" t="str">
        <f t="shared" si="5"/>
        <v>2015M7</v>
      </c>
      <c r="C364">
        <v>-0.19220504292148977</v>
      </c>
      <c r="D364">
        <v>-0.40175963815937565</v>
      </c>
      <c r="J364" s="24">
        <v>44308</v>
      </c>
      <c r="K364">
        <v>-1.6138451180435334</v>
      </c>
      <c r="L364">
        <v>-1.53</v>
      </c>
    </row>
    <row r="365" spans="1:12" x14ac:dyDescent="0.3">
      <c r="A365" s="24">
        <v>42194</v>
      </c>
      <c r="B365" s="24" t="str">
        <f t="shared" si="5"/>
        <v>2015M7</v>
      </c>
      <c r="C365">
        <v>-0.19324906538591918</v>
      </c>
      <c r="D365">
        <v>-0.39560620422008752</v>
      </c>
      <c r="J365" s="24">
        <v>44309</v>
      </c>
      <c r="K365">
        <v>-1.7211102465516979</v>
      </c>
      <c r="L365">
        <v>-1.61</v>
      </c>
    </row>
    <row r="366" spans="1:12" x14ac:dyDescent="0.3">
      <c r="A366" s="24">
        <v>42195</v>
      </c>
      <c r="B366" s="24" t="str">
        <f t="shared" si="5"/>
        <v>2015M7</v>
      </c>
      <c r="C366">
        <v>-0.49826923975749282</v>
      </c>
      <c r="D366">
        <v>-0.40288792251624822</v>
      </c>
      <c r="J366" s="24">
        <v>44312</v>
      </c>
      <c r="K366">
        <v>-1.8986474980707422</v>
      </c>
      <c r="L366">
        <v>-1.65</v>
      </c>
    </row>
    <row r="367" spans="1:12" x14ac:dyDescent="0.3">
      <c r="A367" s="24">
        <v>42198</v>
      </c>
      <c r="B367" s="24" t="str">
        <f t="shared" si="5"/>
        <v>2015M7</v>
      </c>
      <c r="C367">
        <v>-0.61640766237295197</v>
      </c>
      <c r="D367">
        <v>-0.419508405059556</v>
      </c>
      <c r="J367" s="24">
        <v>44313</v>
      </c>
      <c r="K367">
        <v>-1.8307120414111742</v>
      </c>
      <c r="L367">
        <v>-1.64</v>
      </c>
    </row>
    <row r="368" spans="1:12" x14ac:dyDescent="0.3">
      <c r="A368" s="24">
        <v>42199</v>
      </c>
      <c r="B368" s="24" t="str">
        <f t="shared" si="5"/>
        <v>2015M7</v>
      </c>
      <c r="C368">
        <v>-0.62827678492247796</v>
      </c>
      <c r="D368">
        <v>-0.43432473921794817</v>
      </c>
      <c r="J368" s="24">
        <v>44314</v>
      </c>
      <c r="K368">
        <v>-1.9290294708547076</v>
      </c>
      <c r="L368">
        <v>-1.67</v>
      </c>
    </row>
    <row r="369" spans="1:12" x14ac:dyDescent="0.3">
      <c r="A369" s="24">
        <v>42200</v>
      </c>
      <c r="B369" s="24" t="str">
        <f t="shared" si="5"/>
        <v>2015M7</v>
      </c>
      <c r="C369">
        <v>-0.59457288815731069</v>
      </c>
      <c r="D369">
        <v>-0.44583233598555549</v>
      </c>
      <c r="J369" s="24">
        <v>44315</v>
      </c>
      <c r="K369">
        <v>-1.8078290971999038</v>
      </c>
      <c r="L369">
        <v>-1.65</v>
      </c>
    </row>
    <row r="370" spans="1:12" x14ac:dyDescent="0.3">
      <c r="A370" s="24">
        <v>42201</v>
      </c>
      <c r="B370" s="24" t="str">
        <f t="shared" si="5"/>
        <v>2015M7</v>
      </c>
      <c r="C370">
        <v>-0.61502661750440157</v>
      </c>
      <c r="D370">
        <v>-0.44690843441108097</v>
      </c>
      <c r="J370" s="24">
        <v>44316</v>
      </c>
      <c r="K370">
        <v>-1.5683639110729191</v>
      </c>
      <c r="L370">
        <v>-1.56</v>
      </c>
    </row>
    <row r="371" spans="1:12" x14ac:dyDescent="0.3">
      <c r="A371" s="24">
        <v>42202</v>
      </c>
      <c r="B371" s="24" t="str">
        <f t="shared" si="5"/>
        <v>2015M7</v>
      </c>
      <c r="C371">
        <v>-0.52015670666105307</v>
      </c>
      <c r="D371">
        <v>-0.44583084557617009</v>
      </c>
      <c r="J371" s="24">
        <v>44319</v>
      </c>
      <c r="K371">
        <v>-1.6018254199895103</v>
      </c>
      <c r="L371">
        <v>-1.56</v>
      </c>
    </row>
    <row r="372" spans="1:12" x14ac:dyDescent="0.3">
      <c r="A372" s="24">
        <v>42205</v>
      </c>
      <c r="B372" s="24" t="str">
        <f t="shared" si="5"/>
        <v>2015M7</v>
      </c>
      <c r="C372">
        <v>-0.47640500915494899</v>
      </c>
      <c r="D372">
        <v>-0.4361455678186088</v>
      </c>
      <c r="J372" s="24">
        <v>44320</v>
      </c>
      <c r="K372">
        <v>-1.3870935572884382</v>
      </c>
      <c r="L372">
        <v>-1.43</v>
      </c>
    </row>
    <row r="373" spans="1:12" x14ac:dyDescent="0.3">
      <c r="A373" s="24">
        <v>42206</v>
      </c>
      <c r="B373" s="24" t="str">
        <f t="shared" si="5"/>
        <v>2015M7</v>
      </c>
      <c r="C373">
        <v>-0.52535440053256377</v>
      </c>
      <c r="D373">
        <v>-0.43427267665886715</v>
      </c>
      <c r="J373" s="24">
        <v>44321</v>
      </c>
      <c r="K373">
        <v>-1.6715318244960111</v>
      </c>
      <c r="L373">
        <v>-1.52</v>
      </c>
    </row>
    <row r="374" spans="1:12" x14ac:dyDescent="0.3">
      <c r="A374" s="24">
        <v>42207</v>
      </c>
      <c r="B374" s="24" t="str">
        <f t="shared" si="5"/>
        <v>2015M7</v>
      </c>
      <c r="C374">
        <v>-0.40068178923355569</v>
      </c>
      <c r="D374">
        <v>-0.4297625015918965</v>
      </c>
      <c r="J374" s="24">
        <v>44322</v>
      </c>
      <c r="K374">
        <v>-1.9527318979204324</v>
      </c>
      <c r="L374">
        <v>-1.66</v>
      </c>
    </row>
    <row r="375" spans="1:12" x14ac:dyDescent="0.3">
      <c r="A375" s="24">
        <v>42208</v>
      </c>
      <c r="B375" s="24" t="str">
        <f t="shared" si="5"/>
        <v>2015M7</v>
      </c>
      <c r="C375">
        <v>-0.28268759673380889</v>
      </c>
      <c r="D375">
        <v>-0.4244427011366354</v>
      </c>
      <c r="J375" s="24">
        <v>44323</v>
      </c>
      <c r="K375">
        <v>-2.2961399936000251</v>
      </c>
      <c r="L375">
        <v>-1.81</v>
      </c>
    </row>
    <row r="376" spans="1:12" x14ac:dyDescent="0.3">
      <c r="A376" s="24">
        <v>42209</v>
      </c>
      <c r="B376" s="24" t="str">
        <f t="shared" si="5"/>
        <v>2015M7</v>
      </c>
      <c r="C376">
        <v>-6.3217533734247419E-2</v>
      </c>
      <c r="D376">
        <v>-0.40924675426882517</v>
      </c>
      <c r="J376" s="24">
        <v>44326</v>
      </c>
      <c r="K376">
        <v>-2.2303084893965046</v>
      </c>
      <c r="L376">
        <v>-1.74</v>
      </c>
    </row>
    <row r="377" spans="1:12" x14ac:dyDescent="0.3">
      <c r="A377" s="24">
        <v>42212</v>
      </c>
      <c r="B377" s="24" t="str">
        <f t="shared" si="5"/>
        <v>2015M7</v>
      </c>
      <c r="C377">
        <v>-3.4766450347350368E-2</v>
      </c>
      <c r="D377">
        <v>-0.39694308982862003</v>
      </c>
      <c r="J377" s="24">
        <v>44327</v>
      </c>
      <c r="K377">
        <v>-2.1936952681896522</v>
      </c>
      <c r="L377">
        <v>-1.69</v>
      </c>
    </row>
    <row r="378" spans="1:12" x14ac:dyDescent="0.3">
      <c r="A378" s="24">
        <v>42213</v>
      </c>
      <c r="B378" s="24" t="str">
        <f t="shared" si="5"/>
        <v>2015M7</v>
      </c>
      <c r="C378">
        <v>-0.1881641709179786</v>
      </c>
      <c r="D378">
        <v>-0.39232267768837076</v>
      </c>
      <c r="J378" s="24">
        <v>44328</v>
      </c>
      <c r="K378">
        <v>-1.6040563276829463</v>
      </c>
      <c r="L378">
        <v>-1.42</v>
      </c>
    </row>
    <row r="379" spans="1:12" x14ac:dyDescent="0.3">
      <c r="A379" s="24">
        <v>42214</v>
      </c>
      <c r="B379" s="24" t="str">
        <f t="shared" si="5"/>
        <v>2015M7</v>
      </c>
      <c r="C379">
        <v>-0.26277591340398582</v>
      </c>
      <c r="D379">
        <v>-0.39160071034567495</v>
      </c>
      <c r="J379" s="24">
        <v>44329</v>
      </c>
      <c r="K379">
        <v>-1.7567338544609785</v>
      </c>
      <c r="L379">
        <v>-1.5</v>
      </c>
    </row>
    <row r="380" spans="1:12" x14ac:dyDescent="0.3">
      <c r="A380" s="24">
        <v>42215</v>
      </c>
      <c r="B380" s="24" t="str">
        <f t="shared" si="5"/>
        <v>2015M7</v>
      </c>
      <c r="C380">
        <v>-0.14602408687410529</v>
      </c>
      <c r="D380">
        <v>-0.37832579880441086</v>
      </c>
      <c r="J380" s="24">
        <v>44330</v>
      </c>
      <c r="K380">
        <v>-1.9522509761549833</v>
      </c>
      <c r="L380">
        <v>-1.62</v>
      </c>
    </row>
    <row r="381" spans="1:12" x14ac:dyDescent="0.3">
      <c r="A381" s="24">
        <v>42216</v>
      </c>
      <c r="B381" s="24" t="str">
        <f t="shared" si="5"/>
        <v>2015M7</v>
      </c>
      <c r="C381">
        <v>-0.35309366845862911</v>
      </c>
      <c r="D381">
        <v>-0.3735475431660954</v>
      </c>
      <c r="J381" s="24">
        <v>44333</v>
      </c>
      <c r="K381">
        <v>-1.9148177665518384</v>
      </c>
      <c r="L381">
        <v>-1.61</v>
      </c>
    </row>
    <row r="382" spans="1:12" x14ac:dyDescent="0.3">
      <c r="A382" s="24">
        <v>42219</v>
      </c>
      <c r="B382" s="24" t="str">
        <f t="shared" si="5"/>
        <v>2015M8</v>
      </c>
      <c r="C382">
        <v>-0.30617558970724518</v>
      </c>
      <c r="D382">
        <v>-0.36292070242577018</v>
      </c>
      <c r="J382" s="24">
        <v>44334</v>
      </c>
      <c r="K382">
        <v>-2.0547160223253478</v>
      </c>
      <c r="L382">
        <v>-1.63</v>
      </c>
    </row>
    <row r="383" spans="1:12" x14ac:dyDescent="0.3">
      <c r="A383" s="24">
        <v>42220</v>
      </c>
      <c r="B383" s="24" t="str">
        <f t="shared" si="5"/>
        <v>2015M8</v>
      </c>
      <c r="C383">
        <v>-0.25410110587003443</v>
      </c>
      <c r="D383">
        <v>-0.35758056613257755</v>
      </c>
      <c r="J383" s="24">
        <v>44335</v>
      </c>
      <c r="K383">
        <v>-1.9995107544432595</v>
      </c>
      <c r="L383">
        <v>-1.59</v>
      </c>
    </row>
    <row r="384" spans="1:12" x14ac:dyDescent="0.3">
      <c r="A384" s="24">
        <v>42221</v>
      </c>
      <c r="B384" s="24" t="str">
        <f t="shared" si="5"/>
        <v>2015M8</v>
      </c>
      <c r="C384">
        <v>-0.18024574123713991</v>
      </c>
      <c r="D384">
        <v>-0.35698260104836005</v>
      </c>
      <c r="J384" s="24">
        <v>44336</v>
      </c>
      <c r="K384">
        <v>-2.1698019269114823</v>
      </c>
      <c r="L384">
        <v>-1.7</v>
      </c>
    </row>
    <row r="385" spans="1:12" x14ac:dyDescent="0.3">
      <c r="A385" s="24">
        <v>42222</v>
      </c>
      <c r="B385" s="24" t="str">
        <f t="shared" si="5"/>
        <v>2015M8</v>
      </c>
      <c r="C385">
        <v>-6.1891481344150873E-2</v>
      </c>
      <c r="D385">
        <v>-0.35041472184627165</v>
      </c>
      <c r="J385" s="24">
        <v>44337</v>
      </c>
      <c r="K385">
        <v>-1.962392707139196</v>
      </c>
      <c r="L385">
        <v>-1.67</v>
      </c>
    </row>
    <row r="386" spans="1:12" x14ac:dyDescent="0.3">
      <c r="A386" s="24">
        <v>42223</v>
      </c>
      <c r="B386" s="24" t="str">
        <f t="shared" ref="B386:B449" si="6">CONCATENATE(YEAR(A386),"M",(MONTH(A386)))</f>
        <v>2015M8</v>
      </c>
      <c r="C386">
        <v>-0.14206038755428477</v>
      </c>
      <c r="D386">
        <v>-0.33260427923611124</v>
      </c>
      <c r="J386" s="24">
        <v>44340</v>
      </c>
      <c r="K386">
        <v>-1.9848056612259031</v>
      </c>
      <c r="L386">
        <v>-1.64</v>
      </c>
    </row>
    <row r="387" spans="1:12" x14ac:dyDescent="0.3">
      <c r="A387" s="24">
        <v>42226</v>
      </c>
      <c r="B387" s="24" t="str">
        <f t="shared" si="6"/>
        <v>2015M8</v>
      </c>
      <c r="C387">
        <v>-0.32647734644477544</v>
      </c>
      <c r="D387">
        <v>-0.31810776343970243</v>
      </c>
      <c r="J387" s="24">
        <v>44341</v>
      </c>
      <c r="K387">
        <v>-1.9546540392022491</v>
      </c>
      <c r="L387">
        <v>-1.65</v>
      </c>
    </row>
    <row r="388" spans="1:12" x14ac:dyDescent="0.3">
      <c r="A388" s="24">
        <v>42227</v>
      </c>
      <c r="B388" s="24" t="str">
        <f t="shared" si="6"/>
        <v>2015M8</v>
      </c>
      <c r="C388">
        <v>-0.17310463455779057</v>
      </c>
      <c r="D388">
        <v>-0.29534915592146793</v>
      </c>
      <c r="J388" s="24">
        <v>44342</v>
      </c>
      <c r="K388">
        <v>-2.0397912112273473</v>
      </c>
      <c r="L388">
        <v>-1.69</v>
      </c>
    </row>
    <row r="389" spans="1:12" x14ac:dyDescent="0.3">
      <c r="A389" s="24">
        <v>42228</v>
      </c>
      <c r="B389" s="24" t="str">
        <f t="shared" si="6"/>
        <v>2015M8</v>
      </c>
      <c r="C389">
        <v>-0.1766504661243328</v>
      </c>
      <c r="D389">
        <v>-0.27445303481981903</v>
      </c>
      <c r="J389" s="24">
        <v>44343</v>
      </c>
      <c r="K389">
        <v>-2.1893251867126056</v>
      </c>
      <c r="L389">
        <v>-1.76</v>
      </c>
    </row>
    <row r="390" spans="1:12" x14ac:dyDescent="0.3">
      <c r="A390" s="24">
        <v>42229</v>
      </c>
      <c r="B390" s="24" t="str">
        <f t="shared" si="6"/>
        <v>2015M8</v>
      </c>
      <c r="C390">
        <v>-0.10946393906635499</v>
      </c>
      <c r="D390">
        <v>-0.2491749008979168</v>
      </c>
      <c r="J390" s="24">
        <v>44344</v>
      </c>
      <c r="K390">
        <v>-2.2816356806851887</v>
      </c>
      <c r="L390">
        <v>-1.81</v>
      </c>
    </row>
    <row r="391" spans="1:12" x14ac:dyDescent="0.3">
      <c r="A391" s="24">
        <v>42230</v>
      </c>
      <c r="B391" s="24" t="str">
        <f t="shared" si="6"/>
        <v>2015M8</v>
      </c>
      <c r="C391">
        <v>-0.15921075127766166</v>
      </c>
      <c r="D391">
        <v>-0.23112760312874725</v>
      </c>
      <c r="J391" s="24">
        <v>44347</v>
      </c>
      <c r="K391">
        <v>-2.3047412136852539</v>
      </c>
      <c r="L391">
        <v>-1.81</v>
      </c>
    </row>
    <row r="392" spans="1:12" x14ac:dyDescent="0.3">
      <c r="A392" s="24">
        <v>42233</v>
      </c>
      <c r="B392" s="24" t="str">
        <f t="shared" si="6"/>
        <v>2015M8</v>
      </c>
      <c r="C392">
        <v>-0.11702341061019028</v>
      </c>
      <c r="D392">
        <v>-0.21315852320150927</v>
      </c>
      <c r="J392" s="24">
        <v>44348</v>
      </c>
      <c r="K392">
        <v>-2.5018329287893311</v>
      </c>
      <c r="L392">
        <v>-1.85</v>
      </c>
    </row>
    <row r="393" spans="1:12" x14ac:dyDescent="0.3">
      <c r="A393" s="24">
        <v>42234</v>
      </c>
      <c r="B393" s="24" t="str">
        <f t="shared" si="6"/>
        <v>2015M8</v>
      </c>
      <c r="C393">
        <v>-5.7410722375629109E-2</v>
      </c>
      <c r="D393">
        <v>-0.1897613392936626</v>
      </c>
      <c r="J393" s="24">
        <v>44349</v>
      </c>
      <c r="K393">
        <v>-2.562011169100995</v>
      </c>
      <c r="L393">
        <v>-1.88</v>
      </c>
    </row>
    <row r="394" spans="1:12" x14ac:dyDescent="0.3">
      <c r="A394" s="24">
        <v>42235</v>
      </c>
      <c r="B394" s="24" t="str">
        <f t="shared" si="6"/>
        <v>2015M8</v>
      </c>
      <c r="C394">
        <v>-2.6744275438551096E-2</v>
      </c>
      <c r="D394">
        <v>-0.17106446360391231</v>
      </c>
      <c r="J394" s="24">
        <v>44350</v>
      </c>
      <c r="K394">
        <v>-2.3751310397573273</v>
      </c>
      <c r="L394">
        <v>-1.81</v>
      </c>
    </row>
    <row r="395" spans="1:12" x14ac:dyDescent="0.3">
      <c r="A395" s="24">
        <v>42236</v>
      </c>
      <c r="B395" s="24" t="str">
        <f t="shared" si="6"/>
        <v>2015M8</v>
      </c>
      <c r="C395">
        <v>-1.8932160330346837E-2</v>
      </c>
      <c r="D395">
        <v>-0.1578766917837392</v>
      </c>
      <c r="J395" s="24">
        <v>44351</v>
      </c>
      <c r="K395">
        <v>-2.5734033506431229</v>
      </c>
      <c r="L395">
        <v>-1.91</v>
      </c>
    </row>
    <row r="396" spans="1:12" x14ac:dyDescent="0.3">
      <c r="A396" s="24">
        <v>42237</v>
      </c>
      <c r="B396" s="24" t="str">
        <f t="shared" si="6"/>
        <v>2015M8</v>
      </c>
      <c r="C396">
        <v>0.26041027495533575</v>
      </c>
      <c r="D396">
        <v>-0.14169530134926006</v>
      </c>
      <c r="J396" s="24">
        <v>44354</v>
      </c>
      <c r="K396">
        <v>-2.5864781783750268</v>
      </c>
      <c r="L396">
        <v>-1.93</v>
      </c>
    </row>
    <row r="397" spans="1:12" x14ac:dyDescent="0.3">
      <c r="A397" s="24">
        <v>42240</v>
      </c>
      <c r="B397" s="24" t="str">
        <f t="shared" si="6"/>
        <v>2015M8</v>
      </c>
      <c r="C397">
        <v>0.60021982466278145</v>
      </c>
      <c r="D397">
        <v>-0.10994598759875344</v>
      </c>
      <c r="J397" s="24">
        <v>44355</v>
      </c>
      <c r="K397">
        <v>-2.5399508872507184</v>
      </c>
      <c r="L397">
        <v>-1.92</v>
      </c>
    </row>
    <row r="398" spans="1:12" x14ac:dyDescent="0.3">
      <c r="A398" s="24">
        <v>42241</v>
      </c>
      <c r="B398" s="24" t="str">
        <f t="shared" si="6"/>
        <v>2015M8</v>
      </c>
      <c r="C398">
        <v>0.70446350004142999</v>
      </c>
      <c r="D398">
        <v>-6.5314604050783043E-2</v>
      </c>
      <c r="J398" s="24">
        <v>44356</v>
      </c>
      <c r="K398">
        <v>-2.585534803358287</v>
      </c>
      <c r="L398">
        <v>-1.92</v>
      </c>
    </row>
    <row r="399" spans="1:12" x14ac:dyDescent="0.3">
      <c r="A399" s="24">
        <v>42242</v>
      </c>
      <c r="B399" s="24" t="str">
        <f t="shared" si="6"/>
        <v>2015M8</v>
      </c>
      <c r="C399">
        <v>0.47262091359527836</v>
      </c>
      <c r="D399">
        <v>-2.8544762700819858E-2</v>
      </c>
      <c r="J399" s="24">
        <v>44357</v>
      </c>
      <c r="K399">
        <v>-2.5930638328858411</v>
      </c>
      <c r="L399">
        <v>-1.94</v>
      </c>
    </row>
    <row r="400" spans="1:12" x14ac:dyDescent="0.3">
      <c r="A400" s="24">
        <v>42243</v>
      </c>
      <c r="B400" s="24" t="str">
        <f t="shared" si="6"/>
        <v>2015M8</v>
      </c>
      <c r="C400">
        <v>0.3797093304012677</v>
      </c>
      <c r="D400">
        <v>-2.2580918370511765E-3</v>
      </c>
      <c r="J400" s="24">
        <v>44358</v>
      </c>
      <c r="K400">
        <v>-2.4346223385283849</v>
      </c>
      <c r="L400">
        <v>-1.88</v>
      </c>
    </row>
    <row r="401" spans="1:12" x14ac:dyDescent="0.3">
      <c r="A401" s="24">
        <v>42244</v>
      </c>
      <c r="B401" s="24" t="str">
        <f t="shared" si="6"/>
        <v>2015M8</v>
      </c>
      <c r="C401">
        <v>0.5538446961487401</v>
      </c>
      <c r="D401">
        <v>4.3088826393317292E-2</v>
      </c>
      <c r="J401" s="24">
        <v>44361</v>
      </c>
      <c r="K401">
        <v>-2.4955942104040498</v>
      </c>
      <c r="L401">
        <v>-1.9</v>
      </c>
    </row>
    <row r="402" spans="1:12" x14ac:dyDescent="0.3">
      <c r="A402" s="24">
        <v>42247</v>
      </c>
      <c r="B402" s="24" t="str">
        <f t="shared" si="6"/>
        <v>2015M8</v>
      </c>
      <c r="C402">
        <v>0.89221404430564077</v>
      </c>
      <c r="D402">
        <v>0.10300830809396153</v>
      </c>
      <c r="J402" s="24">
        <v>44362</v>
      </c>
      <c r="K402">
        <v>-2.2876776637791472</v>
      </c>
      <c r="L402">
        <v>-1.81</v>
      </c>
    </row>
    <row r="403" spans="1:12" x14ac:dyDescent="0.3">
      <c r="A403" s="24">
        <v>42248</v>
      </c>
      <c r="B403" s="24" t="str">
        <f t="shared" si="6"/>
        <v>2015M9</v>
      </c>
      <c r="C403">
        <v>1.0109771467672457</v>
      </c>
      <c r="D403">
        <v>0.16626222072582558</v>
      </c>
      <c r="J403" s="24">
        <v>44363</v>
      </c>
      <c r="K403">
        <v>-2.2072130115543049</v>
      </c>
      <c r="L403">
        <v>-1.79</v>
      </c>
    </row>
    <row r="404" spans="1:12" x14ac:dyDescent="0.3">
      <c r="A404" s="24">
        <v>42249</v>
      </c>
      <c r="B404" s="24" t="str">
        <f t="shared" si="6"/>
        <v>2015M9</v>
      </c>
      <c r="C404">
        <v>1.0957103678039537</v>
      </c>
      <c r="D404">
        <v>0.23006002617788024</v>
      </c>
      <c r="J404" s="24">
        <v>44364</v>
      </c>
      <c r="K404">
        <v>-1.9491731370457761</v>
      </c>
      <c r="L404">
        <v>-1.66</v>
      </c>
    </row>
    <row r="405" spans="1:12" x14ac:dyDescent="0.3">
      <c r="A405" s="24">
        <v>42250</v>
      </c>
      <c r="B405" s="24" t="str">
        <f t="shared" si="6"/>
        <v>2015M9</v>
      </c>
      <c r="C405">
        <v>1.0289474356256934</v>
      </c>
      <c r="D405">
        <v>0.2846019720263725</v>
      </c>
      <c r="J405" s="24">
        <v>44365</v>
      </c>
      <c r="K405">
        <v>-1.621196856175285</v>
      </c>
      <c r="L405">
        <v>-1.52</v>
      </c>
    </row>
    <row r="406" spans="1:12" x14ac:dyDescent="0.3">
      <c r="A406" s="24">
        <v>42251</v>
      </c>
      <c r="B406" s="24" t="str">
        <f t="shared" si="6"/>
        <v>2015M9</v>
      </c>
      <c r="C406">
        <v>1.3121776007220753</v>
      </c>
      <c r="D406">
        <v>0.3573138714401905</v>
      </c>
      <c r="J406" s="24">
        <v>44368</v>
      </c>
      <c r="K406">
        <v>-1.7474148113299277</v>
      </c>
      <c r="L406">
        <v>-1.57</v>
      </c>
    </row>
    <row r="407" spans="1:12" x14ac:dyDescent="0.3">
      <c r="A407" s="24">
        <v>42254</v>
      </c>
      <c r="B407" s="24" t="str">
        <f t="shared" si="6"/>
        <v>2015M9</v>
      </c>
      <c r="C407">
        <v>1.2540187088183354</v>
      </c>
      <c r="D407">
        <v>0.43633867420334604</v>
      </c>
      <c r="J407" s="24">
        <v>44369</v>
      </c>
      <c r="K407">
        <v>-1.7896512028983556</v>
      </c>
      <c r="L407">
        <v>-1.59</v>
      </c>
    </row>
    <row r="408" spans="1:12" x14ac:dyDescent="0.3">
      <c r="A408" s="24">
        <v>42255</v>
      </c>
      <c r="B408" s="24" t="str">
        <f t="shared" si="6"/>
        <v>2015M9</v>
      </c>
      <c r="C408">
        <v>1.0239476343273222</v>
      </c>
      <c r="D408">
        <v>0.49619128764760168</v>
      </c>
      <c r="J408" s="24">
        <v>44370</v>
      </c>
      <c r="K408">
        <v>-1.851422800356292</v>
      </c>
      <c r="L408">
        <v>-1.63</v>
      </c>
    </row>
    <row r="409" spans="1:12" x14ac:dyDescent="0.3">
      <c r="A409" s="24">
        <v>42256</v>
      </c>
      <c r="B409" s="24" t="str">
        <f t="shared" si="6"/>
        <v>2015M9</v>
      </c>
      <c r="C409">
        <v>0.90563413880289201</v>
      </c>
      <c r="D409">
        <v>0.55030551789396298</v>
      </c>
      <c r="J409" s="24">
        <v>44371</v>
      </c>
      <c r="K409">
        <v>-2.015690792548539</v>
      </c>
      <c r="L409">
        <v>-1.7</v>
      </c>
    </row>
    <row r="410" spans="1:12" x14ac:dyDescent="0.3">
      <c r="A410" s="24">
        <v>42257</v>
      </c>
      <c r="B410" s="24" t="str">
        <f t="shared" si="6"/>
        <v>2015M9</v>
      </c>
      <c r="C410">
        <v>0.97805973822826919</v>
      </c>
      <c r="D410">
        <v>0.60468170175869418</v>
      </c>
      <c r="J410" s="24">
        <v>44372</v>
      </c>
      <c r="K410">
        <v>-2.0063873509906989</v>
      </c>
      <c r="L410">
        <v>-1.69</v>
      </c>
    </row>
    <row r="411" spans="1:12" x14ac:dyDescent="0.3">
      <c r="A411" s="24">
        <v>42258</v>
      </c>
      <c r="B411" s="24" t="str">
        <f t="shared" si="6"/>
        <v>2015M9</v>
      </c>
      <c r="C411">
        <v>0.91282734476075456</v>
      </c>
      <c r="D411">
        <v>0.65828360656061502</v>
      </c>
      <c r="J411" s="24">
        <v>44375</v>
      </c>
      <c r="K411">
        <v>-2.1051640665647859</v>
      </c>
      <c r="L411">
        <v>-1.75</v>
      </c>
    </row>
    <row r="412" spans="1:12" x14ac:dyDescent="0.3">
      <c r="A412" s="24">
        <v>42261</v>
      </c>
      <c r="B412" s="24" t="str">
        <f t="shared" si="6"/>
        <v>2015M9</v>
      </c>
      <c r="C412">
        <v>0.75328823726299443</v>
      </c>
      <c r="D412">
        <v>0.70179918895427429</v>
      </c>
      <c r="J412" s="24">
        <v>44376</v>
      </c>
      <c r="K412">
        <v>-2.036730599632941</v>
      </c>
      <c r="L412">
        <v>-1.73</v>
      </c>
    </row>
    <row r="413" spans="1:12" x14ac:dyDescent="0.3">
      <c r="A413" s="24">
        <v>42262</v>
      </c>
      <c r="B413" s="24" t="str">
        <f t="shared" si="6"/>
        <v>2015M9</v>
      </c>
      <c r="C413">
        <v>0.79322506143967764</v>
      </c>
      <c r="D413">
        <v>0.74433097814503957</v>
      </c>
      <c r="J413" s="24">
        <v>44377</v>
      </c>
      <c r="K413">
        <v>-1.9312627692756066</v>
      </c>
      <c r="L413">
        <v>-1.66</v>
      </c>
    </row>
    <row r="414" spans="1:12" x14ac:dyDescent="0.3">
      <c r="A414" s="24">
        <v>42263</v>
      </c>
      <c r="B414" s="24" t="str">
        <f t="shared" si="6"/>
        <v>2015M9</v>
      </c>
      <c r="C414">
        <v>0.70406143150177591</v>
      </c>
      <c r="D414">
        <v>0.78087126349205593</v>
      </c>
      <c r="J414" s="24">
        <v>44378</v>
      </c>
      <c r="K414">
        <v>-1.7022632549251118</v>
      </c>
      <c r="L414">
        <v>-1.58</v>
      </c>
    </row>
    <row r="415" spans="1:12" x14ac:dyDescent="0.3">
      <c r="A415" s="24">
        <v>42264</v>
      </c>
      <c r="B415" s="24" t="str">
        <f t="shared" si="6"/>
        <v>2015M9</v>
      </c>
      <c r="C415">
        <v>0.73334638386659867</v>
      </c>
      <c r="D415">
        <v>0.81848519070190329</v>
      </c>
      <c r="J415" s="24">
        <v>44379</v>
      </c>
      <c r="K415">
        <v>-1.779515165558595</v>
      </c>
      <c r="L415">
        <v>-1.62</v>
      </c>
    </row>
    <row r="416" spans="1:12" x14ac:dyDescent="0.3">
      <c r="A416" s="24">
        <v>42265</v>
      </c>
      <c r="B416" s="24" t="str">
        <f t="shared" si="6"/>
        <v>2015M9</v>
      </c>
      <c r="C416">
        <v>0.79355728973633055</v>
      </c>
      <c r="D416">
        <v>0.84514254144095291</v>
      </c>
      <c r="J416" s="24">
        <v>44382</v>
      </c>
      <c r="K416">
        <v>-1.7011900317843647</v>
      </c>
      <c r="L416">
        <v>-1.58</v>
      </c>
    </row>
    <row r="417" spans="1:12" x14ac:dyDescent="0.3">
      <c r="A417" s="24">
        <v>42268</v>
      </c>
      <c r="B417" s="24" t="str">
        <f t="shared" si="6"/>
        <v>2015M9</v>
      </c>
      <c r="C417">
        <v>1.0615961518740442</v>
      </c>
      <c r="D417">
        <v>0.86821135780151626</v>
      </c>
      <c r="J417" s="24">
        <v>44383</v>
      </c>
      <c r="K417">
        <v>-1.4572945603118379</v>
      </c>
      <c r="L417">
        <v>-1.48</v>
      </c>
    </row>
    <row r="418" spans="1:12" x14ac:dyDescent="0.3">
      <c r="A418" s="24">
        <v>42269</v>
      </c>
      <c r="B418" s="24" t="str">
        <f t="shared" si="6"/>
        <v>2015M9</v>
      </c>
      <c r="C418">
        <v>1.3622399072434408</v>
      </c>
      <c r="D418">
        <v>0.9011001781616168</v>
      </c>
      <c r="J418" s="24">
        <v>44384</v>
      </c>
      <c r="K418">
        <v>-1.5596938711700326</v>
      </c>
      <c r="L418">
        <v>-1.51</v>
      </c>
    </row>
    <row r="419" spans="1:12" x14ac:dyDescent="0.3">
      <c r="A419" s="24">
        <v>42270</v>
      </c>
      <c r="B419" s="24" t="str">
        <f t="shared" si="6"/>
        <v>2015M9</v>
      </c>
      <c r="C419">
        <v>1.6554731095459325</v>
      </c>
      <c r="D419">
        <v>0.96024278795914952</v>
      </c>
      <c r="J419" s="24">
        <v>44385</v>
      </c>
      <c r="K419">
        <v>-1.3017452208727447</v>
      </c>
      <c r="L419">
        <v>-1.37</v>
      </c>
    </row>
    <row r="420" spans="1:12" x14ac:dyDescent="0.3">
      <c r="A420" s="24">
        <v>42271</v>
      </c>
      <c r="B420" s="24" t="str">
        <f t="shared" si="6"/>
        <v>2015M9</v>
      </c>
      <c r="C420">
        <v>1.3531394628701994</v>
      </c>
      <c r="D420">
        <v>1.008914294582596</v>
      </c>
      <c r="J420" s="24">
        <v>44386</v>
      </c>
      <c r="K420">
        <v>-1.4458646197142133</v>
      </c>
      <c r="L420">
        <v>-1.44</v>
      </c>
    </row>
    <row r="421" spans="1:12" x14ac:dyDescent="0.3">
      <c r="A421" s="24">
        <v>42272</v>
      </c>
      <c r="B421" s="24" t="str">
        <f t="shared" si="6"/>
        <v>2015M9</v>
      </c>
      <c r="C421">
        <v>1.3498813532426268</v>
      </c>
      <c r="D421">
        <v>1.0487161274372903</v>
      </c>
      <c r="J421" s="24">
        <v>44389</v>
      </c>
      <c r="K421">
        <v>-1.6751248140415664</v>
      </c>
      <c r="L421">
        <v>-1.5</v>
      </c>
    </row>
    <row r="422" spans="1:12" x14ac:dyDescent="0.3">
      <c r="A422" s="24">
        <v>42275</v>
      </c>
      <c r="B422" s="24" t="str">
        <f t="shared" si="6"/>
        <v>2015M9</v>
      </c>
      <c r="C422">
        <v>1.6717528916443207</v>
      </c>
      <c r="D422">
        <v>1.087693069804224</v>
      </c>
      <c r="J422" s="24">
        <v>44390</v>
      </c>
      <c r="K422">
        <v>-1.5775678459581732</v>
      </c>
      <c r="L422">
        <v>-1.46</v>
      </c>
    </row>
    <row r="423" spans="1:12" x14ac:dyDescent="0.3">
      <c r="A423" s="24">
        <v>42276</v>
      </c>
      <c r="B423" s="24" t="str">
        <f t="shared" si="6"/>
        <v>2015M9</v>
      </c>
      <c r="C423">
        <v>1.6911668542084113</v>
      </c>
      <c r="D423">
        <v>1.1217025551762823</v>
      </c>
      <c r="J423" s="24">
        <v>44391</v>
      </c>
      <c r="K423">
        <v>-1.8788202399499807</v>
      </c>
      <c r="L423">
        <v>-1.6</v>
      </c>
    </row>
    <row r="424" spans="1:12" x14ac:dyDescent="0.3">
      <c r="A424" s="24">
        <v>42277</v>
      </c>
      <c r="B424" s="24" t="str">
        <f t="shared" si="6"/>
        <v>2015M9</v>
      </c>
      <c r="C424">
        <v>1.3418585370550016</v>
      </c>
      <c r="D424">
        <v>1.1340099636388346</v>
      </c>
      <c r="J424" s="24">
        <v>44392</v>
      </c>
      <c r="K424">
        <v>-1.8412383420542637</v>
      </c>
      <c r="L424">
        <v>-1.58</v>
      </c>
    </row>
    <row r="425" spans="1:12" x14ac:dyDescent="0.3">
      <c r="A425" s="24">
        <v>42278</v>
      </c>
      <c r="B425" s="24" t="str">
        <f t="shared" si="6"/>
        <v>2015M10</v>
      </c>
      <c r="C425">
        <v>1.2430668430487033</v>
      </c>
      <c r="D425">
        <v>1.1447159340099851</v>
      </c>
      <c r="J425" s="24">
        <v>44393</v>
      </c>
      <c r="K425">
        <v>-1.709374418451499</v>
      </c>
      <c r="L425">
        <v>-1.55</v>
      </c>
    </row>
    <row r="426" spans="1:12" x14ac:dyDescent="0.3">
      <c r="A426" s="24">
        <v>42279</v>
      </c>
      <c r="B426" s="24" t="str">
        <f t="shared" si="6"/>
        <v>2015M10</v>
      </c>
      <c r="C426">
        <v>0.90772780921213514</v>
      </c>
      <c r="D426">
        <v>1.1244934444344883</v>
      </c>
      <c r="J426" s="24">
        <v>44396</v>
      </c>
      <c r="K426">
        <v>-1.5631762483280267</v>
      </c>
      <c r="L426">
        <v>-1.45</v>
      </c>
    </row>
    <row r="427" spans="1:12" x14ac:dyDescent="0.3">
      <c r="A427" s="24">
        <v>42282</v>
      </c>
      <c r="B427" s="24" t="str">
        <f t="shared" si="6"/>
        <v>2015M10</v>
      </c>
      <c r="C427">
        <v>0.77097574825144255</v>
      </c>
      <c r="D427">
        <v>1.1003412964061436</v>
      </c>
      <c r="J427" s="24">
        <v>44397</v>
      </c>
      <c r="K427">
        <v>-1.6179951727416284</v>
      </c>
      <c r="L427">
        <v>-1.49</v>
      </c>
    </row>
    <row r="428" spans="1:12" x14ac:dyDescent="0.3">
      <c r="A428" s="24">
        <v>42283</v>
      </c>
      <c r="B428" s="24" t="str">
        <f t="shared" si="6"/>
        <v>2015M10</v>
      </c>
      <c r="C428">
        <v>0.71061802578193589</v>
      </c>
      <c r="D428">
        <v>1.0846748159788744</v>
      </c>
      <c r="J428" s="24">
        <v>44398</v>
      </c>
      <c r="K428">
        <v>-1.6714095576324732</v>
      </c>
      <c r="L428">
        <v>-1.48</v>
      </c>
    </row>
    <row r="429" spans="1:12" x14ac:dyDescent="0.3">
      <c r="A429" s="24">
        <v>42284</v>
      </c>
      <c r="B429" s="24" t="str">
        <f t="shared" si="6"/>
        <v>2015M10</v>
      </c>
      <c r="C429">
        <v>0.54114419073350395</v>
      </c>
      <c r="D429">
        <v>1.0664503185754048</v>
      </c>
      <c r="J429" s="24">
        <v>44399</v>
      </c>
      <c r="K429">
        <v>-1.5924398573812182</v>
      </c>
      <c r="L429">
        <v>-1.49</v>
      </c>
    </row>
    <row r="430" spans="1:12" x14ac:dyDescent="0.3">
      <c r="A430" s="24">
        <v>42285</v>
      </c>
      <c r="B430" s="24" t="str">
        <f t="shared" si="6"/>
        <v>2015M10</v>
      </c>
      <c r="C430">
        <v>0.42543900841887183</v>
      </c>
      <c r="D430">
        <v>1.0388192820849351</v>
      </c>
      <c r="J430" s="24">
        <v>44400</v>
      </c>
      <c r="K430">
        <v>-1.5255490345955245</v>
      </c>
      <c r="L430">
        <v>-1.46</v>
      </c>
    </row>
    <row r="431" spans="1:12" x14ac:dyDescent="0.3">
      <c r="A431" s="24">
        <v>42286</v>
      </c>
      <c r="B431" s="24" t="str">
        <f t="shared" si="6"/>
        <v>2015M10</v>
      </c>
      <c r="C431">
        <v>0.31686132112540888</v>
      </c>
      <c r="D431">
        <v>1.0090209809031678</v>
      </c>
      <c r="J431" s="24">
        <v>44403</v>
      </c>
      <c r="K431">
        <v>-1.585819048374578</v>
      </c>
      <c r="L431">
        <v>-1.46</v>
      </c>
    </row>
    <row r="432" spans="1:12" x14ac:dyDescent="0.3">
      <c r="A432" s="24">
        <v>42289</v>
      </c>
      <c r="B432" s="24" t="str">
        <f t="shared" si="6"/>
        <v>2015M10</v>
      </c>
      <c r="C432">
        <v>0.14848400303205098</v>
      </c>
      <c r="D432">
        <v>0.97878076919162083</v>
      </c>
      <c r="J432" s="24">
        <v>44404</v>
      </c>
      <c r="K432">
        <v>-1.4956157544570428</v>
      </c>
      <c r="L432">
        <v>-1.39</v>
      </c>
    </row>
    <row r="433" spans="1:12" x14ac:dyDescent="0.3">
      <c r="A433" s="24">
        <v>42290</v>
      </c>
      <c r="B433" s="24" t="str">
        <f t="shared" si="6"/>
        <v>2015M10</v>
      </c>
      <c r="C433">
        <v>0.42774775188093028</v>
      </c>
      <c r="D433">
        <v>0.96050690371368341</v>
      </c>
      <c r="J433" s="24">
        <v>44405</v>
      </c>
      <c r="K433">
        <v>-1.683151101877719</v>
      </c>
      <c r="L433">
        <v>-1.43</v>
      </c>
    </row>
    <row r="434" spans="1:12" x14ac:dyDescent="0.3">
      <c r="A434" s="24">
        <v>42291</v>
      </c>
      <c r="B434" s="24" t="str">
        <f t="shared" si="6"/>
        <v>2015M10</v>
      </c>
      <c r="C434">
        <v>0.30168756512460287</v>
      </c>
      <c r="D434">
        <v>0.94038821039482468</v>
      </c>
      <c r="J434" s="24">
        <v>44406</v>
      </c>
      <c r="K434">
        <v>-1.8500301458490791</v>
      </c>
      <c r="L434">
        <v>-1.53</v>
      </c>
    </row>
    <row r="435" spans="1:12" x14ac:dyDescent="0.3">
      <c r="A435" s="24">
        <v>42292</v>
      </c>
      <c r="B435" s="24" t="str">
        <f t="shared" si="6"/>
        <v>2015M10</v>
      </c>
      <c r="C435">
        <v>6.0915081218663902E-2</v>
      </c>
      <c r="D435">
        <v>0.90676664526242801</v>
      </c>
      <c r="J435" s="24">
        <v>44407</v>
      </c>
      <c r="K435">
        <v>-1.4807181794611957</v>
      </c>
      <c r="L435">
        <v>-1.36</v>
      </c>
    </row>
    <row r="436" spans="1:12" x14ac:dyDescent="0.3">
      <c r="A436" s="24">
        <v>42293</v>
      </c>
      <c r="B436" s="24" t="str">
        <f t="shared" si="6"/>
        <v>2015M10</v>
      </c>
      <c r="C436">
        <v>0.28949028048271741</v>
      </c>
      <c r="D436">
        <v>0.88156329479974738</v>
      </c>
      <c r="J436" s="24">
        <v>44410</v>
      </c>
      <c r="K436">
        <v>-1.7294464722319582</v>
      </c>
      <c r="L436">
        <v>-1.43</v>
      </c>
    </row>
    <row r="437" spans="1:12" x14ac:dyDescent="0.3">
      <c r="A437" s="24">
        <v>42296</v>
      </c>
      <c r="B437" s="24" t="str">
        <f t="shared" si="6"/>
        <v>2015M10</v>
      </c>
      <c r="C437">
        <v>0.23930572488980811</v>
      </c>
      <c r="D437">
        <v>0.84044877345053537</v>
      </c>
      <c r="J437" s="24">
        <v>44411</v>
      </c>
      <c r="K437">
        <v>-1.7824606702781116</v>
      </c>
      <c r="L437">
        <v>-1.41</v>
      </c>
    </row>
    <row r="438" spans="1:12" x14ac:dyDescent="0.3">
      <c r="A438" s="24">
        <v>42297</v>
      </c>
      <c r="B438" s="24" t="str">
        <f t="shared" si="6"/>
        <v>2015M10</v>
      </c>
      <c r="C438">
        <v>0.28403884389730305</v>
      </c>
      <c r="D438">
        <v>0.78653872028322847</v>
      </c>
      <c r="J438" s="24">
        <v>44412</v>
      </c>
      <c r="K438">
        <v>-1.8685873828317137</v>
      </c>
      <c r="L438">
        <v>-1.44</v>
      </c>
    </row>
    <row r="439" spans="1:12" x14ac:dyDescent="0.3">
      <c r="A439" s="24">
        <v>42298</v>
      </c>
      <c r="B439" s="24" t="str">
        <f t="shared" si="6"/>
        <v>2015M10</v>
      </c>
      <c r="C439">
        <v>0.39436797106052468</v>
      </c>
      <c r="D439">
        <v>0.72348346335895819</v>
      </c>
      <c r="J439" s="24">
        <v>44413</v>
      </c>
      <c r="K439">
        <v>-1.7380828716350161</v>
      </c>
      <c r="L439">
        <v>-1.42</v>
      </c>
    </row>
    <row r="440" spans="1:12" x14ac:dyDescent="0.3">
      <c r="A440" s="24">
        <v>42299</v>
      </c>
      <c r="B440" s="24" t="str">
        <f t="shared" si="6"/>
        <v>2015M10</v>
      </c>
      <c r="C440">
        <v>0.26451789428526878</v>
      </c>
      <c r="D440">
        <v>0.66905238492971164</v>
      </c>
      <c r="J440" s="24">
        <v>44414</v>
      </c>
      <c r="K440">
        <v>-1.7088549263752131</v>
      </c>
      <c r="L440">
        <v>-1.37</v>
      </c>
    </row>
    <row r="441" spans="1:12" x14ac:dyDescent="0.3">
      <c r="A441" s="24">
        <v>42300</v>
      </c>
      <c r="B441" s="24" t="str">
        <f t="shared" si="6"/>
        <v>2015M10</v>
      </c>
      <c r="C441">
        <v>0.24444147542021458</v>
      </c>
      <c r="D441">
        <v>0.61378039103859117</v>
      </c>
      <c r="J441" s="24">
        <v>44417</v>
      </c>
      <c r="K441">
        <v>-1.7712230162569294</v>
      </c>
      <c r="L441">
        <v>-1.34</v>
      </c>
    </row>
    <row r="442" spans="1:12" x14ac:dyDescent="0.3">
      <c r="A442" s="24">
        <v>42303</v>
      </c>
      <c r="B442" s="24" t="str">
        <f t="shared" si="6"/>
        <v>2015M10</v>
      </c>
      <c r="C442">
        <v>0.23146805102598583</v>
      </c>
      <c r="D442">
        <v>0.54176614900767439</v>
      </c>
      <c r="J442" s="24">
        <v>44418</v>
      </c>
      <c r="K442">
        <v>-1.7174748522413592</v>
      </c>
      <c r="L442">
        <v>-1.33</v>
      </c>
    </row>
    <row r="443" spans="1:12" x14ac:dyDescent="0.3">
      <c r="A443" s="24">
        <v>42304</v>
      </c>
      <c r="B443" s="24" t="str">
        <f t="shared" si="6"/>
        <v>2015M10</v>
      </c>
      <c r="C443">
        <v>0.22550526104123597</v>
      </c>
      <c r="D443">
        <v>0.46848306934931572</v>
      </c>
      <c r="J443" s="24">
        <v>44419</v>
      </c>
      <c r="K443">
        <v>-1.7452890960842926</v>
      </c>
      <c r="L443">
        <v>-1.35</v>
      </c>
    </row>
    <row r="444" spans="1:12" x14ac:dyDescent="0.3">
      <c r="A444" s="24">
        <v>42305</v>
      </c>
      <c r="B444" s="24" t="str">
        <f t="shared" si="6"/>
        <v>2015M10</v>
      </c>
      <c r="C444">
        <v>0.34304740209323104</v>
      </c>
      <c r="D444">
        <v>0.41854251260122693</v>
      </c>
      <c r="J444" s="24">
        <v>44420</v>
      </c>
      <c r="K444">
        <v>-1.7032345396839355</v>
      </c>
      <c r="L444">
        <v>-1.33</v>
      </c>
    </row>
    <row r="445" spans="1:12" x14ac:dyDescent="0.3">
      <c r="A445" s="24">
        <v>42306</v>
      </c>
      <c r="B445" s="24" t="str">
        <f t="shared" si="6"/>
        <v>2015M10</v>
      </c>
      <c r="C445">
        <v>0.46152786165349086</v>
      </c>
      <c r="D445">
        <v>0.37946556353146632</v>
      </c>
      <c r="J445" s="24">
        <v>44421</v>
      </c>
      <c r="K445">
        <v>-1.8297774450511757</v>
      </c>
      <c r="L445">
        <v>-1.35</v>
      </c>
    </row>
    <row r="446" spans="1:12" x14ac:dyDescent="0.3">
      <c r="A446" s="24">
        <v>42307</v>
      </c>
      <c r="B446" s="24" t="str">
        <f t="shared" si="6"/>
        <v>2015M10</v>
      </c>
      <c r="C446">
        <v>0.38484758372379252</v>
      </c>
      <c r="D446">
        <v>0.35332155225704914</v>
      </c>
      <c r="J446" s="24">
        <v>44424</v>
      </c>
      <c r="K446">
        <v>-1.7884927915077251</v>
      </c>
      <c r="L446">
        <v>-1.31</v>
      </c>
    </row>
    <row r="447" spans="1:12" x14ac:dyDescent="0.3">
      <c r="A447" s="24">
        <v>42310</v>
      </c>
      <c r="B447" s="24" t="str">
        <f t="shared" si="6"/>
        <v>2015M11</v>
      </c>
      <c r="C447">
        <v>0.3030640641295681</v>
      </c>
      <c r="D447">
        <v>0.32992596805095542</v>
      </c>
      <c r="J447" s="24">
        <v>44425</v>
      </c>
      <c r="K447">
        <v>-1.5635169470297618</v>
      </c>
      <c r="L447">
        <v>-1.22</v>
      </c>
    </row>
    <row r="448" spans="1:12" x14ac:dyDescent="0.3">
      <c r="A448" s="24">
        <v>42311</v>
      </c>
      <c r="B448" s="24" t="str">
        <f t="shared" si="6"/>
        <v>2015M11</v>
      </c>
      <c r="C448">
        <v>0.19074111551309583</v>
      </c>
      <c r="D448">
        <v>0.30393212253751345</v>
      </c>
      <c r="J448" s="24">
        <v>44426</v>
      </c>
      <c r="K448">
        <v>-1.397688280859557</v>
      </c>
      <c r="L448">
        <v>-1.1000000000000001</v>
      </c>
    </row>
    <row r="449" spans="1:12" x14ac:dyDescent="0.3">
      <c r="A449" s="24">
        <v>42312</v>
      </c>
      <c r="B449" s="24" t="str">
        <f t="shared" si="6"/>
        <v>2015M11</v>
      </c>
      <c r="C449">
        <v>0.19680282227948834</v>
      </c>
      <c r="D449">
        <v>0.28671505411481268</v>
      </c>
      <c r="J449" s="24">
        <v>44427</v>
      </c>
      <c r="K449">
        <v>-1.2794240294978838</v>
      </c>
      <c r="L449">
        <v>-1.02</v>
      </c>
    </row>
    <row r="450" spans="1:12" x14ac:dyDescent="0.3">
      <c r="A450" s="24">
        <v>42313</v>
      </c>
      <c r="B450" s="24" t="str">
        <f t="shared" ref="B450:B513" si="7">CONCATENATE(YEAR(A450),"M",(MONTH(A450)))</f>
        <v>2015M11</v>
      </c>
      <c r="C450">
        <v>0.15586292963667867</v>
      </c>
      <c r="D450">
        <v>0.27323625017570297</v>
      </c>
      <c r="J450" s="24">
        <v>44428</v>
      </c>
      <c r="K450">
        <v>-1.36120421852136</v>
      </c>
      <c r="L450">
        <v>-1.1000000000000001</v>
      </c>
    </row>
    <row r="451" spans="1:12" x14ac:dyDescent="0.3">
      <c r="A451" s="24">
        <v>42314</v>
      </c>
      <c r="B451" s="24" t="str">
        <f t="shared" si="7"/>
        <v>2015M11</v>
      </c>
      <c r="C451">
        <v>0.34929100196588525</v>
      </c>
      <c r="D451">
        <v>0.27485773421772686</v>
      </c>
      <c r="J451" s="24">
        <v>44431</v>
      </c>
      <c r="K451">
        <v>-1.3110446948616308</v>
      </c>
      <c r="L451">
        <v>-1.1000000000000001</v>
      </c>
    </row>
    <row r="452" spans="1:12" x14ac:dyDescent="0.3">
      <c r="A452" s="24">
        <v>42317</v>
      </c>
      <c r="B452" s="24" t="str">
        <f t="shared" si="7"/>
        <v>2015M11</v>
      </c>
      <c r="C452">
        <v>0.547106942503225</v>
      </c>
      <c r="D452">
        <v>0.29478888119128555</v>
      </c>
      <c r="J452" s="24">
        <v>44432</v>
      </c>
      <c r="K452">
        <v>-1.5464831261153504</v>
      </c>
      <c r="L452">
        <v>-1.18</v>
      </c>
    </row>
    <row r="453" spans="1:12" x14ac:dyDescent="0.3">
      <c r="A453" s="24">
        <v>42318</v>
      </c>
      <c r="B453" s="24" t="str">
        <f t="shared" si="7"/>
        <v>2015M11</v>
      </c>
      <c r="C453">
        <v>0.53813147381783721</v>
      </c>
      <c r="D453">
        <v>0.30030806728813092</v>
      </c>
      <c r="J453" s="24">
        <v>44433</v>
      </c>
      <c r="K453">
        <v>-1.5739117943195002</v>
      </c>
      <c r="L453">
        <v>-1.21</v>
      </c>
    </row>
    <row r="454" spans="1:12" x14ac:dyDescent="0.3">
      <c r="A454" s="24">
        <v>42319</v>
      </c>
      <c r="B454" s="24" t="str">
        <f t="shared" si="7"/>
        <v>2015M11</v>
      </c>
      <c r="C454">
        <v>0.43826483960873835</v>
      </c>
      <c r="D454">
        <v>0.30713693101233769</v>
      </c>
      <c r="J454" s="24">
        <v>44434</v>
      </c>
      <c r="K454">
        <v>-1.4392843698132585</v>
      </c>
      <c r="L454">
        <v>-1.1499999999999999</v>
      </c>
    </row>
    <row r="455" spans="1:12" x14ac:dyDescent="0.3">
      <c r="A455" s="24">
        <v>42320</v>
      </c>
      <c r="B455" s="24" t="str">
        <f t="shared" si="7"/>
        <v>2015M11</v>
      </c>
      <c r="C455">
        <v>0.40445393940495095</v>
      </c>
      <c r="D455">
        <v>0.32431387392165206</v>
      </c>
      <c r="J455" s="24">
        <v>44435</v>
      </c>
      <c r="K455">
        <v>-1.6746129430887091</v>
      </c>
      <c r="L455">
        <v>-1.26</v>
      </c>
    </row>
    <row r="456" spans="1:12" x14ac:dyDescent="0.3">
      <c r="A456" s="24">
        <v>42321</v>
      </c>
      <c r="B456" s="24" t="str">
        <f t="shared" si="7"/>
        <v>2015M11</v>
      </c>
      <c r="C456">
        <v>0.56227239727224843</v>
      </c>
      <c r="D456">
        <v>0.33795297976112865</v>
      </c>
      <c r="J456" s="24">
        <v>44438</v>
      </c>
      <c r="K456">
        <v>-1.6893940331765331</v>
      </c>
      <c r="L456">
        <v>-1.29</v>
      </c>
    </row>
    <row r="457" spans="1:12" x14ac:dyDescent="0.3">
      <c r="A457" s="24">
        <v>42324</v>
      </c>
      <c r="B457" s="24" t="str">
        <f t="shared" si="7"/>
        <v>2015M11</v>
      </c>
      <c r="C457">
        <v>0.50657305918751694</v>
      </c>
      <c r="D457">
        <v>0.35131634647601406</v>
      </c>
      <c r="J457" s="24">
        <v>44439</v>
      </c>
      <c r="K457">
        <v>-1.7688692049591803</v>
      </c>
      <c r="L457">
        <v>-1.29</v>
      </c>
    </row>
    <row r="458" spans="1:12" x14ac:dyDescent="0.3">
      <c r="A458" s="24">
        <v>42325</v>
      </c>
      <c r="B458" s="24" t="str">
        <f t="shared" si="7"/>
        <v>2015M11</v>
      </c>
      <c r="C458">
        <v>0.44600551419085549</v>
      </c>
      <c r="D458">
        <v>0.35941467999069165</v>
      </c>
      <c r="J458" s="24">
        <v>44440</v>
      </c>
      <c r="K458">
        <v>-1.8523511254604783</v>
      </c>
      <c r="L458">
        <v>-1.3</v>
      </c>
    </row>
    <row r="459" spans="1:12" x14ac:dyDescent="0.3">
      <c r="A459" s="24">
        <v>42326</v>
      </c>
      <c r="B459" s="24" t="str">
        <f t="shared" si="7"/>
        <v>2015M11</v>
      </c>
      <c r="C459">
        <v>0.31146470108246926</v>
      </c>
      <c r="D459">
        <v>0.35526951649178884</v>
      </c>
      <c r="J459" s="24">
        <v>44441</v>
      </c>
      <c r="K459">
        <v>-1.7280916176394749</v>
      </c>
      <c r="L459">
        <v>-1.23</v>
      </c>
    </row>
    <row r="460" spans="1:12" x14ac:dyDescent="0.3">
      <c r="A460" s="24">
        <v>42327</v>
      </c>
      <c r="B460" s="24" t="str">
        <f t="shared" si="7"/>
        <v>2015M11</v>
      </c>
      <c r="C460">
        <v>1.605873320118581E-2</v>
      </c>
      <c r="D460">
        <v>0.34284655843758471</v>
      </c>
      <c r="J460" s="24">
        <v>44442</v>
      </c>
      <c r="K460">
        <v>-1.8396636690517265</v>
      </c>
      <c r="L460">
        <v>-1.24</v>
      </c>
    </row>
    <row r="461" spans="1:12" x14ac:dyDescent="0.3">
      <c r="A461" s="24">
        <v>42328</v>
      </c>
      <c r="B461" s="24" t="str">
        <f t="shared" si="7"/>
        <v>2015M11</v>
      </c>
      <c r="C461">
        <v>-2.8071416268408894E-2</v>
      </c>
      <c r="D461">
        <v>0.32922091385315361</v>
      </c>
      <c r="J461" s="24">
        <v>44445</v>
      </c>
      <c r="K461">
        <v>-1.8952020318807057</v>
      </c>
      <c r="L461">
        <v>-1.27</v>
      </c>
    </row>
    <row r="462" spans="1:12" x14ac:dyDescent="0.3">
      <c r="A462" s="24">
        <v>42331</v>
      </c>
      <c r="B462" s="24" t="str">
        <f t="shared" si="7"/>
        <v>2015M11</v>
      </c>
      <c r="C462">
        <v>0.11463332005999463</v>
      </c>
      <c r="D462">
        <v>0.32337917730485405</v>
      </c>
      <c r="J462" s="24">
        <v>44446</v>
      </c>
      <c r="K462">
        <v>-1.8293314439217137</v>
      </c>
      <c r="L462">
        <v>-1.19</v>
      </c>
    </row>
    <row r="463" spans="1:12" x14ac:dyDescent="0.3">
      <c r="A463" s="24">
        <v>42332</v>
      </c>
      <c r="B463" s="24" t="str">
        <f t="shared" si="7"/>
        <v>2015M11</v>
      </c>
      <c r="C463">
        <v>9.3643077307089456E-2</v>
      </c>
      <c r="D463">
        <v>0.31678606811814669</v>
      </c>
      <c r="J463" s="24">
        <v>44447</v>
      </c>
      <c r="K463">
        <v>-1.4009397482315655</v>
      </c>
      <c r="L463">
        <v>-1.02</v>
      </c>
    </row>
    <row r="464" spans="1:12" x14ac:dyDescent="0.3">
      <c r="A464" s="24">
        <v>42333</v>
      </c>
      <c r="B464" s="24" t="str">
        <f t="shared" si="7"/>
        <v>2015M11</v>
      </c>
      <c r="C464">
        <v>0.20113354840456396</v>
      </c>
      <c r="D464">
        <v>0.30969037543371336</v>
      </c>
      <c r="J464" s="24">
        <v>44448</v>
      </c>
      <c r="K464">
        <v>-1.5800174259233102</v>
      </c>
      <c r="L464">
        <v>-0.99</v>
      </c>
    </row>
    <row r="465" spans="1:12" x14ac:dyDescent="0.3">
      <c r="A465" s="24">
        <v>42334</v>
      </c>
      <c r="B465" s="24" t="str">
        <f t="shared" si="7"/>
        <v>2015M11</v>
      </c>
      <c r="C465">
        <v>0.2112135264018779</v>
      </c>
      <c r="D465">
        <v>0.29717465867113269</v>
      </c>
      <c r="J465" s="24">
        <v>44449</v>
      </c>
      <c r="K465">
        <v>-1.4374327828024178</v>
      </c>
      <c r="L465">
        <v>-0.97</v>
      </c>
    </row>
    <row r="466" spans="1:12" x14ac:dyDescent="0.3">
      <c r="A466" s="24">
        <v>42335</v>
      </c>
      <c r="B466" s="24" t="str">
        <f t="shared" si="7"/>
        <v>2015M11</v>
      </c>
      <c r="C466">
        <v>0.42719784532845689</v>
      </c>
      <c r="D466">
        <v>0.29929217175136591</v>
      </c>
      <c r="J466" s="24">
        <v>44452</v>
      </c>
      <c r="K466">
        <v>-1.5353371566664509</v>
      </c>
      <c r="L466">
        <v>-1</v>
      </c>
    </row>
    <row r="467" spans="1:12" x14ac:dyDescent="0.3">
      <c r="A467" s="24">
        <v>42338</v>
      </c>
      <c r="B467" s="24" t="str">
        <f t="shared" si="7"/>
        <v>2015M11</v>
      </c>
      <c r="C467">
        <v>0.48013922892404054</v>
      </c>
      <c r="D467">
        <v>0.30814592999108953</v>
      </c>
      <c r="J467" s="24">
        <v>44453</v>
      </c>
      <c r="K467">
        <v>-1.5146080685100047</v>
      </c>
      <c r="L467">
        <v>-1</v>
      </c>
    </row>
    <row r="468" spans="1:12" x14ac:dyDescent="0.3">
      <c r="A468" s="24">
        <v>42339</v>
      </c>
      <c r="B468" s="24" t="str">
        <f t="shared" si="7"/>
        <v>2015M12</v>
      </c>
      <c r="C468">
        <v>0.35268457894269811</v>
      </c>
      <c r="D468">
        <v>0.31624310316256965</v>
      </c>
      <c r="J468" s="24">
        <v>44454</v>
      </c>
      <c r="K468">
        <v>-1.4648853167064531</v>
      </c>
      <c r="L468">
        <v>-0.97</v>
      </c>
    </row>
    <row r="469" spans="1:12" x14ac:dyDescent="0.3">
      <c r="A469" s="24">
        <v>42340</v>
      </c>
      <c r="B469" s="24" t="str">
        <f t="shared" si="7"/>
        <v>2015M12</v>
      </c>
      <c r="C469">
        <v>0.32615135223972125</v>
      </c>
      <c r="D469">
        <v>0.32271052966058134</v>
      </c>
      <c r="J469" s="24">
        <v>44455</v>
      </c>
      <c r="K469">
        <v>-1.2557160820297715</v>
      </c>
      <c r="L469">
        <v>-0.9</v>
      </c>
    </row>
    <row r="470" spans="1:12" x14ac:dyDescent="0.3">
      <c r="A470" s="24">
        <v>42341</v>
      </c>
      <c r="B470" s="24" t="str">
        <f t="shared" si="7"/>
        <v>2015M12</v>
      </c>
      <c r="C470">
        <v>0.27216685898643317</v>
      </c>
      <c r="D470">
        <v>0.32852572612806907</v>
      </c>
      <c r="J470" s="24">
        <v>44456</v>
      </c>
      <c r="K470">
        <v>-1.0050861856989257</v>
      </c>
      <c r="L470">
        <v>-0.79</v>
      </c>
    </row>
    <row r="471" spans="1:12" x14ac:dyDescent="0.3">
      <c r="A471" s="24">
        <v>42342</v>
      </c>
      <c r="B471" s="24" t="str">
        <f t="shared" si="7"/>
        <v>2015M12</v>
      </c>
      <c r="C471">
        <v>0.12121414142126756</v>
      </c>
      <c r="D471">
        <v>0.31712188310083811</v>
      </c>
      <c r="J471" s="24">
        <v>44459</v>
      </c>
      <c r="K471">
        <v>-0.70565353806900866</v>
      </c>
      <c r="L471">
        <v>-0.61</v>
      </c>
    </row>
    <row r="472" spans="1:12" x14ac:dyDescent="0.3">
      <c r="A472" s="24">
        <v>42345</v>
      </c>
      <c r="B472" s="24" t="str">
        <f t="shared" si="7"/>
        <v>2015M12</v>
      </c>
      <c r="C472">
        <v>0.19919380817111265</v>
      </c>
      <c r="D472">
        <v>0.29972622638423252</v>
      </c>
      <c r="J472" s="24">
        <v>44460</v>
      </c>
      <c r="K472">
        <v>-0.80234442013197338</v>
      </c>
      <c r="L472">
        <v>-0.67</v>
      </c>
    </row>
    <row r="473" spans="1:12" x14ac:dyDescent="0.3">
      <c r="A473" s="24">
        <v>42346</v>
      </c>
      <c r="B473" s="24" t="str">
        <f t="shared" si="7"/>
        <v>2015M12</v>
      </c>
      <c r="C473">
        <v>0.37301824943673589</v>
      </c>
      <c r="D473">
        <v>0.2914705651651775</v>
      </c>
      <c r="J473" s="24">
        <v>44461</v>
      </c>
      <c r="K473">
        <v>-0.91928976903381809</v>
      </c>
      <c r="L473">
        <v>-0.76</v>
      </c>
    </row>
    <row r="474" spans="1:12" x14ac:dyDescent="0.3">
      <c r="A474" s="24">
        <v>42347</v>
      </c>
      <c r="B474" s="24" t="str">
        <f t="shared" si="7"/>
        <v>2015M12</v>
      </c>
      <c r="C474">
        <v>0.28051569962926742</v>
      </c>
      <c r="D474">
        <v>0.28358310816620391</v>
      </c>
      <c r="J474" s="24">
        <v>44462</v>
      </c>
      <c r="K474">
        <v>-0.9531143616539608</v>
      </c>
      <c r="L474">
        <v>-0.8</v>
      </c>
    </row>
    <row r="475" spans="1:12" x14ac:dyDescent="0.3">
      <c r="A475" s="24">
        <v>42348</v>
      </c>
      <c r="B475" s="24" t="str">
        <f t="shared" si="7"/>
        <v>2015M12</v>
      </c>
      <c r="C475">
        <v>0.42084079315542816</v>
      </c>
      <c r="D475">
        <v>0.28440245085372784</v>
      </c>
      <c r="J475" s="24">
        <v>44463</v>
      </c>
      <c r="K475">
        <v>-0.75816874030234094</v>
      </c>
      <c r="L475">
        <v>-0.75</v>
      </c>
    </row>
    <row r="476" spans="1:12" x14ac:dyDescent="0.3">
      <c r="A476" s="24">
        <v>42349</v>
      </c>
      <c r="B476" s="24" t="str">
        <f t="shared" si="7"/>
        <v>2015M12</v>
      </c>
      <c r="C476">
        <v>0.69115212699129946</v>
      </c>
      <c r="D476">
        <v>0.29084643733968035</v>
      </c>
      <c r="J476" s="24">
        <v>44466</v>
      </c>
      <c r="K476">
        <v>-0.63733263651598826</v>
      </c>
      <c r="L476">
        <v>-0.64</v>
      </c>
    </row>
    <row r="477" spans="1:12" x14ac:dyDescent="0.3">
      <c r="A477" s="24">
        <v>42352</v>
      </c>
      <c r="B477" s="24" t="str">
        <f t="shared" si="7"/>
        <v>2015M12</v>
      </c>
      <c r="C477">
        <v>0.74641582753527269</v>
      </c>
      <c r="D477">
        <v>0.30283857575706807</v>
      </c>
      <c r="J477" s="24">
        <v>44467</v>
      </c>
      <c r="K477">
        <v>-0.30184575832761962</v>
      </c>
      <c r="L477">
        <v>-0.43</v>
      </c>
    </row>
    <row r="478" spans="1:12" x14ac:dyDescent="0.3">
      <c r="A478" s="24">
        <v>42353</v>
      </c>
      <c r="B478" s="24" t="str">
        <f t="shared" si="7"/>
        <v>2015M12</v>
      </c>
      <c r="C478">
        <v>0.73602842925333622</v>
      </c>
      <c r="D478">
        <v>0.31733972151019207</v>
      </c>
      <c r="J478" s="24">
        <v>44468</v>
      </c>
      <c r="K478">
        <v>-0.29637362731078587</v>
      </c>
      <c r="L478">
        <v>-0.44</v>
      </c>
    </row>
    <row r="479" spans="1:12" x14ac:dyDescent="0.3">
      <c r="A479" s="24">
        <v>42354</v>
      </c>
      <c r="B479" s="24" t="str">
        <f t="shared" si="7"/>
        <v>2015M12</v>
      </c>
      <c r="C479">
        <v>0.68264041537325348</v>
      </c>
      <c r="D479">
        <v>0.3358985072247313</v>
      </c>
      <c r="J479" s="24">
        <v>44469</v>
      </c>
      <c r="K479">
        <v>-0.29662580802690258</v>
      </c>
      <c r="L479">
        <v>-0.38</v>
      </c>
    </row>
    <row r="480" spans="1:12" x14ac:dyDescent="0.3">
      <c r="A480" s="24">
        <v>42355</v>
      </c>
      <c r="B480" s="24" t="str">
        <f t="shared" si="7"/>
        <v>2015M12</v>
      </c>
      <c r="C480">
        <v>0.7279258772266568</v>
      </c>
      <c r="D480">
        <v>0.37149186442600485</v>
      </c>
      <c r="J480" s="24">
        <v>44470</v>
      </c>
      <c r="K480">
        <v>-0.4662075710979191</v>
      </c>
      <c r="L480">
        <v>-0.49</v>
      </c>
    </row>
    <row r="481" spans="1:12" x14ac:dyDescent="0.3">
      <c r="A481" s="24">
        <v>42356</v>
      </c>
      <c r="B481" s="24" t="str">
        <f t="shared" si="7"/>
        <v>2015M12</v>
      </c>
      <c r="C481">
        <v>0.80214327459459567</v>
      </c>
      <c r="D481">
        <v>0.41300259896915509</v>
      </c>
      <c r="J481" s="24">
        <v>44473</v>
      </c>
      <c r="K481">
        <v>-0.14892258084095367</v>
      </c>
      <c r="L481">
        <v>-0.34</v>
      </c>
    </row>
    <row r="482" spans="1:12" x14ac:dyDescent="0.3">
      <c r="A482" s="24">
        <v>42359</v>
      </c>
      <c r="B482" s="24" t="str">
        <f t="shared" si="7"/>
        <v>2015M12</v>
      </c>
      <c r="C482">
        <v>0.90854708922688765</v>
      </c>
      <c r="D482">
        <v>0.45269828742749968</v>
      </c>
      <c r="J482" s="24">
        <v>44474</v>
      </c>
      <c r="K482">
        <v>-0.10315379862081242</v>
      </c>
      <c r="L482">
        <v>-0.32</v>
      </c>
    </row>
    <row r="483" spans="1:12" x14ac:dyDescent="0.3">
      <c r="A483" s="24">
        <v>42360</v>
      </c>
      <c r="B483" s="24" t="str">
        <f t="shared" si="7"/>
        <v>2015M12</v>
      </c>
      <c r="C483">
        <v>0.83246031533425113</v>
      </c>
      <c r="D483">
        <v>0.48963914932885777</v>
      </c>
      <c r="J483" s="24">
        <v>44475</v>
      </c>
      <c r="K483">
        <v>-7.9878764338649766E-2</v>
      </c>
      <c r="L483">
        <v>-0.34</v>
      </c>
    </row>
    <row r="484" spans="1:12" x14ac:dyDescent="0.3">
      <c r="A484" s="24">
        <v>42361</v>
      </c>
      <c r="B484" s="24" t="str">
        <f t="shared" si="7"/>
        <v>2015M12</v>
      </c>
      <c r="C484">
        <v>0.81984973448154763</v>
      </c>
      <c r="D484">
        <v>0.52057495863270697</v>
      </c>
      <c r="J484" s="24">
        <v>44476</v>
      </c>
      <c r="K484">
        <v>-0.17941459405621032</v>
      </c>
      <c r="L484">
        <v>-0.37</v>
      </c>
    </row>
    <row r="485" spans="1:12" x14ac:dyDescent="0.3">
      <c r="A485" s="24">
        <v>42362</v>
      </c>
      <c r="B485" s="24" t="str">
        <f t="shared" si="7"/>
        <v>2015M12</v>
      </c>
      <c r="C485">
        <v>0.84225141090973721</v>
      </c>
      <c r="D485">
        <v>0.55212685285809981</v>
      </c>
      <c r="J485" s="24">
        <v>44477</v>
      </c>
      <c r="K485">
        <v>-0.21553143549605244</v>
      </c>
      <c r="L485">
        <v>-0.41</v>
      </c>
    </row>
    <row r="486" spans="1:12" x14ac:dyDescent="0.3">
      <c r="A486" s="24">
        <v>42363</v>
      </c>
      <c r="B486" s="24" t="str">
        <f t="shared" si="7"/>
        <v>2015M12</v>
      </c>
      <c r="C486">
        <v>0.83119127689601258</v>
      </c>
      <c r="D486">
        <v>0.57232652443647769</v>
      </c>
      <c r="J486" s="24">
        <v>44480</v>
      </c>
      <c r="K486">
        <v>-6.3240530494897113E-2</v>
      </c>
      <c r="L486">
        <v>-0.33</v>
      </c>
    </row>
    <row r="487" spans="1:12" x14ac:dyDescent="0.3">
      <c r="A487" s="24">
        <v>42366</v>
      </c>
      <c r="B487" s="24" t="str">
        <f t="shared" si="7"/>
        <v>2015M12</v>
      </c>
      <c r="C487">
        <v>0.71791518669147036</v>
      </c>
      <c r="D487">
        <v>0.58421532232484918</v>
      </c>
      <c r="J487" s="24">
        <v>44481</v>
      </c>
      <c r="K487">
        <v>-4.7015535649625489E-2</v>
      </c>
      <c r="L487">
        <v>-0.3</v>
      </c>
    </row>
    <row r="488" spans="1:12" x14ac:dyDescent="0.3">
      <c r="A488" s="24">
        <v>42367</v>
      </c>
      <c r="B488" s="24" t="str">
        <f t="shared" si="7"/>
        <v>2015M12</v>
      </c>
      <c r="C488">
        <v>0.78732103166032497</v>
      </c>
      <c r="D488">
        <v>0.60594714496073054</v>
      </c>
      <c r="J488" s="24">
        <v>44482</v>
      </c>
      <c r="K488">
        <v>-0.23742002195662937</v>
      </c>
      <c r="L488">
        <v>-0.39</v>
      </c>
    </row>
    <row r="489" spans="1:12" x14ac:dyDescent="0.3">
      <c r="A489" s="24">
        <v>42368</v>
      </c>
      <c r="B489" s="24" t="str">
        <f t="shared" si="7"/>
        <v>2015M12</v>
      </c>
      <c r="C489">
        <v>0.92481754328858135</v>
      </c>
      <c r="D489">
        <v>0.63588045451317365</v>
      </c>
      <c r="J489" s="24">
        <v>44483</v>
      </c>
      <c r="K489">
        <v>-0.3501835314355658</v>
      </c>
      <c r="L489">
        <v>-0.47</v>
      </c>
    </row>
    <row r="490" spans="1:12" x14ac:dyDescent="0.3">
      <c r="A490" s="24">
        <v>42369</v>
      </c>
      <c r="B490" s="24" t="str">
        <f t="shared" si="7"/>
        <v>2015M12</v>
      </c>
      <c r="C490">
        <v>0.95304678864467207</v>
      </c>
      <c r="D490">
        <v>0.66992445099608555</v>
      </c>
      <c r="J490" s="24">
        <v>44484</v>
      </c>
      <c r="K490">
        <v>-0.47007194937105007</v>
      </c>
      <c r="L490">
        <v>-0.52</v>
      </c>
    </row>
    <row r="491" spans="1:12" x14ac:dyDescent="0.3">
      <c r="A491" s="24">
        <v>42370</v>
      </c>
      <c r="B491" s="24" t="str">
        <f t="shared" si="7"/>
        <v>2016M1</v>
      </c>
      <c r="C491">
        <v>0.95337680634850019</v>
      </c>
      <c r="D491">
        <v>0.71153258424244714</v>
      </c>
      <c r="J491" s="24">
        <v>44487</v>
      </c>
      <c r="K491">
        <v>-0.40945604943535152</v>
      </c>
      <c r="L491">
        <v>-0.49</v>
      </c>
    </row>
    <row r="492" spans="1:12" x14ac:dyDescent="0.3">
      <c r="A492" s="24">
        <v>42373</v>
      </c>
      <c r="B492" s="24" t="str">
        <f t="shared" si="7"/>
        <v>2016M1</v>
      </c>
      <c r="C492">
        <v>1.2943851246121179</v>
      </c>
      <c r="D492">
        <v>0.76629215006449747</v>
      </c>
      <c r="J492" s="24">
        <v>44488</v>
      </c>
      <c r="K492">
        <v>-0.28775736507882776</v>
      </c>
      <c r="L492">
        <v>-0.37</v>
      </c>
    </row>
    <row r="493" spans="1:12" x14ac:dyDescent="0.3">
      <c r="A493" s="24">
        <v>42374</v>
      </c>
      <c r="B493" s="24" t="str">
        <f t="shared" si="7"/>
        <v>2016M1</v>
      </c>
      <c r="C493">
        <v>1.1671506739721229</v>
      </c>
      <c r="D493">
        <v>0.80599877129126674</v>
      </c>
      <c r="J493" s="24">
        <v>44489</v>
      </c>
      <c r="K493">
        <v>-0.25888489734641545</v>
      </c>
      <c r="L493">
        <v>-0.37</v>
      </c>
    </row>
    <row r="494" spans="1:12" x14ac:dyDescent="0.3">
      <c r="A494" s="24">
        <v>42375</v>
      </c>
      <c r="B494" s="24" t="str">
        <f t="shared" si="7"/>
        <v>2016M1</v>
      </c>
      <c r="C494">
        <v>1.1847991648032916</v>
      </c>
      <c r="D494">
        <v>0.85121294454996799</v>
      </c>
      <c r="J494" s="24">
        <v>44490</v>
      </c>
      <c r="K494">
        <v>-9.3883522276638154E-2</v>
      </c>
      <c r="L494">
        <v>-0.19</v>
      </c>
    </row>
    <row r="495" spans="1:12" x14ac:dyDescent="0.3">
      <c r="A495" s="24">
        <v>42376</v>
      </c>
      <c r="B495" s="24" t="str">
        <f t="shared" si="7"/>
        <v>2016M1</v>
      </c>
      <c r="C495">
        <v>1.3845992604675708</v>
      </c>
      <c r="D495">
        <v>0.89940086791557516</v>
      </c>
      <c r="J495" s="24">
        <v>44491</v>
      </c>
      <c r="K495">
        <v>2.6485899592155984E-2</v>
      </c>
      <c r="L495">
        <v>-7.0000000000000007E-2</v>
      </c>
    </row>
    <row r="496" spans="1:12" x14ac:dyDescent="0.3">
      <c r="A496" s="24">
        <v>42377</v>
      </c>
      <c r="B496" s="24" t="str">
        <f t="shared" si="7"/>
        <v>2016M1</v>
      </c>
      <c r="C496">
        <v>1.4942146049619822</v>
      </c>
      <c r="D496">
        <v>0.93955399181410915</v>
      </c>
      <c r="J496" s="24">
        <v>44494</v>
      </c>
      <c r="K496">
        <v>-0.11158624910395289</v>
      </c>
      <c r="L496">
        <v>-0.18</v>
      </c>
    </row>
    <row r="497" spans="1:12" x14ac:dyDescent="0.3">
      <c r="A497" s="24">
        <v>42380</v>
      </c>
      <c r="B497" s="24" t="str">
        <f t="shared" si="7"/>
        <v>2016M1</v>
      </c>
      <c r="C497">
        <v>1.4482036183861202</v>
      </c>
      <c r="D497">
        <v>0.97464338135665152</v>
      </c>
      <c r="J497" s="24">
        <v>44495</v>
      </c>
      <c r="K497">
        <v>-3.804674795259777E-2</v>
      </c>
      <c r="L497">
        <v>-0.12</v>
      </c>
    </row>
    <row r="498" spans="1:12" x14ac:dyDescent="0.3">
      <c r="A498" s="24">
        <v>42381</v>
      </c>
      <c r="B498" s="24" t="str">
        <f t="shared" si="7"/>
        <v>2016M1</v>
      </c>
      <c r="C498">
        <v>1.3615706117035473</v>
      </c>
      <c r="D498">
        <v>1.0059204904791623</v>
      </c>
      <c r="J498" s="24">
        <v>44496</v>
      </c>
      <c r="K498">
        <v>-0.17827840538571799</v>
      </c>
      <c r="L498">
        <v>-7.0000000000000007E-2</v>
      </c>
    </row>
    <row r="499" spans="1:12" x14ac:dyDescent="0.3">
      <c r="A499" s="24">
        <v>42382</v>
      </c>
      <c r="B499" s="24" t="str">
        <f t="shared" si="7"/>
        <v>2016M1</v>
      </c>
      <c r="C499">
        <v>1.3786540147278177</v>
      </c>
      <c r="D499">
        <v>1.0407211704468904</v>
      </c>
      <c r="J499" s="24">
        <v>44497</v>
      </c>
      <c r="K499">
        <v>-8.8191165196501164E-2</v>
      </c>
      <c r="L499">
        <v>-7.0000000000000007E-2</v>
      </c>
    </row>
    <row r="500" spans="1:12" x14ac:dyDescent="0.3">
      <c r="A500" s="24">
        <v>42383</v>
      </c>
      <c r="B500" s="24" t="str">
        <f t="shared" si="7"/>
        <v>2016M1</v>
      </c>
      <c r="C500">
        <v>1.383182684495019</v>
      </c>
      <c r="D500">
        <v>1.0734840108103083</v>
      </c>
      <c r="J500" s="24">
        <v>44498</v>
      </c>
      <c r="K500">
        <v>0.19301122874718166</v>
      </c>
      <c r="L500">
        <v>0.1</v>
      </c>
    </row>
    <row r="501" spans="1:12" x14ac:dyDescent="0.3">
      <c r="A501" s="24">
        <v>42384</v>
      </c>
      <c r="B501" s="24" t="str">
        <f t="shared" si="7"/>
        <v>2016M1</v>
      </c>
      <c r="C501">
        <v>1.5762960660418648</v>
      </c>
      <c r="D501">
        <v>1.1121916503826719</v>
      </c>
      <c r="J501" s="24">
        <v>44501</v>
      </c>
      <c r="K501">
        <v>0.19393841811886656</v>
      </c>
      <c r="L501">
        <v>0.12</v>
      </c>
    </row>
    <row r="502" spans="1:12" x14ac:dyDescent="0.3">
      <c r="A502" s="24">
        <v>42387</v>
      </c>
      <c r="B502" s="24" t="str">
        <f t="shared" si="7"/>
        <v>2016M1</v>
      </c>
      <c r="C502">
        <v>1.578689975926544</v>
      </c>
      <c r="D502">
        <v>1.1456987947176549</v>
      </c>
      <c r="J502" s="24">
        <v>44502</v>
      </c>
      <c r="K502">
        <v>0.23053485740727891</v>
      </c>
      <c r="L502">
        <v>0.12</v>
      </c>
    </row>
    <row r="503" spans="1:12" x14ac:dyDescent="0.3">
      <c r="A503" s="24">
        <v>42388</v>
      </c>
      <c r="B503" s="24" t="str">
        <f t="shared" si="7"/>
        <v>2016M1</v>
      </c>
      <c r="C503">
        <v>1.5603049954641424</v>
      </c>
      <c r="D503">
        <v>1.1820910287241495</v>
      </c>
      <c r="J503" s="24">
        <v>44503</v>
      </c>
      <c r="K503">
        <v>-5.8627776352469241E-2</v>
      </c>
      <c r="L503">
        <v>0</v>
      </c>
    </row>
    <row r="504" spans="1:12" x14ac:dyDescent="0.3">
      <c r="A504" s="24">
        <v>42389</v>
      </c>
      <c r="B504" s="24" t="str">
        <f t="shared" si="7"/>
        <v>2016M1</v>
      </c>
      <c r="C504">
        <v>1.7041635990637873</v>
      </c>
      <c r="D504">
        <v>1.2263067219532613</v>
      </c>
      <c r="J504" s="24">
        <v>44504</v>
      </c>
      <c r="K504">
        <v>-0.10934684193276634</v>
      </c>
      <c r="L504">
        <v>-7.0000000000000007E-2</v>
      </c>
    </row>
    <row r="505" spans="1:12" x14ac:dyDescent="0.3">
      <c r="A505" s="24">
        <v>42390</v>
      </c>
      <c r="B505" s="24" t="str">
        <f t="shared" si="7"/>
        <v>2016M1</v>
      </c>
      <c r="C505">
        <v>1.7612717834870115</v>
      </c>
      <c r="D505">
        <v>1.2722577405821252</v>
      </c>
      <c r="J505" s="24">
        <v>44505</v>
      </c>
      <c r="K505">
        <v>-0.14366095449725369</v>
      </c>
      <c r="L505">
        <v>-0.06</v>
      </c>
    </row>
    <row r="506" spans="1:12" x14ac:dyDescent="0.3">
      <c r="A506" s="24">
        <v>42391</v>
      </c>
      <c r="B506" s="24" t="str">
        <f t="shared" si="7"/>
        <v>2016M1</v>
      </c>
      <c r="C506">
        <v>1.6792732626592219</v>
      </c>
      <c r="D506">
        <v>1.3146618398702858</v>
      </c>
      <c r="J506" s="24">
        <v>44508</v>
      </c>
      <c r="K506">
        <v>-0.19477434750516331</v>
      </c>
      <c r="L506">
        <v>-0.06</v>
      </c>
    </row>
    <row r="507" spans="1:12" x14ac:dyDescent="0.3">
      <c r="A507" s="24">
        <v>42394</v>
      </c>
      <c r="B507" s="24" t="str">
        <f t="shared" si="7"/>
        <v>2016M1</v>
      </c>
      <c r="C507">
        <v>1.604991963266672</v>
      </c>
      <c r="D507">
        <v>1.3590156786990457</v>
      </c>
      <c r="J507" s="24">
        <v>44509</v>
      </c>
      <c r="K507">
        <v>-0.20946050247832748</v>
      </c>
      <c r="L507">
        <v>-0.05</v>
      </c>
    </row>
    <row r="508" spans="1:12" x14ac:dyDescent="0.3">
      <c r="A508" s="24">
        <v>42395</v>
      </c>
      <c r="B508" s="24" t="str">
        <f t="shared" si="7"/>
        <v>2016M1</v>
      </c>
      <c r="C508">
        <v>1.5144765353311689</v>
      </c>
      <c r="D508">
        <v>1.3953734538825879</v>
      </c>
      <c r="J508" s="24">
        <v>44510</v>
      </c>
      <c r="K508">
        <v>-0.1921209982781717</v>
      </c>
      <c r="L508">
        <v>-0.03</v>
      </c>
    </row>
    <row r="509" spans="1:12" x14ac:dyDescent="0.3">
      <c r="A509" s="24">
        <v>42396</v>
      </c>
      <c r="B509" s="24" t="str">
        <f t="shared" si="7"/>
        <v>2016M1</v>
      </c>
      <c r="C509">
        <v>1.5519480231277025</v>
      </c>
      <c r="D509">
        <v>1.4267299778745441</v>
      </c>
      <c r="J509" s="24">
        <v>44511</v>
      </c>
      <c r="K509">
        <v>-0.45539609655953067</v>
      </c>
      <c r="L509">
        <v>-0.13</v>
      </c>
    </row>
    <row r="510" spans="1:12" x14ac:dyDescent="0.3">
      <c r="A510" s="24">
        <v>42397</v>
      </c>
      <c r="B510" s="24" t="str">
        <f t="shared" si="7"/>
        <v>2016M1</v>
      </c>
      <c r="C510">
        <v>1.4178332456149803</v>
      </c>
      <c r="D510">
        <v>1.4499693007230594</v>
      </c>
      <c r="J510" s="24">
        <v>44512</v>
      </c>
      <c r="K510">
        <v>-0.44137590903536966</v>
      </c>
      <c r="L510">
        <v>-0.17</v>
      </c>
    </row>
    <row r="511" spans="1:12" x14ac:dyDescent="0.3">
      <c r="A511" s="24">
        <v>42398</v>
      </c>
      <c r="B511" s="24" t="str">
        <f t="shared" si="7"/>
        <v>2016M1</v>
      </c>
      <c r="C511">
        <v>1.1933456866122207</v>
      </c>
      <c r="D511">
        <v>1.4619677447362454</v>
      </c>
      <c r="J511" s="24">
        <v>44515</v>
      </c>
      <c r="K511">
        <v>-0.39854280052347035</v>
      </c>
      <c r="L511">
        <v>-0.13</v>
      </c>
    </row>
    <row r="512" spans="1:12" x14ac:dyDescent="0.3">
      <c r="A512" s="24">
        <v>42401</v>
      </c>
      <c r="B512" s="24" t="str">
        <f t="shared" si="7"/>
        <v>2016M2</v>
      </c>
      <c r="C512">
        <v>1.0238184810461992</v>
      </c>
      <c r="D512">
        <v>1.4484394125579496</v>
      </c>
      <c r="J512" s="24">
        <v>44516</v>
      </c>
      <c r="K512">
        <v>-0.19719845332171237</v>
      </c>
      <c r="L512">
        <v>-0.04</v>
      </c>
    </row>
    <row r="513" spans="1:12" x14ac:dyDescent="0.3">
      <c r="A513" s="24">
        <v>42402</v>
      </c>
      <c r="B513" s="24" t="str">
        <f t="shared" si="7"/>
        <v>2016M2</v>
      </c>
      <c r="C513">
        <v>1.1402758917175611</v>
      </c>
      <c r="D513">
        <v>1.4470956734452214</v>
      </c>
      <c r="J513" s="24">
        <v>44517</v>
      </c>
      <c r="K513">
        <v>-0.26028652439275868</v>
      </c>
      <c r="L513">
        <v>-0.05</v>
      </c>
    </row>
    <row r="514" spans="1:12" x14ac:dyDescent="0.3">
      <c r="A514" s="24">
        <v>42403</v>
      </c>
      <c r="B514" s="24" t="str">
        <f t="shared" ref="B514:B577" si="8">CONCATENATE(YEAR(A514),"M",(MONTH(A514)))</f>
        <v>2016M2</v>
      </c>
      <c r="C514">
        <v>0.92671960349739479</v>
      </c>
      <c r="D514">
        <v>1.4341916953799267</v>
      </c>
      <c r="J514" s="24">
        <v>44518</v>
      </c>
      <c r="K514">
        <v>-0.12102095935700403</v>
      </c>
      <c r="L514">
        <v>0</v>
      </c>
    </row>
    <row r="515" spans="1:12" x14ac:dyDescent="0.3">
      <c r="A515" s="24">
        <v>42404</v>
      </c>
      <c r="B515" s="24" t="str">
        <f t="shared" si="8"/>
        <v>2016M2</v>
      </c>
      <c r="C515">
        <v>0.67253635501932996</v>
      </c>
      <c r="D515">
        <v>1.3985885501075146</v>
      </c>
      <c r="J515" s="24">
        <v>44519</v>
      </c>
      <c r="K515">
        <v>-0.20777114827178728</v>
      </c>
      <c r="L515">
        <v>-0.05</v>
      </c>
    </row>
    <row r="516" spans="1:12" x14ac:dyDescent="0.3">
      <c r="A516" s="24">
        <v>42405</v>
      </c>
      <c r="B516" s="24" t="str">
        <f t="shared" si="8"/>
        <v>2016M2</v>
      </c>
      <c r="C516">
        <v>0.83554693631648336</v>
      </c>
      <c r="D516">
        <v>1.3656551666752397</v>
      </c>
      <c r="J516" s="24">
        <v>44522</v>
      </c>
      <c r="K516">
        <v>-3.6389724261740308E-2</v>
      </c>
      <c r="L516">
        <v>0.09</v>
      </c>
    </row>
    <row r="517" spans="1:12" x14ac:dyDescent="0.3">
      <c r="A517" s="24">
        <v>42408</v>
      </c>
      <c r="B517" s="24" t="str">
        <f t="shared" si="8"/>
        <v>2016M2</v>
      </c>
      <c r="C517">
        <v>0.90414082543507313</v>
      </c>
      <c r="D517">
        <v>1.338452027027687</v>
      </c>
      <c r="J517" s="24">
        <v>44523</v>
      </c>
      <c r="K517">
        <v>6.7426353147521365E-2</v>
      </c>
      <c r="L517">
        <v>0.15</v>
      </c>
    </row>
    <row r="518" spans="1:12" x14ac:dyDescent="0.3">
      <c r="A518" s="24">
        <v>42409</v>
      </c>
      <c r="B518" s="24" t="str">
        <f t="shared" si="8"/>
        <v>2016M2</v>
      </c>
      <c r="C518">
        <v>0.80619557148073062</v>
      </c>
      <c r="D518">
        <v>1.3106832750165465</v>
      </c>
      <c r="J518" s="24">
        <v>44524</v>
      </c>
      <c r="K518">
        <v>9.9450194066474568E-2</v>
      </c>
      <c r="L518">
        <v>0.12</v>
      </c>
    </row>
    <row r="519" spans="1:12" x14ac:dyDescent="0.3">
      <c r="A519" s="24">
        <v>42410</v>
      </c>
      <c r="B519" s="24" t="str">
        <f t="shared" si="8"/>
        <v>2016M2</v>
      </c>
      <c r="C519">
        <v>0.84976246543771738</v>
      </c>
      <c r="D519">
        <v>1.2842386975520412</v>
      </c>
      <c r="J519" s="24">
        <v>44525</v>
      </c>
      <c r="K519">
        <v>2.2006339051080695E-2</v>
      </c>
      <c r="L519">
        <v>0.09</v>
      </c>
    </row>
    <row r="520" spans="1:12" x14ac:dyDescent="0.3">
      <c r="A520" s="24">
        <v>42411</v>
      </c>
      <c r="B520" s="24" t="str">
        <f t="shared" si="8"/>
        <v>2016M2</v>
      </c>
      <c r="C520">
        <v>0.96990713590852962</v>
      </c>
      <c r="D520">
        <v>1.2635749201227167</v>
      </c>
      <c r="J520" s="24">
        <v>44526</v>
      </c>
      <c r="K520">
        <v>-8.1074857642011722E-2</v>
      </c>
      <c r="L520">
        <v>0.27</v>
      </c>
    </row>
    <row r="521" spans="1:12" x14ac:dyDescent="0.3">
      <c r="A521" s="24">
        <v>42412</v>
      </c>
      <c r="B521" s="24" t="str">
        <f t="shared" si="8"/>
        <v>2016M2</v>
      </c>
      <c r="C521">
        <v>1.1274744225547975</v>
      </c>
      <c r="D521">
        <v>1.2411338379483634</v>
      </c>
      <c r="J521" s="24">
        <v>44529</v>
      </c>
      <c r="K521">
        <v>-9.6728408142036593E-2</v>
      </c>
      <c r="L521">
        <v>0.08</v>
      </c>
    </row>
    <row r="522" spans="1:12" x14ac:dyDescent="0.3">
      <c r="A522" s="24">
        <v>42415</v>
      </c>
      <c r="B522" s="24" t="str">
        <f t="shared" si="8"/>
        <v>2016M2</v>
      </c>
      <c r="C522">
        <v>1.1110146011726654</v>
      </c>
      <c r="D522">
        <v>1.2177500692106695</v>
      </c>
      <c r="J522" s="24">
        <v>44530</v>
      </c>
      <c r="K522">
        <v>-0.25783568686571723</v>
      </c>
      <c r="L522">
        <v>0.1</v>
      </c>
    </row>
    <row r="523" spans="1:12" x14ac:dyDescent="0.3">
      <c r="A523" s="24">
        <v>42416</v>
      </c>
      <c r="B523" s="24" t="str">
        <f t="shared" si="8"/>
        <v>2016M2</v>
      </c>
      <c r="C523">
        <v>1.0199510786982855</v>
      </c>
      <c r="D523">
        <v>1.1907323733723767</v>
      </c>
      <c r="J523" s="24">
        <v>44531</v>
      </c>
      <c r="K523">
        <v>-0.26108686342602422</v>
      </c>
      <c r="L523">
        <v>0.13</v>
      </c>
    </row>
    <row r="524" spans="1:12" x14ac:dyDescent="0.3">
      <c r="A524" s="24">
        <v>42417</v>
      </c>
      <c r="B524" s="24" t="str">
        <f t="shared" si="8"/>
        <v>2016M2</v>
      </c>
      <c r="C524">
        <v>0.79795980698228131</v>
      </c>
      <c r="D524">
        <v>1.1454221837683012</v>
      </c>
      <c r="J524" s="24">
        <v>44532</v>
      </c>
      <c r="K524">
        <v>-0.52257047887903962</v>
      </c>
      <c r="L524">
        <v>-0.01</v>
      </c>
    </row>
    <row r="525" spans="1:12" x14ac:dyDescent="0.3">
      <c r="A525" s="24">
        <v>42418</v>
      </c>
      <c r="B525" s="24" t="str">
        <f t="shared" si="8"/>
        <v>2016M2</v>
      </c>
      <c r="C525">
        <v>0.82142056423256682</v>
      </c>
      <c r="D525">
        <v>1.098429622805579</v>
      </c>
      <c r="J525" s="24">
        <v>44533</v>
      </c>
      <c r="K525">
        <v>-0.48319913038231577</v>
      </c>
      <c r="L525">
        <v>-0.01</v>
      </c>
    </row>
    <row r="526" spans="1:12" x14ac:dyDescent="0.3">
      <c r="A526" s="24">
        <v>42419</v>
      </c>
      <c r="B526" s="24" t="str">
        <f t="shared" si="8"/>
        <v>2016M2</v>
      </c>
      <c r="C526">
        <v>0.74619429341777654</v>
      </c>
      <c r="D526">
        <v>1.0517756743435067</v>
      </c>
    </row>
    <row r="527" spans="1:12" x14ac:dyDescent="0.3">
      <c r="A527" s="24">
        <v>42422</v>
      </c>
      <c r="B527" s="24" t="str">
        <f t="shared" si="8"/>
        <v>2016M2</v>
      </c>
      <c r="C527">
        <v>0.57386184464075751</v>
      </c>
      <c r="D527">
        <v>1.000219168412211</v>
      </c>
    </row>
    <row r="528" spans="1:12" x14ac:dyDescent="0.3">
      <c r="A528" s="24">
        <v>42423</v>
      </c>
      <c r="B528" s="24" t="str">
        <f t="shared" si="8"/>
        <v>2016M2</v>
      </c>
      <c r="C528">
        <v>0.741861164767186</v>
      </c>
      <c r="D528">
        <v>0.96158839988401201</v>
      </c>
    </row>
    <row r="529" spans="1:4" x14ac:dyDescent="0.3">
      <c r="A529" s="24">
        <v>42424</v>
      </c>
      <c r="B529" s="24" t="str">
        <f t="shared" si="8"/>
        <v>2016M2</v>
      </c>
      <c r="C529">
        <v>0.78154848972308799</v>
      </c>
      <c r="D529">
        <v>0.92306842321378113</v>
      </c>
    </row>
    <row r="530" spans="1:4" x14ac:dyDescent="0.3">
      <c r="A530" s="24">
        <v>42425</v>
      </c>
      <c r="B530" s="24" t="str">
        <f t="shared" si="8"/>
        <v>2016M2</v>
      </c>
      <c r="C530">
        <v>0.74704646232464289</v>
      </c>
      <c r="D530">
        <v>0.88952908404926434</v>
      </c>
    </row>
    <row r="531" spans="1:4" x14ac:dyDescent="0.3">
      <c r="A531" s="24">
        <v>42426</v>
      </c>
      <c r="B531" s="24" t="str">
        <f t="shared" si="8"/>
        <v>2016M2</v>
      </c>
      <c r="C531">
        <v>0.90284449534280475</v>
      </c>
      <c r="D531">
        <v>0.87500402448579373</v>
      </c>
    </row>
    <row r="532" spans="1:4" x14ac:dyDescent="0.3">
      <c r="A532" s="24">
        <v>42429</v>
      </c>
      <c r="B532" s="24" t="str">
        <f t="shared" si="8"/>
        <v>2016M2</v>
      </c>
      <c r="C532">
        <v>0.90718556094386082</v>
      </c>
      <c r="D532">
        <v>0.86917237848067685</v>
      </c>
    </row>
    <row r="533" spans="1:4" x14ac:dyDescent="0.3">
      <c r="A533" s="24">
        <v>42430</v>
      </c>
      <c r="B533" s="24" t="str">
        <f t="shared" si="8"/>
        <v>2016M3</v>
      </c>
      <c r="C533">
        <v>0.64521978311321015</v>
      </c>
      <c r="D533">
        <v>0.84441957305045923</v>
      </c>
    </row>
    <row r="534" spans="1:4" x14ac:dyDescent="0.3">
      <c r="A534" s="24">
        <v>42431</v>
      </c>
      <c r="B534" s="24" t="str">
        <f t="shared" si="8"/>
        <v>2016M3</v>
      </c>
      <c r="C534">
        <v>0.50474442777617134</v>
      </c>
      <c r="D534">
        <v>0.82332081426439796</v>
      </c>
    </row>
    <row r="535" spans="1:4" x14ac:dyDescent="0.3">
      <c r="A535" s="24">
        <v>42432</v>
      </c>
      <c r="B535" s="24" t="str">
        <f t="shared" si="8"/>
        <v>2016M3</v>
      </c>
      <c r="C535">
        <v>0.1899026439999339</v>
      </c>
      <c r="D535">
        <v>0.79918912871342818</v>
      </c>
    </row>
    <row r="536" spans="1:4" x14ac:dyDescent="0.3">
      <c r="A536" s="24">
        <v>42433</v>
      </c>
      <c r="B536" s="24" t="str">
        <f t="shared" si="8"/>
        <v>2016M3</v>
      </c>
      <c r="C536">
        <v>-2.9598860945218235E-2</v>
      </c>
      <c r="D536">
        <v>0.75593183885034321</v>
      </c>
    </row>
    <row r="537" spans="1:4" x14ac:dyDescent="0.3">
      <c r="A537" s="24">
        <v>42436</v>
      </c>
      <c r="B537" s="24" t="str">
        <f t="shared" si="8"/>
        <v>2016M3</v>
      </c>
      <c r="C537">
        <v>0.10330184362751645</v>
      </c>
      <c r="D537">
        <v>0.71588988975996537</v>
      </c>
    </row>
    <row r="538" spans="1:4" x14ac:dyDescent="0.3">
      <c r="A538" s="24">
        <v>42437</v>
      </c>
      <c r="B538" s="24" t="str">
        <f t="shared" si="8"/>
        <v>2016M3</v>
      </c>
      <c r="C538">
        <v>8.6247707454132932E-2</v>
      </c>
      <c r="D538">
        <v>0.67989249655863548</v>
      </c>
    </row>
    <row r="539" spans="1:4" x14ac:dyDescent="0.3">
      <c r="A539" s="24">
        <v>42438</v>
      </c>
      <c r="B539" s="24" t="str">
        <f t="shared" si="8"/>
        <v>2016M3</v>
      </c>
      <c r="C539">
        <v>3.6601192722405994E-2</v>
      </c>
      <c r="D539">
        <v>0.63923443292286986</v>
      </c>
    </row>
    <row r="540" spans="1:4" x14ac:dyDescent="0.3">
      <c r="A540" s="24">
        <v>42439</v>
      </c>
      <c r="B540" s="24" t="str">
        <f t="shared" si="8"/>
        <v>2016M3</v>
      </c>
      <c r="C540">
        <v>-9.2271666513515802E-2</v>
      </c>
      <c r="D540">
        <v>0.58612549280176751</v>
      </c>
    </row>
    <row r="541" spans="1:4" x14ac:dyDescent="0.3">
      <c r="A541" s="24">
        <v>42440</v>
      </c>
      <c r="B541" s="24" t="str">
        <f t="shared" si="8"/>
        <v>2016M3</v>
      </c>
      <c r="C541">
        <v>-0.3447613500616542</v>
      </c>
      <c r="D541">
        <v>0.51251370417094477</v>
      </c>
    </row>
    <row r="542" spans="1:4" x14ac:dyDescent="0.3">
      <c r="A542" s="24">
        <v>42443</v>
      </c>
      <c r="B542" s="24" t="str">
        <f t="shared" si="8"/>
        <v>2016M3</v>
      </c>
      <c r="C542">
        <v>-0.23773277969047035</v>
      </c>
      <c r="D542">
        <v>0.4450763351277881</v>
      </c>
    </row>
    <row r="543" spans="1:4" x14ac:dyDescent="0.3">
      <c r="A543" s="24">
        <v>42444</v>
      </c>
      <c r="B543" s="24" t="str">
        <f t="shared" si="8"/>
        <v>2016M3</v>
      </c>
      <c r="C543">
        <v>4.4130965279494359E-2</v>
      </c>
      <c r="D543">
        <v>0.39628532945684858</v>
      </c>
    </row>
    <row r="544" spans="1:4" x14ac:dyDescent="0.3">
      <c r="A544" s="24">
        <v>42445</v>
      </c>
      <c r="B544" s="24" t="str">
        <f t="shared" si="8"/>
        <v>2016M3</v>
      </c>
      <c r="C544">
        <v>4.5083724948239728E-2</v>
      </c>
      <c r="D544">
        <v>0.35864152535514643</v>
      </c>
    </row>
    <row r="545" spans="1:4" x14ac:dyDescent="0.3">
      <c r="A545" s="24">
        <v>42446</v>
      </c>
      <c r="B545" s="24" t="str">
        <f t="shared" si="8"/>
        <v>2016M3</v>
      </c>
      <c r="C545">
        <v>-0.6456375189217225</v>
      </c>
      <c r="D545">
        <v>0.28528862119743204</v>
      </c>
    </row>
    <row r="546" spans="1:4" x14ac:dyDescent="0.3">
      <c r="A546" s="24">
        <v>42447</v>
      </c>
      <c r="B546" s="24" t="str">
        <f t="shared" si="8"/>
        <v>2016M3</v>
      </c>
      <c r="C546">
        <v>-0.75311166200759161</v>
      </c>
      <c r="D546">
        <v>0.21032332342616361</v>
      </c>
    </row>
    <row r="547" spans="1:4" x14ac:dyDescent="0.3">
      <c r="A547" s="24">
        <v>42450</v>
      </c>
      <c r="B547" s="24" t="str">
        <f t="shared" si="8"/>
        <v>2016M3</v>
      </c>
      <c r="C547">
        <v>-0.71937117124801886</v>
      </c>
      <c r="D547">
        <v>0.14566167263172486</v>
      </c>
    </row>
    <row r="548" spans="1:4" x14ac:dyDescent="0.3">
      <c r="A548" s="24">
        <v>42451</v>
      </c>
      <c r="B548" s="24" t="str">
        <f t="shared" si="8"/>
        <v>2016M3</v>
      </c>
      <c r="C548">
        <v>-0.70434719169363036</v>
      </c>
      <c r="D548">
        <v>7.3351254808683999E-2</v>
      </c>
    </row>
    <row r="549" spans="1:4" x14ac:dyDescent="0.3">
      <c r="A549" s="24">
        <v>42452</v>
      </c>
      <c r="B549" s="24" t="str">
        <f t="shared" si="8"/>
        <v>2016M3</v>
      </c>
      <c r="C549">
        <v>-0.44066938985441245</v>
      </c>
      <c r="D549">
        <v>1.2240360829808996E-2</v>
      </c>
    </row>
    <row r="550" spans="1:4" x14ac:dyDescent="0.3">
      <c r="A550" s="24">
        <v>42453</v>
      </c>
      <c r="B550" s="24" t="str">
        <f t="shared" si="8"/>
        <v>2016M3</v>
      </c>
      <c r="C550">
        <v>-0.31016670213763387</v>
      </c>
      <c r="D550">
        <v>-4.0620297393304874E-2</v>
      </c>
    </row>
    <row r="551" spans="1:4" x14ac:dyDescent="0.3">
      <c r="A551" s="24">
        <v>42454</v>
      </c>
      <c r="B551" s="24" t="str">
        <f t="shared" si="8"/>
        <v>2016M3</v>
      </c>
      <c r="C551">
        <v>-0.32200829927085822</v>
      </c>
      <c r="D551">
        <v>-0.10186293712398801</v>
      </c>
    </row>
    <row r="552" spans="1:4" x14ac:dyDescent="0.3">
      <c r="A552" s="24">
        <v>42457</v>
      </c>
      <c r="B552" s="24" t="str">
        <f t="shared" si="8"/>
        <v>2016M3</v>
      </c>
      <c r="C552">
        <v>-0.51733062440234057</v>
      </c>
      <c r="D552">
        <v>-0.17308874639129809</v>
      </c>
    </row>
    <row r="553" spans="1:4" x14ac:dyDescent="0.3">
      <c r="A553" s="24">
        <v>42458</v>
      </c>
      <c r="B553" s="24" t="str">
        <f t="shared" si="8"/>
        <v>2016M3</v>
      </c>
      <c r="C553">
        <v>-0.69778736259015783</v>
      </c>
      <c r="D553">
        <v>-0.24023910367646653</v>
      </c>
    </row>
    <row r="554" spans="1:4" x14ac:dyDescent="0.3">
      <c r="A554" s="24">
        <v>42459</v>
      </c>
      <c r="B554" s="24" t="str">
        <f t="shared" si="8"/>
        <v>2016M3</v>
      </c>
      <c r="C554">
        <v>-0.94872857534753996</v>
      </c>
      <c r="D554">
        <v>-0.3129127538326521</v>
      </c>
    </row>
    <row r="555" spans="1:4" x14ac:dyDescent="0.3">
      <c r="A555" s="24">
        <v>42460</v>
      </c>
      <c r="B555" s="24" t="str">
        <f t="shared" si="8"/>
        <v>2016M3</v>
      </c>
      <c r="C555">
        <v>-0.90566973166844078</v>
      </c>
      <c r="D555">
        <v>-0.36769137261607082</v>
      </c>
    </row>
    <row r="556" spans="1:4" x14ac:dyDescent="0.3">
      <c r="A556" s="24">
        <v>42461</v>
      </c>
      <c r="B556" s="24" t="str">
        <f t="shared" si="8"/>
        <v>2016M4</v>
      </c>
      <c r="C556">
        <v>-0.96800428364776037</v>
      </c>
      <c r="D556">
        <v>-0.41461164375119797</v>
      </c>
    </row>
    <row r="557" spans="1:4" x14ac:dyDescent="0.3">
      <c r="A557" s="24">
        <v>42464</v>
      </c>
      <c r="B557" s="24" t="str">
        <f t="shared" si="8"/>
        <v>2016M4</v>
      </c>
      <c r="C557">
        <v>-0.8354641866811201</v>
      </c>
      <c r="D557">
        <v>-0.46154994526662979</v>
      </c>
    </row>
    <row r="558" spans="1:4" x14ac:dyDescent="0.3">
      <c r="A558" s="24">
        <v>42465</v>
      </c>
      <c r="B558" s="24" t="str">
        <f t="shared" si="8"/>
        <v>2016M4</v>
      </c>
      <c r="C558">
        <v>-0.56106123320608536</v>
      </c>
      <c r="D558">
        <v>-0.49391539229964077</v>
      </c>
    </row>
    <row r="559" spans="1:4" x14ac:dyDescent="0.3">
      <c r="A559" s="24">
        <v>42466</v>
      </c>
      <c r="B559" s="24" t="str">
        <f t="shared" si="8"/>
        <v>2016M4</v>
      </c>
      <c r="C559">
        <v>-0.60238289847640369</v>
      </c>
      <c r="D559">
        <v>-0.5258645968595812</v>
      </c>
    </row>
    <row r="560" spans="1:4" x14ac:dyDescent="0.3">
      <c r="A560" s="24">
        <v>42467</v>
      </c>
      <c r="B560" s="24" t="str">
        <f t="shared" si="8"/>
        <v>2016M4</v>
      </c>
      <c r="C560">
        <v>-0.4320691711426618</v>
      </c>
      <c r="D560">
        <v>-0.54285447209103843</v>
      </c>
    </row>
    <row r="561" spans="1:4" x14ac:dyDescent="0.3">
      <c r="A561" s="24">
        <v>42468</v>
      </c>
      <c r="B561" s="24" t="str">
        <f t="shared" si="8"/>
        <v>2016M4</v>
      </c>
      <c r="C561">
        <v>-0.64393904540357516</v>
      </c>
      <c r="D561">
        <v>-0.55781335685813449</v>
      </c>
    </row>
    <row r="562" spans="1:4" x14ac:dyDescent="0.3">
      <c r="A562" s="24">
        <v>42471</v>
      </c>
      <c r="B562" s="24" t="str">
        <f t="shared" si="8"/>
        <v>2016M4</v>
      </c>
      <c r="C562">
        <v>-0.79683932264137114</v>
      </c>
      <c r="D562">
        <v>-0.58576868400567961</v>
      </c>
    </row>
    <row r="563" spans="1:4" x14ac:dyDescent="0.3">
      <c r="A563" s="24">
        <v>42472</v>
      </c>
      <c r="B563" s="24" t="str">
        <f t="shared" si="8"/>
        <v>2016M4</v>
      </c>
      <c r="C563">
        <v>-0.85724587028721733</v>
      </c>
      <c r="D563">
        <v>-0.6308375257840152</v>
      </c>
    </row>
    <row r="564" spans="1:4" x14ac:dyDescent="0.3">
      <c r="A564" s="24">
        <v>42473</v>
      </c>
      <c r="B564" s="24" t="str">
        <f t="shared" si="8"/>
        <v>2016M4</v>
      </c>
      <c r="C564">
        <v>-1.1782570679731561</v>
      </c>
      <c r="D564">
        <v>-0.69200456543008493</v>
      </c>
    </row>
    <row r="565" spans="1:4" x14ac:dyDescent="0.3">
      <c r="A565" s="24">
        <v>42474</v>
      </c>
      <c r="B565" s="24" t="str">
        <f t="shared" si="8"/>
        <v>2016M4</v>
      </c>
      <c r="C565">
        <v>-1.2095064907707926</v>
      </c>
      <c r="D565">
        <v>-0.72019801402253836</v>
      </c>
    </row>
    <row r="566" spans="1:4" x14ac:dyDescent="0.3">
      <c r="A566" s="24">
        <v>42475</v>
      </c>
      <c r="B566" s="24" t="str">
        <f t="shared" si="8"/>
        <v>2016M4</v>
      </c>
      <c r="C566">
        <v>-1.235843677779243</v>
      </c>
      <c r="D566">
        <v>-0.74433461481112106</v>
      </c>
    </row>
    <row r="567" spans="1:4" x14ac:dyDescent="0.3">
      <c r="A567" s="24">
        <v>42478</v>
      </c>
      <c r="B567" s="24" t="str">
        <f t="shared" si="8"/>
        <v>2016M4</v>
      </c>
      <c r="C567">
        <v>-1.2522272391945033</v>
      </c>
      <c r="D567">
        <v>-0.77097741820844523</v>
      </c>
    </row>
    <row r="568" spans="1:4" x14ac:dyDescent="0.3">
      <c r="A568" s="24">
        <v>42479</v>
      </c>
      <c r="B568" s="24" t="str">
        <f t="shared" si="8"/>
        <v>2016M4</v>
      </c>
      <c r="C568">
        <v>-1.5011956450301409</v>
      </c>
      <c r="D568">
        <v>-0.81081984087527081</v>
      </c>
    </row>
    <row r="569" spans="1:4" x14ac:dyDescent="0.3">
      <c r="A569" s="24">
        <v>42480</v>
      </c>
      <c r="B569" s="24" t="str">
        <f t="shared" si="8"/>
        <v>2016M4</v>
      </c>
      <c r="C569">
        <v>-1.4245956427921502</v>
      </c>
      <c r="D569">
        <v>-0.86001615352215777</v>
      </c>
    </row>
    <row r="570" spans="1:4" x14ac:dyDescent="0.3">
      <c r="A570" s="24">
        <v>42481</v>
      </c>
      <c r="B570" s="24" t="str">
        <f t="shared" si="8"/>
        <v>2016M4</v>
      </c>
      <c r="C570">
        <v>-1.2795771743992397</v>
      </c>
      <c r="D570">
        <v>-0.9084866771352379</v>
      </c>
    </row>
    <row r="571" spans="1:4" x14ac:dyDescent="0.3">
      <c r="A571" s="24">
        <v>42482</v>
      </c>
      <c r="B571" s="24" t="str">
        <f t="shared" si="8"/>
        <v>2016M4</v>
      </c>
      <c r="C571">
        <v>-1.0937327423039886</v>
      </c>
      <c r="D571">
        <v>-0.94707289928689453</v>
      </c>
    </row>
    <row r="572" spans="1:4" x14ac:dyDescent="0.3">
      <c r="A572" s="24">
        <v>42485</v>
      </c>
      <c r="B572" s="24" t="str">
        <f t="shared" si="8"/>
        <v>2016M4</v>
      </c>
      <c r="C572">
        <v>-1.0811542781563208</v>
      </c>
      <c r="D572">
        <v>-0.97526408197459347</v>
      </c>
    </row>
    <row r="573" spans="1:4" x14ac:dyDescent="0.3">
      <c r="A573" s="24">
        <v>42486</v>
      </c>
      <c r="B573" s="24" t="str">
        <f t="shared" si="8"/>
        <v>2016M4</v>
      </c>
      <c r="C573">
        <v>-1.1598640794939898</v>
      </c>
      <c r="D573">
        <v>-0.99836791781978518</v>
      </c>
    </row>
    <row r="574" spans="1:4" x14ac:dyDescent="0.3">
      <c r="A574" s="24">
        <v>42487</v>
      </c>
      <c r="B574" s="24" t="str">
        <f t="shared" si="8"/>
        <v>2016M4</v>
      </c>
      <c r="C574">
        <v>-1.1564432967755374</v>
      </c>
      <c r="D574">
        <v>-1.0087536538911848</v>
      </c>
    </row>
    <row r="575" spans="1:4" x14ac:dyDescent="0.3">
      <c r="A575" s="24">
        <v>42488</v>
      </c>
      <c r="B575" s="24" t="str">
        <f t="shared" si="8"/>
        <v>2016M4</v>
      </c>
      <c r="C575">
        <v>-1.1892954175746522</v>
      </c>
      <c r="D575">
        <v>-1.0229349381864954</v>
      </c>
    </row>
    <row r="576" spans="1:4" x14ac:dyDescent="0.3">
      <c r="A576" s="24">
        <v>42489</v>
      </c>
      <c r="B576" s="24" t="str">
        <f t="shared" si="8"/>
        <v>2016M4</v>
      </c>
      <c r="C576">
        <v>-1.3141190456447842</v>
      </c>
      <c r="D576">
        <v>-1.0402406762863468</v>
      </c>
    </row>
    <row r="577" spans="1:4" x14ac:dyDescent="0.3">
      <c r="A577" s="24">
        <v>42492</v>
      </c>
      <c r="B577" s="24" t="str">
        <f t="shared" si="8"/>
        <v>2016M5</v>
      </c>
      <c r="C577">
        <v>-1.3500563138917874</v>
      </c>
      <c r="D577">
        <v>-1.06597028264688</v>
      </c>
    </row>
    <row r="578" spans="1:4" x14ac:dyDescent="0.3">
      <c r="A578" s="24">
        <v>42493</v>
      </c>
      <c r="B578" s="24" t="str">
        <f t="shared" ref="B578:B641" si="9">CONCATENATE(YEAR(A578),"M",(MONTH(A578)))</f>
        <v>2016M5</v>
      </c>
      <c r="C578">
        <v>-1.0744859510000759</v>
      </c>
      <c r="D578">
        <v>-1.0916415185365795</v>
      </c>
    </row>
    <row r="579" spans="1:4" x14ac:dyDescent="0.3">
      <c r="A579" s="24">
        <v>42494</v>
      </c>
      <c r="B579" s="24" t="str">
        <f t="shared" si="9"/>
        <v>2016M5</v>
      </c>
      <c r="C579">
        <v>-0.90715710323666532</v>
      </c>
      <c r="D579">
        <v>-1.1068802287745927</v>
      </c>
    </row>
    <row r="580" spans="1:4" x14ac:dyDescent="0.3">
      <c r="A580" s="24">
        <v>42495</v>
      </c>
      <c r="B580" s="24" t="str">
        <f t="shared" si="9"/>
        <v>2016M5</v>
      </c>
      <c r="C580">
        <v>-0.84338474477264924</v>
      </c>
      <c r="D580">
        <v>-1.1274460074560921</v>
      </c>
    </row>
    <row r="581" spans="1:4" x14ac:dyDescent="0.3">
      <c r="A581" s="24">
        <v>42496</v>
      </c>
      <c r="B581" s="24" t="str">
        <f t="shared" si="9"/>
        <v>2016M5</v>
      </c>
      <c r="C581">
        <v>-0.854953191351009</v>
      </c>
      <c r="D581">
        <v>-1.1379967147534638</v>
      </c>
    </row>
    <row r="582" spans="1:4" x14ac:dyDescent="0.3">
      <c r="A582" s="24">
        <v>42499</v>
      </c>
      <c r="B582" s="24" t="str">
        <f t="shared" si="9"/>
        <v>2016M5</v>
      </c>
      <c r="C582">
        <v>-0.70308170091129463</v>
      </c>
      <c r="D582">
        <v>-1.1333088336669599</v>
      </c>
    </row>
    <row r="583" spans="1:4" x14ac:dyDescent="0.3">
      <c r="A583" s="24">
        <v>42500</v>
      </c>
      <c r="B583" s="24" t="str">
        <f t="shared" si="9"/>
        <v>2016M5</v>
      </c>
      <c r="C583">
        <v>-0.84330489429379518</v>
      </c>
      <c r="D583">
        <v>-1.1326117848672888</v>
      </c>
    </row>
    <row r="584" spans="1:4" x14ac:dyDescent="0.3">
      <c r="A584" s="24">
        <v>42501</v>
      </c>
      <c r="B584" s="24" t="str">
        <f t="shared" si="9"/>
        <v>2016M5</v>
      </c>
      <c r="C584">
        <v>-0.84746410421683027</v>
      </c>
      <c r="D584">
        <v>-1.1160721366794721</v>
      </c>
    </row>
    <row r="585" spans="1:4" x14ac:dyDescent="0.3">
      <c r="A585" s="24">
        <v>42502</v>
      </c>
      <c r="B585" s="24" t="str">
        <f t="shared" si="9"/>
        <v>2016M5</v>
      </c>
      <c r="C585">
        <v>-0.75287304502024865</v>
      </c>
      <c r="D585">
        <v>-1.0932404643919451</v>
      </c>
    </row>
    <row r="586" spans="1:4" x14ac:dyDescent="0.3">
      <c r="A586" s="24">
        <v>42503</v>
      </c>
      <c r="B586" s="24" t="str">
        <f t="shared" si="9"/>
        <v>2016M5</v>
      </c>
      <c r="C586">
        <v>-0.54975632793257645</v>
      </c>
      <c r="D586">
        <v>-1.0589360968996115</v>
      </c>
    </row>
    <row r="587" spans="1:4" x14ac:dyDescent="0.3">
      <c r="A587" s="24">
        <v>42506</v>
      </c>
      <c r="B587" s="24" t="str">
        <f t="shared" si="9"/>
        <v>2016M5</v>
      </c>
      <c r="C587">
        <v>-0.56622181096876822</v>
      </c>
      <c r="D587">
        <v>-1.0246358254883252</v>
      </c>
    </row>
    <row r="588" spans="1:4" x14ac:dyDescent="0.3">
      <c r="A588" s="24">
        <v>42507</v>
      </c>
      <c r="B588" s="24" t="str">
        <f t="shared" si="9"/>
        <v>2016M5</v>
      </c>
      <c r="C588">
        <v>-0.49679176962777871</v>
      </c>
      <c r="D588">
        <v>-0.97441563171820733</v>
      </c>
    </row>
    <row r="589" spans="1:4" x14ac:dyDescent="0.3">
      <c r="A589" s="24">
        <v>42508</v>
      </c>
      <c r="B589" s="24" t="str">
        <f t="shared" si="9"/>
        <v>2016M5</v>
      </c>
      <c r="C589">
        <v>-0.26159481762031062</v>
      </c>
      <c r="D589">
        <v>-0.91626559045961498</v>
      </c>
    </row>
    <row r="590" spans="1:4" x14ac:dyDescent="0.3">
      <c r="A590" s="24">
        <v>42509</v>
      </c>
      <c r="B590" s="24" t="str">
        <f t="shared" si="9"/>
        <v>2016M5</v>
      </c>
      <c r="C590">
        <v>-6.8817728854412424E-2</v>
      </c>
      <c r="D590">
        <v>-0.85572761818237364</v>
      </c>
    </row>
    <row r="591" spans="1:4" x14ac:dyDescent="0.3">
      <c r="A591" s="24">
        <v>42510</v>
      </c>
      <c r="B591" s="24" t="str">
        <f t="shared" si="9"/>
        <v>2016M5</v>
      </c>
      <c r="C591">
        <v>-0.18113779508323644</v>
      </c>
      <c r="D591">
        <v>-0.810097870821336</v>
      </c>
    </row>
    <row r="592" spans="1:4" x14ac:dyDescent="0.3">
      <c r="A592" s="24">
        <v>42513</v>
      </c>
      <c r="B592" s="24" t="str">
        <f t="shared" si="9"/>
        <v>2016M5</v>
      </c>
      <c r="C592">
        <v>-5.0249088151533658E-2</v>
      </c>
      <c r="D592">
        <v>-0.75855261132109664</v>
      </c>
    </row>
    <row r="593" spans="1:4" x14ac:dyDescent="0.3">
      <c r="A593" s="24">
        <v>42514</v>
      </c>
      <c r="B593" s="24" t="str">
        <f t="shared" si="9"/>
        <v>2016M5</v>
      </c>
      <c r="C593">
        <v>-6.8596756327469255E-2</v>
      </c>
      <c r="D593">
        <v>-0.70398924516277051</v>
      </c>
    </row>
    <row r="594" spans="1:4" x14ac:dyDescent="0.3">
      <c r="A594" s="24">
        <v>42515</v>
      </c>
      <c r="B594" s="24" t="str">
        <f t="shared" si="9"/>
        <v>2016M5</v>
      </c>
      <c r="C594">
        <v>-7.0955531733343361E-2</v>
      </c>
      <c r="D594">
        <v>-0.64971485691066089</v>
      </c>
    </row>
    <row r="595" spans="1:4" x14ac:dyDescent="0.3">
      <c r="A595" s="24">
        <v>42516</v>
      </c>
      <c r="B595" s="24" t="str">
        <f t="shared" si="9"/>
        <v>2016M5</v>
      </c>
      <c r="C595">
        <v>-0.17492306225554044</v>
      </c>
      <c r="D595">
        <v>-0.59899623914470534</v>
      </c>
    </row>
    <row r="596" spans="1:4" x14ac:dyDescent="0.3">
      <c r="A596" s="24">
        <v>42517</v>
      </c>
      <c r="B596" s="24" t="str">
        <f t="shared" si="9"/>
        <v>2016M5</v>
      </c>
      <c r="C596">
        <v>-9.3065204872583795E-2</v>
      </c>
      <c r="D596">
        <v>-0.53794354710609538</v>
      </c>
    </row>
    <row r="597" spans="1:4" x14ac:dyDescent="0.3">
      <c r="A597" s="24">
        <v>42520</v>
      </c>
      <c r="B597" s="24" t="str">
        <f t="shared" si="9"/>
        <v>2016M5</v>
      </c>
      <c r="C597">
        <v>-0.13317449783552307</v>
      </c>
      <c r="D597">
        <v>-0.47709945630328221</v>
      </c>
    </row>
    <row r="598" spans="1:4" x14ac:dyDescent="0.3">
      <c r="A598" s="24">
        <v>42521</v>
      </c>
      <c r="B598" s="24" t="str">
        <f t="shared" si="9"/>
        <v>2016M5</v>
      </c>
      <c r="C598">
        <v>-1.1935169211894039E-2</v>
      </c>
      <c r="D598">
        <v>-0.42397191721387317</v>
      </c>
    </row>
    <row r="599" spans="1:4" x14ac:dyDescent="0.3">
      <c r="A599" s="24">
        <v>42522</v>
      </c>
      <c r="B599" s="24" t="str">
        <f t="shared" si="9"/>
        <v>2016M6</v>
      </c>
      <c r="C599">
        <v>-3.231675647061126E-2</v>
      </c>
      <c r="D599">
        <v>-0.38022989987557043</v>
      </c>
    </row>
    <row r="600" spans="1:4" x14ac:dyDescent="0.3">
      <c r="A600" s="24">
        <v>42523</v>
      </c>
      <c r="B600" s="24" t="str">
        <f t="shared" si="9"/>
        <v>2016M6</v>
      </c>
      <c r="C600">
        <v>-0.10305719106838138</v>
      </c>
      <c r="D600">
        <v>-0.34321352219035706</v>
      </c>
    </row>
    <row r="601" spans="1:4" x14ac:dyDescent="0.3">
      <c r="A601" s="24">
        <v>42524</v>
      </c>
      <c r="B601" s="24" t="str">
        <f t="shared" si="9"/>
        <v>2016M6</v>
      </c>
      <c r="C601">
        <v>-0.48340479710273432</v>
      </c>
      <c r="D601">
        <v>-0.32463610247794333</v>
      </c>
    </row>
    <row r="602" spans="1:4" x14ac:dyDescent="0.3">
      <c r="A602" s="24">
        <v>42527</v>
      </c>
      <c r="B602" s="24" t="str">
        <f t="shared" si="9"/>
        <v>2016M6</v>
      </c>
      <c r="C602">
        <v>-0.59124075602741244</v>
      </c>
      <c r="D602">
        <v>-0.31904405523374924</v>
      </c>
    </row>
    <row r="603" spans="1:4" x14ac:dyDescent="0.3">
      <c r="A603" s="24">
        <v>42528</v>
      </c>
      <c r="B603" s="24" t="str">
        <f t="shared" si="9"/>
        <v>2016M6</v>
      </c>
      <c r="C603">
        <v>-0.68866779588055638</v>
      </c>
      <c r="D603">
        <v>-0.31131220031308726</v>
      </c>
    </row>
    <row r="604" spans="1:4" x14ac:dyDescent="0.3">
      <c r="A604" s="24">
        <v>42529</v>
      </c>
      <c r="B604" s="24" t="str">
        <f t="shared" si="9"/>
        <v>2016M6</v>
      </c>
      <c r="C604">
        <v>-0.91115070235136053</v>
      </c>
      <c r="D604">
        <v>-0.31449653021981377</v>
      </c>
    </row>
    <row r="605" spans="1:4" x14ac:dyDescent="0.3">
      <c r="A605" s="24">
        <v>42530</v>
      </c>
      <c r="B605" s="24" t="str">
        <f t="shared" si="9"/>
        <v>2016M6</v>
      </c>
      <c r="C605">
        <v>-0.75163980412318709</v>
      </c>
      <c r="D605">
        <v>-0.31443486817496069</v>
      </c>
    </row>
    <row r="606" spans="1:4" x14ac:dyDescent="0.3">
      <c r="A606" s="24">
        <v>42531</v>
      </c>
      <c r="B606" s="24" t="str">
        <f t="shared" si="9"/>
        <v>2016M6</v>
      </c>
      <c r="C606">
        <v>-0.5186853441859236</v>
      </c>
      <c r="D606">
        <v>-0.31288131898762811</v>
      </c>
    </row>
    <row r="607" spans="1:4" x14ac:dyDescent="0.3">
      <c r="A607" s="24">
        <v>42534</v>
      </c>
      <c r="B607" s="24" t="str">
        <f t="shared" si="9"/>
        <v>2016M6</v>
      </c>
      <c r="C607">
        <v>-0.28850682082663209</v>
      </c>
      <c r="D607">
        <v>-0.29899556948052131</v>
      </c>
    </row>
    <row r="608" spans="1:4" x14ac:dyDescent="0.3">
      <c r="A608" s="24">
        <v>42535</v>
      </c>
      <c r="B608" s="24" t="str">
        <f t="shared" si="9"/>
        <v>2016M6</v>
      </c>
      <c r="C608">
        <v>-0.16502750889419091</v>
      </c>
      <c r="D608">
        <v>-0.28240735644384196</v>
      </c>
    </row>
    <row r="609" spans="1:4" x14ac:dyDescent="0.3">
      <c r="A609" s="24">
        <v>42536</v>
      </c>
      <c r="B609" s="24" t="str">
        <f t="shared" si="9"/>
        <v>2016M6</v>
      </c>
      <c r="C609">
        <v>-0.30781808430625973</v>
      </c>
      <c r="D609">
        <v>-0.28471851977813933</v>
      </c>
    </row>
    <row r="610" spans="1:4" x14ac:dyDescent="0.3">
      <c r="A610" s="24">
        <v>42537</v>
      </c>
      <c r="B610" s="24" t="str">
        <f t="shared" si="9"/>
        <v>2016M6</v>
      </c>
      <c r="C610">
        <v>-0.33667898135941932</v>
      </c>
      <c r="D610">
        <v>-0.2981115824033897</v>
      </c>
    </row>
    <row r="611" spans="1:4" x14ac:dyDescent="0.3">
      <c r="A611" s="24">
        <v>42538</v>
      </c>
      <c r="B611" s="24" t="str">
        <f t="shared" si="9"/>
        <v>2016M6</v>
      </c>
      <c r="C611">
        <v>-0.41264327033718529</v>
      </c>
      <c r="D611">
        <v>-0.30968685616608715</v>
      </c>
    </row>
    <row r="612" spans="1:4" x14ac:dyDescent="0.3">
      <c r="A612" s="24">
        <v>42541</v>
      </c>
      <c r="B612" s="24" t="str">
        <f t="shared" si="9"/>
        <v>2016M6</v>
      </c>
      <c r="C612">
        <v>-0.56092458105670995</v>
      </c>
      <c r="D612">
        <v>-0.33522063081134601</v>
      </c>
    </row>
    <row r="613" spans="1:4" x14ac:dyDescent="0.3">
      <c r="A613" s="24">
        <v>42542</v>
      </c>
      <c r="B613" s="24" t="str">
        <f t="shared" si="9"/>
        <v>2016M6</v>
      </c>
      <c r="C613">
        <v>-0.54929924969890376</v>
      </c>
      <c r="D613">
        <v>-0.35925575547991773</v>
      </c>
    </row>
    <row r="614" spans="1:4" x14ac:dyDescent="0.3">
      <c r="A614" s="24">
        <v>42543</v>
      </c>
      <c r="B614" s="24" t="str">
        <f t="shared" si="9"/>
        <v>2016M6</v>
      </c>
      <c r="C614">
        <v>-0.51734133385805836</v>
      </c>
      <c r="D614">
        <v>-0.38157504558615346</v>
      </c>
    </row>
    <row r="615" spans="1:4" x14ac:dyDescent="0.3">
      <c r="A615" s="24">
        <v>42544</v>
      </c>
      <c r="B615" s="24" t="str">
        <f t="shared" si="9"/>
        <v>2016M6</v>
      </c>
      <c r="C615">
        <v>-0.77256501858368753</v>
      </c>
      <c r="D615">
        <v>-0.41145714340256079</v>
      </c>
    </row>
    <row r="616" spans="1:4" x14ac:dyDescent="0.3">
      <c r="A616" s="24">
        <v>42545</v>
      </c>
      <c r="B616" s="24" t="str">
        <f t="shared" si="9"/>
        <v>2016M6</v>
      </c>
      <c r="C616">
        <v>-0.15847240335868334</v>
      </c>
      <c r="D616">
        <v>-0.41472750332686575</v>
      </c>
    </row>
    <row r="617" spans="1:4" x14ac:dyDescent="0.3">
      <c r="A617" s="24">
        <v>42548</v>
      </c>
      <c r="B617" s="24" t="str">
        <f t="shared" si="9"/>
        <v>2016M6</v>
      </c>
      <c r="C617">
        <v>-3.6297371828709624E-2</v>
      </c>
      <c r="D617">
        <v>-0.40988364702652513</v>
      </c>
    </row>
    <row r="618" spans="1:4" x14ac:dyDescent="0.3">
      <c r="A618" s="24">
        <v>42549</v>
      </c>
      <c r="B618" s="24" t="str">
        <f t="shared" si="9"/>
        <v>2016M6</v>
      </c>
      <c r="C618">
        <v>-0.30375070644456825</v>
      </c>
      <c r="D618">
        <v>-0.42447442388815881</v>
      </c>
    </row>
    <row r="619" spans="1:4" x14ac:dyDescent="0.3">
      <c r="A619" s="24">
        <v>42550</v>
      </c>
      <c r="B619" s="24" t="str">
        <f t="shared" si="9"/>
        <v>2016M6</v>
      </c>
      <c r="C619">
        <v>-0.55325239622913036</v>
      </c>
      <c r="D619">
        <v>-0.45052120587608468</v>
      </c>
    </row>
    <row r="620" spans="1:4" x14ac:dyDescent="0.3">
      <c r="A620" s="24">
        <v>42551</v>
      </c>
      <c r="B620" s="24" t="str">
        <f t="shared" si="9"/>
        <v>2016M6</v>
      </c>
      <c r="C620">
        <v>-0.69758681557771118</v>
      </c>
      <c r="D620">
        <v>-0.48024768710155125</v>
      </c>
    </row>
    <row r="621" spans="1:4" x14ac:dyDescent="0.3">
      <c r="A621" s="24">
        <v>42552</v>
      </c>
      <c r="B621" s="24" t="str">
        <f t="shared" si="9"/>
        <v>2016M7</v>
      </c>
      <c r="C621">
        <v>-0.78096582769092759</v>
      </c>
      <c r="D621">
        <v>-0.49512573863096093</v>
      </c>
    </row>
    <row r="622" spans="1:4" x14ac:dyDescent="0.3">
      <c r="A622" s="24">
        <v>42555</v>
      </c>
      <c r="B622" s="24" t="str">
        <f t="shared" si="9"/>
        <v>2016M7</v>
      </c>
      <c r="C622">
        <v>-0.78224372434796308</v>
      </c>
      <c r="D622">
        <v>-0.50467588704698829</v>
      </c>
    </row>
    <row r="623" spans="1:4" x14ac:dyDescent="0.3">
      <c r="A623" s="24">
        <v>42556</v>
      </c>
      <c r="B623" s="24" t="str">
        <f t="shared" si="9"/>
        <v>2016M7</v>
      </c>
      <c r="C623">
        <v>-0.63966503978802591</v>
      </c>
      <c r="D623">
        <v>-0.50222574924236185</v>
      </c>
    </row>
    <row r="624" spans="1:4" x14ac:dyDescent="0.3">
      <c r="A624" s="24">
        <v>42557</v>
      </c>
      <c r="B624" s="24" t="str">
        <f t="shared" si="9"/>
        <v>2016M7</v>
      </c>
      <c r="C624">
        <v>-0.50879522420841061</v>
      </c>
      <c r="D624">
        <v>-0.48210797533521432</v>
      </c>
    </row>
    <row r="625" spans="1:4" x14ac:dyDescent="0.3">
      <c r="A625" s="24">
        <v>42558</v>
      </c>
      <c r="B625" s="24" t="str">
        <f t="shared" si="9"/>
        <v>2016M7</v>
      </c>
      <c r="C625">
        <v>-0.56878926810024466</v>
      </c>
      <c r="D625">
        <v>-0.47296544853406725</v>
      </c>
    </row>
    <row r="626" spans="1:4" x14ac:dyDescent="0.3">
      <c r="A626" s="24">
        <v>42559</v>
      </c>
      <c r="B626" s="24" t="str">
        <f t="shared" si="9"/>
        <v>2016M7</v>
      </c>
      <c r="C626">
        <v>-0.83036495711565539</v>
      </c>
      <c r="D626">
        <v>-0.48854942918055383</v>
      </c>
    </row>
    <row r="627" spans="1:4" x14ac:dyDescent="0.3">
      <c r="A627" s="24">
        <v>42562</v>
      </c>
      <c r="B627" s="24" t="str">
        <f t="shared" si="9"/>
        <v>2016M7</v>
      </c>
      <c r="C627">
        <v>-0.90813672597259076</v>
      </c>
      <c r="D627">
        <v>-0.51953092443785187</v>
      </c>
    </row>
    <row r="628" spans="1:4" x14ac:dyDescent="0.3">
      <c r="A628" s="24">
        <v>42563</v>
      </c>
      <c r="B628" s="24" t="str">
        <f t="shared" si="9"/>
        <v>2016M7</v>
      </c>
      <c r="C628">
        <v>-0.92711145305686016</v>
      </c>
      <c r="D628">
        <v>-0.55763512164598528</v>
      </c>
    </row>
    <row r="629" spans="1:4" x14ac:dyDescent="0.3">
      <c r="A629" s="24">
        <v>42564</v>
      </c>
      <c r="B629" s="24" t="str">
        <f t="shared" si="9"/>
        <v>2016M7</v>
      </c>
      <c r="C629">
        <v>-1.1395772924854226</v>
      </c>
      <c r="D629">
        <v>-0.59922308205494335</v>
      </c>
    </row>
    <row r="630" spans="1:4" x14ac:dyDescent="0.3">
      <c r="A630" s="24">
        <v>42565</v>
      </c>
      <c r="B630" s="24" t="str">
        <f t="shared" si="9"/>
        <v>2016M7</v>
      </c>
      <c r="C630">
        <v>-1.2011583151056855</v>
      </c>
      <c r="D630">
        <v>-0.64244704874225667</v>
      </c>
    </row>
    <row r="631" spans="1:4" x14ac:dyDescent="0.3">
      <c r="A631" s="24">
        <v>42566</v>
      </c>
      <c r="B631" s="24" t="str">
        <f t="shared" si="9"/>
        <v>2016M7</v>
      </c>
      <c r="C631">
        <v>-1.0230600989975209</v>
      </c>
      <c r="D631">
        <v>-0.67296789017527348</v>
      </c>
    </row>
    <row r="632" spans="1:4" x14ac:dyDescent="0.3">
      <c r="A632" s="24">
        <v>42569</v>
      </c>
      <c r="B632" s="24" t="str">
        <f t="shared" si="9"/>
        <v>2016M7</v>
      </c>
      <c r="C632">
        <v>-1.1291828069700165</v>
      </c>
      <c r="D632">
        <v>-0.70138080147093873</v>
      </c>
    </row>
    <row r="633" spans="1:4" x14ac:dyDescent="0.3">
      <c r="A633" s="24">
        <v>42570</v>
      </c>
      <c r="B633" s="24" t="str">
        <f t="shared" si="9"/>
        <v>2016M7</v>
      </c>
      <c r="C633">
        <v>-1.0269310533655702</v>
      </c>
      <c r="D633">
        <v>-0.72526239165427209</v>
      </c>
    </row>
    <row r="634" spans="1:4" x14ac:dyDescent="0.3">
      <c r="A634" s="24">
        <v>42571</v>
      </c>
      <c r="B634" s="24" t="str">
        <f t="shared" si="9"/>
        <v>2016M7</v>
      </c>
      <c r="C634">
        <v>-0.98584748674712286</v>
      </c>
      <c r="D634">
        <v>-0.74868769929872536</v>
      </c>
    </row>
    <row r="635" spans="1:4" x14ac:dyDescent="0.3">
      <c r="A635" s="24">
        <v>42572</v>
      </c>
      <c r="B635" s="24" t="str">
        <f t="shared" si="9"/>
        <v>2016M7</v>
      </c>
      <c r="C635">
        <v>-0.97857238029369253</v>
      </c>
      <c r="D635">
        <v>-0.75898806738422564</v>
      </c>
    </row>
    <row r="636" spans="1:4" x14ac:dyDescent="0.3">
      <c r="A636" s="24">
        <v>42573</v>
      </c>
      <c r="B636" s="24" t="str">
        <f t="shared" si="9"/>
        <v>2016M7</v>
      </c>
      <c r="C636">
        <v>-0.98400725596747751</v>
      </c>
      <c r="D636">
        <v>-0.80026481001466543</v>
      </c>
    </row>
    <row r="637" spans="1:4" x14ac:dyDescent="0.3">
      <c r="A637" s="24">
        <v>42576</v>
      </c>
      <c r="B637" s="24" t="str">
        <f t="shared" si="9"/>
        <v>2016M7</v>
      </c>
      <c r="C637">
        <v>-0.9265740399126049</v>
      </c>
      <c r="D637">
        <v>-0.84477864341886022</v>
      </c>
    </row>
    <row r="638" spans="1:4" x14ac:dyDescent="0.3">
      <c r="A638" s="24">
        <v>42577</v>
      </c>
      <c r="B638" s="24" t="str">
        <f t="shared" si="9"/>
        <v>2016M7</v>
      </c>
      <c r="C638">
        <v>-0.9691418210677798</v>
      </c>
      <c r="D638">
        <v>-0.87804819915002064</v>
      </c>
    </row>
    <row r="639" spans="1:4" x14ac:dyDescent="0.3">
      <c r="A639" s="24">
        <v>42578</v>
      </c>
      <c r="B639" s="24" t="str">
        <f t="shared" si="9"/>
        <v>2016M7</v>
      </c>
      <c r="C639">
        <v>-1.0870975949863937</v>
      </c>
      <c r="D639">
        <v>-0.90474045908788381</v>
      </c>
    </row>
    <row r="640" spans="1:4" x14ac:dyDescent="0.3">
      <c r="A640" s="24">
        <v>42579</v>
      </c>
      <c r="B640" s="24" t="str">
        <f t="shared" si="9"/>
        <v>2016M7</v>
      </c>
      <c r="C640">
        <v>-1.155812111307899</v>
      </c>
      <c r="D640">
        <v>-0.9276517238743931</v>
      </c>
    </row>
    <row r="641" spans="1:4" x14ac:dyDescent="0.3">
      <c r="A641" s="24">
        <v>42580</v>
      </c>
      <c r="B641" s="24" t="str">
        <f t="shared" si="9"/>
        <v>2016M7</v>
      </c>
      <c r="C641">
        <v>-1.3733773341420612</v>
      </c>
      <c r="D641">
        <v>-0.95727229919694989</v>
      </c>
    </row>
    <row r="642" spans="1:4" x14ac:dyDescent="0.3">
      <c r="A642" s="24">
        <v>42583</v>
      </c>
      <c r="B642" s="24" t="str">
        <f t="shared" ref="B642:B705" si="10">CONCATENATE(YEAR(A642),"M",(MONTH(A642)))</f>
        <v>2016M8</v>
      </c>
      <c r="C642">
        <v>-1.3078663955446901</v>
      </c>
      <c r="D642">
        <v>-0.98355343275678619</v>
      </c>
    </row>
    <row r="643" spans="1:4" x14ac:dyDescent="0.3">
      <c r="A643" s="24">
        <v>42584</v>
      </c>
      <c r="B643" s="24" t="str">
        <f t="shared" si="10"/>
        <v>2016M8</v>
      </c>
      <c r="C643">
        <v>-1.2756774751385034</v>
      </c>
      <c r="D643">
        <v>-1.0153540545243103</v>
      </c>
    </row>
    <row r="644" spans="1:4" x14ac:dyDescent="0.3">
      <c r="A644" s="24">
        <v>42585</v>
      </c>
      <c r="B644" s="24" t="str">
        <f t="shared" si="10"/>
        <v>2016M8</v>
      </c>
      <c r="C644">
        <v>-1.2219025618707862</v>
      </c>
      <c r="D644">
        <v>-1.0510094214074288</v>
      </c>
    </row>
    <row r="645" spans="1:4" x14ac:dyDescent="0.3">
      <c r="A645" s="24">
        <v>42586</v>
      </c>
      <c r="B645" s="24" t="str">
        <f t="shared" si="10"/>
        <v>2016M8</v>
      </c>
      <c r="C645">
        <v>-1.298945692542397</v>
      </c>
      <c r="D645">
        <v>-1.0875172426295365</v>
      </c>
    </row>
    <row r="646" spans="1:4" x14ac:dyDescent="0.3">
      <c r="A646" s="24">
        <v>42587</v>
      </c>
      <c r="B646" s="24" t="str">
        <f t="shared" si="10"/>
        <v>2016M8</v>
      </c>
      <c r="C646">
        <v>-1.3428649273609112</v>
      </c>
      <c r="D646">
        <v>-1.1131422411417993</v>
      </c>
    </row>
    <row r="647" spans="1:4" x14ac:dyDescent="0.3">
      <c r="A647" s="24">
        <v>42590</v>
      </c>
      <c r="B647" s="24" t="str">
        <f t="shared" si="10"/>
        <v>2016M8</v>
      </c>
      <c r="C647">
        <v>-1.3406118579804933</v>
      </c>
      <c r="D647">
        <v>-1.1347659977421944</v>
      </c>
    </row>
    <row r="648" spans="1:4" x14ac:dyDescent="0.3">
      <c r="A648" s="24">
        <v>42591</v>
      </c>
      <c r="B648" s="24" t="str">
        <f t="shared" si="10"/>
        <v>2016M8</v>
      </c>
      <c r="C648">
        <v>-1.5707993419906248</v>
      </c>
      <c r="D648">
        <v>-1.1669503921888826</v>
      </c>
    </row>
    <row r="649" spans="1:4" x14ac:dyDescent="0.3">
      <c r="A649" s="24">
        <v>42592</v>
      </c>
      <c r="B649" s="24" t="str">
        <f t="shared" si="10"/>
        <v>2016M8</v>
      </c>
      <c r="C649">
        <v>-1.6683374048850061</v>
      </c>
      <c r="D649">
        <v>-1.1933883978088617</v>
      </c>
    </row>
    <row r="650" spans="1:4" x14ac:dyDescent="0.3">
      <c r="A650" s="24">
        <v>42593</v>
      </c>
      <c r="B650" s="24" t="str">
        <f t="shared" si="10"/>
        <v>2016M8</v>
      </c>
      <c r="C650">
        <v>-1.6388465223195166</v>
      </c>
      <c r="D650">
        <v>-1.2152728081695536</v>
      </c>
    </row>
    <row r="651" spans="1:4" x14ac:dyDescent="0.3">
      <c r="A651" s="24">
        <v>42594</v>
      </c>
      <c r="B651" s="24" t="str">
        <f t="shared" si="10"/>
        <v>2016M8</v>
      </c>
      <c r="C651">
        <v>-1.5583414831237703</v>
      </c>
      <c r="D651">
        <v>-1.2420368773758657</v>
      </c>
    </row>
    <row r="652" spans="1:4" x14ac:dyDescent="0.3">
      <c r="A652" s="24">
        <v>42597</v>
      </c>
      <c r="B652" s="24" t="str">
        <f t="shared" si="10"/>
        <v>2016M8</v>
      </c>
      <c r="C652">
        <v>-1.5816974805052222</v>
      </c>
      <c r="D652">
        <v>-1.2646626110526262</v>
      </c>
    </row>
    <row r="653" spans="1:4" x14ac:dyDescent="0.3">
      <c r="A653" s="24">
        <v>42598</v>
      </c>
      <c r="B653" s="24" t="str">
        <f t="shared" si="10"/>
        <v>2016M8</v>
      </c>
      <c r="C653">
        <v>-1.5622784872078628</v>
      </c>
      <c r="D653">
        <v>-1.2914299827447406</v>
      </c>
    </row>
    <row r="654" spans="1:4" x14ac:dyDescent="0.3">
      <c r="A654" s="24">
        <v>42599</v>
      </c>
      <c r="B654" s="24" t="str">
        <f t="shared" si="10"/>
        <v>2016M8</v>
      </c>
      <c r="C654">
        <v>-1.4956470219457851</v>
      </c>
      <c r="D654">
        <v>-1.3169199595046737</v>
      </c>
    </row>
    <row r="655" spans="1:4" x14ac:dyDescent="0.3">
      <c r="A655" s="24">
        <v>42600</v>
      </c>
      <c r="B655" s="24" t="str">
        <f t="shared" si="10"/>
        <v>2016M8</v>
      </c>
      <c r="C655">
        <v>-1.5464220040356276</v>
      </c>
      <c r="D655">
        <v>-1.3453124406917707</v>
      </c>
    </row>
    <row r="656" spans="1:4" x14ac:dyDescent="0.3">
      <c r="A656" s="24">
        <v>42601</v>
      </c>
      <c r="B656" s="24" t="str">
        <f t="shared" si="10"/>
        <v>2016M8</v>
      </c>
      <c r="C656">
        <v>-1.4305370613858741</v>
      </c>
      <c r="D656">
        <v>-1.3676389309626902</v>
      </c>
    </row>
    <row r="657" spans="1:4" x14ac:dyDescent="0.3">
      <c r="A657" s="24">
        <v>42604</v>
      </c>
      <c r="B657" s="24" t="str">
        <f t="shared" si="10"/>
        <v>2016M8</v>
      </c>
      <c r="C657">
        <v>-1.4211089319576247</v>
      </c>
      <c r="D657">
        <v>-1.3923656755649414</v>
      </c>
    </row>
    <row r="658" spans="1:4" x14ac:dyDescent="0.3">
      <c r="A658" s="24">
        <v>42605</v>
      </c>
      <c r="B658" s="24" t="str">
        <f t="shared" si="10"/>
        <v>2016M8</v>
      </c>
      <c r="C658">
        <v>-1.3659419621769036</v>
      </c>
      <c r="D658">
        <v>-1.4122056826203977</v>
      </c>
    </row>
    <row r="659" spans="1:4" x14ac:dyDescent="0.3">
      <c r="A659" s="24">
        <v>42606</v>
      </c>
      <c r="B659" s="24" t="str">
        <f t="shared" si="10"/>
        <v>2016M8</v>
      </c>
      <c r="C659">
        <v>-1.3105104781203185</v>
      </c>
      <c r="D659">
        <v>-1.423376326777094</v>
      </c>
    </row>
    <row r="660" spans="1:4" x14ac:dyDescent="0.3">
      <c r="A660" s="24">
        <v>42607</v>
      </c>
      <c r="B660" s="24" t="str">
        <f t="shared" si="10"/>
        <v>2016M8</v>
      </c>
      <c r="C660">
        <v>-1.2545444217819195</v>
      </c>
      <c r="D660">
        <v>-1.428312942300795</v>
      </c>
    </row>
    <row r="661" spans="1:4" x14ac:dyDescent="0.3">
      <c r="A661" s="24">
        <v>42608</v>
      </c>
      <c r="B661" s="24" t="str">
        <f t="shared" si="10"/>
        <v>2016M8</v>
      </c>
      <c r="C661">
        <v>-1.1076431911942928</v>
      </c>
      <c r="D661">
        <v>-1.4150262351534066</v>
      </c>
    </row>
    <row r="662" spans="1:4" x14ac:dyDescent="0.3">
      <c r="A662" s="24">
        <v>42611</v>
      </c>
      <c r="B662" s="24" t="str">
        <f t="shared" si="10"/>
        <v>2016M8</v>
      </c>
      <c r="C662">
        <v>-1.1159668740696675</v>
      </c>
      <c r="D662">
        <v>-1.4054312590796552</v>
      </c>
    </row>
    <row r="663" spans="1:4" x14ac:dyDescent="0.3">
      <c r="A663" s="24">
        <v>42612</v>
      </c>
      <c r="B663" s="24" t="str">
        <f t="shared" si="10"/>
        <v>2016M8</v>
      </c>
      <c r="C663">
        <v>-1.0535703783412576</v>
      </c>
      <c r="D663">
        <v>-1.3943259042397931</v>
      </c>
    </row>
    <row r="664" spans="1:4" x14ac:dyDescent="0.3">
      <c r="A664" s="24">
        <v>42613</v>
      </c>
      <c r="B664" s="24" t="str">
        <f t="shared" si="10"/>
        <v>2016M8</v>
      </c>
      <c r="C664">
        <v>-1.0606035807722212</v>
      </c>
      <c r="D664">
        <v>-1.3862609551848648</v>
      </c>
    </row>
    <row r="665" spans="1:4" x14ac:dyDescent="0.3">
      <c r="A665" s="24">
        <v>42614</v>
      </c>
      <c r="B665" s="24" t="str">
        <f t="shared" si="10"/>
        <v>2016M9</v>
      </c>
      <c r="C665">
        <v>-1.2218618563725911</v>
      </c>
      <c r="D665">
        <v>-1.3824067633763746</v>
      </c>
    </row>
    <row r="666" spans="1:4" x14ac:dyDescent="0.3">
      <c r="A666" s="24">
        <v>42615</v>
      </c>
      <c r="B666" s="24" t="str">
        <f t="shared" si="10"/>
        <v>2016M9</v>
      </c>
      <c r="C666">
        <v>-1.2958807312467371</v>
      </c>
      <c r="D666">
        <v>-1.3800575535706656</v>
      </c>
    </row>
    <row r="667" spans="1:4" x14ac:dyDescent="0.3">
      <c r="A667" s="24">
        <v>42618</v>
      </c>
      <c r="B667" s="24" t="str">
        <f t="shared" si="10"/>
        <v>2016M9</v>
      </c>
      <c r="C667">
        <v>-1.2551964740866495</v>
      </c>
      <c r="D667">
        <v>-1.3757867843759732</v>
      </c>
    </row>
    <row r="668" spans="1:4" x14ac:dyDescent="0.3">
      <c r="A668" s="24">
        <v>42619</v>
      </c>
      <c r="B668" s="24" t="str">
        <f t="shared" si="10"/>
        <v>2016M9</v>
      </c>
      <c r="C668">
        <v>-1.5991392646596774</v>
      </c>
      <c r="D668">
        <v>-1.3772037805094259</v>
      </c>
    </row>
    <row r="669" spans="1:4" x14ac:dyDescent="0.3">
      <c r="A669" s="24">
        <v>42620</v>
      </c>
      <c r="B669" s="24" t="str">
        <f t="shared" si="10"/>
        <v>2016M9</v>
      </c>
      <c r="C669">
        <v>-1.5799424088027707</v>
      </c>
      <c r="D669">
        <v>-1.3727840307053145</v>
      </c>
    </row>
    <row r="670" spans="1:4" x14ac:dyDescent="0.3">
      <c r="A670" s="24">
        <v>42621</v>
      </c>
      <c r="B670" s="24" t="str">
        <f t="shared" si="10"/>
        <v>2016M9</v>
      </c>
      <c r="C670">
        <v>-1.3766477099193644</v>
      </c>
      <c r="D670">
        <v>-1.3596740900853068</v>
      </c>
    </row>
    <row r="671" spans="1:4" x14ac:dyDescent="0.3">
      <c r="A671" s="24">
        <v>42622</v>
      </c>
      <c r="B671" s="24" t="str">
        <f t="shared" si="10"/>
        <v>2016M9</v>
      </c>
      <c r="C671">
        <v>-0.9940165317953702</v>
      </c>
      <c r="D671">
        <v>-1.3314578425188868</v>
      </c>
    </row>
    <row r="672" spans="1:4" x14ac:dyDescent="0.3">
      <c r="A672" s="24">
        <v>42625</v>
      </c>
      <c r="B672" s="24" t="str">
        <f t="shared" si="10"/>
        <v>2016M9</v>
      </c>
      <c r="C672">
        <v>-1.0352384081143213</v>
      </c>
      <c r="D672">
        <v>-1.3041348888993416</v>
      </c>
    </row>
    <row r="673" spans="1:4" x14ac:dyDescent="0.3">
      <c r="A673" s="24">
        <v>42626</v>
      </c>
      <c r="B673" s="24" t="str">
        <f t="shared" si="10"/>
        <v>2016M9</v>
      </c>
      <c r="C673">
        <v>-0.7440807449223813</v>
      </c>
      <c r="D673">
        <v>-1.2632250017850677</v>
      </c>
    </row>
    <row r="674" spans="1:4" x14ac:dyDescent="0.3">
      <c r="A674" s="24">
        <v>42627</v>
      </c>
      <c r="B674" s="24" t="str">
        <f t="shared" si="10"/>
        <v>2016M9</v>
      </c>
      <c r="C674">
        <v>-0.81341052963953009</v>
      </c>
      <c r="D674">
        <v>-1.2291131771697548</v>
      </c>
    </row>
    <row r="675" spans="1:4" x14ac:dyDescent="0.3">
      <c r="A675" s="24">
        <v>42628</v>
      </c>
      <c r="B675" s="24" t="str">
        <f t="shared" si="10"/>
        <v>2016M9</v>
      </c>
      <c r="C675">
        <v>-0.92339140182734736</v>
      </c>
      <c r="D675">
        <v>-1.1979616470593411</v>
      </c>
    </row>
    <row r="676" spans="1:4" x14ac:dyDescent="0.3">
      <c r="A676" s="24">
        <v>42629</v>
      </c>
      <c r="B676" s="24" t="str">
        <f t="shared" si="10"/>
        <v>2016M9</v>
      </c>
      <c r="C676">
        <v>-0.8735787568549036</v>
      </c>
      <c r="D676">
        <v>-1.1701137318327928</v>
      </c>
    </row>
    <row r="677" spans="1:4" x14ac:dyDescent="0.3">
      <c r="A677" s="24">
        <v>42632</v>
      </c>
      <c r="B677" s="24" t="str">
        <f t="shared" si="10"/>
        <v>2016M9</v>
      </c>
      <c r="C677">
        <v>-0.95003148606327337</v>
      </c>
      <c r="D677">
        <v>-1.1465598595380748</v>
      </c>
    </row>
    <row r="678" spans="1:4" x14ac:dyDescent="0.3">
      <c r="A678" s="24">
        <v>42633</v>
      </c>
      <c r="B678" s="24" t="str">
        <f t="shared" si="10"/>
        <v>2016M9</v>
      </c>
      <c r="C678">
        <v>-0.95638462341581254</v>
      </c>
      <c r="D678">
        <v>-1.1260819926000203</v>
      </c>
    </row>
    <row r="679" spans="1:4" x14ac:dyDescent="0.3">
      <c r="A679" s="24">
        <v>42634</v>
      </c>
      <c r="B679" s="24" t="str">
        <f t="shared" si="10"/>
        <v>2016M9</v>
      </c>
      <c r="C679">
        <v>-1.1168963537265233</v>
      </c>
      <c r="D679">
        <v>-1.1164012863803305</v>
      </c>
    </row>
    <row r="680" spans="1:4" x14ac:dyDescent="0.3">
      <c r="A680" s="24">
        <v>42635</v>
      </c>
      <c r="B680" s="24" t="str">
        <f t="shared" si="10"/>
        <v>2016M9</v>
      </c>
      <c r="C680">
        <v>-1.3152586142509686</v>
      </c>
      <c r="D680">
        <v>-1.1194369960037833</v>
      </c>
    </row>
    <row r="681" spans="1:4" x14ac:dyDescent="0.3">
      <c r="A681" s="24">
        <v>42636</v>
      </c>
      <c r="B681" s="24" t="str">
        <f t="shared" si="10"/>
        <v>2016M9</v>
      </c>
      <c r="C681">
        <v>-1.2741816193773114</v>
      </c>
      <c r="D681">
        <v>-1.1277639174129341</v>
      </c>
    </row>
    <row r="682" spans="1:4" x14ac:dyDescent="0.3">
      <c r="A682" s="24">
        <v>42639</v>
      </c>
      <c r="B682" s="24" t="str">
        <f t="shared" si="10"/>
        <v>2016M9</v>
      </c>
      <c r="C682">
        <v>-1.0613261113024568</v>
      </c>
      <c r="D682">
        <v>-1.1250318792745735</v>
      </c>
    </row>
    <row r="683" spans="1:4" x14ac:dyDescent="0.3">
      <c r="A683" s="24">
        <v>42640</v>
      </c>
      <c r="B683" s="24" t="str">
        <f t="shared" si="10"/>
        <v>2016M9</v>
      </c>
      <c r="C683">
        <v>-1.2848052520457285</v>
      </c>
      <c r="D683">
        <v>-1.136593622959797</v>
      </c>
    </row>
    <row r="684" spans="1:4" x14ac:dyDescent="0.3">
      <c r="A684" s="24">
        <v>42641</v>
      </c>
      <c r="B684" s="24" t="str">
        <f t="shared" si="10"/>
        <v>2016M9</v>
      </c>
      <c r="C684">
        <v>-1.2350606318991555</v>
      </c>
      <c r="D684">
        <v>-1.1453164755161438</v>
      </c>
    </row>
    <row r="685" spans="1:4" x14ac:dyDescent="0.3">
      <c r="A685" s="24">
        <v>42642</v>
      </c>
      <c r="B685" s="24" t="str">
        <f t="shared" si="10"/>
        <v>2016M9</v>
      </c>
      <c r="C685">
        <v>-1.1153887015482979</v>
      </c>
      <c r="D685">
        <v>-1.1399928177749292</v>
      </c>
    </row>
    <row r="686" spans="1:4" x14ac:dyDescent="0.3">
      <c r="A686" s="24">
        <v>42643</v>
      </c>
      <c r="B686" s="24" t="str">
        <f t="shared" si="10"/>
        <v>2016M9</v>
      </c>
      <c r="C686">
        <v>-1.1402322641067422</v>
      </c>
      <c r="D686">
        <v>-1.1322103944179296</v>
      </c>
    </row>
    <row r="687" spans="1:4" x14ac:dyDescent="0.3">
      <c r="A687" s="24">
        <v>42646</v>
      </c>
      <c r="B687" s="24" t="str">
        <f t="shared" si="10"/>
        <v>2016M10</v>
      </c>
      <c r="C687">
        <v>-1.1350495836405377</v>
      </c>
      <c r="D687">
        <v>-1.1262030498956239</v>
      </c>
    </row>
    <row r="688" spans="1:4" x14ac:dyDescent="0.3">
      <c r="A688" s="24">
        <v>42647</v>
      </c>
      <c r="B688" s="24" t="str">
        <f t="shared" si="10"/>
        <v>2016M10</v>
      </c>
      <c r="C688">
        <v>-1.0165008842770746</v>
      </c>
      <c r="D688">
        <v>-1.0970711308764935</v>
      </c>
    </row>
    <row r="689" spans="1:4" x14ac:dyDescent="0.3">
      <c r="A689" s="24">
        <v>42648</v>
      </c>
      <c r="B689" s="24" t="str">
        <f t="shared" si="10"/>
        <v>2016M10</v>
      </c>
      <c r="C689">
        <v>-1.0503495702735939</v>
      </c>
      <c r="D689">
        <v>-1.0705914889500345</v>
      </c>
    </row>
    <row r="690" spans="1:4" x14ac:dyDescent="0.3">
      <c r="A690" s="24">
        <v>42649</v>
      </c>
      <c r="B690" s="24" t="str">
        <f t="shared" si="10"/>
        <v>2016M10</v>
      </c>
      <c r="C690">
        <v>-0.96783915939709353</v>
      </c>
      <c r="D690">
        <v>-1.0501510614239211</v>
      </c>
    </row>
    <row r="691" spans="1:4" x14ac:dyDescent="0.3">
      <c r="A691" s="24">
        <v>42650</v>
      </c>
      <c r="B691" s="24" t="str">
        <f t="shared" si="10"/>
        <v>2016M10</v>
      </c>
      <c r="C691">
        <v>-0.92945790297655484</v>
      </c>
      <c r="D691">
        <v>-1.0469231299829804</v>
      </c>
    </row>
    <row r="692" spans="1:4" x14ac:dyDescent="0.3">
      <c r="A692" s="24">
        <v>42653</v>
      </c>
      <c r="B692" s="24" t="str">
        <f t="shared" si="10"/>
        <v>2016M10</v>
      </c>
      <c r="C692">
        <v>-0.92127404414230196</v>
      </c>
      <c r="D692">
        <v>-1.0412249117843793</v>
      </c>
    </row>
    <row r="693" spans="1:4" x14ac:dyDescent="0.3">
      <c r="A693" s="24">
        <v>42654</v>
      </c>
      <c r="B693" s="24" t="str">
        <f t="shared" si="10"/>
        <v>2016M10</v>
      </c>
      <c r="C693">
        <v>-0.82480237654716149</v>
      </c>
      <c r="D693">
        <v>-1.0452609933656185</v>
      </c>
    </row>
    <row r="694" spans="1:4" x14ac:dyDescent="0.3">
      <c r="A694" s="24">
        <v>42655</v>
      </c>
      <c r="B694" s="24" t="str">
        <f t="shared" si="10"/>
        <v>2016M10</v>
      </c>
      <c r="C694">
        <v>-0.77879712166830029</v>
      </c>
      <c r="D694">
        <v>-1.0435303229670569</v>
      </c>
    </row>
    <row r="695" spans="1:4" x14ac:dyDescent="0.3">
      <c r="A695" s="24">
        <v>42656</v>
      </c>
      <c r="B695" s="24" t="str">
        <f t="shared" si="10"/>
        <v>2016M10</v>
      </c>
      <c r="C695">
        <v>-0.76334680555430978</v>
      </c>
      <c r="D695">
        <v>-1.0355280931534052</v>
      </c>
    </row>
    <row r="696" spans="1:4" x14ac:dyDescent="0.3">
      <c r="A696" s="24">
        <v>42657</v>
      </c>
      <c r="B696" s="24" t="str">
        <f t="shared" si="10"/>
        <v>2016M10</v>
      </c>
      <c r="C696">
        <v>-0.76188531948282323</v>
      </c>
      <c r="D696">
        <v>-1.0299434212848011</v>
      </c>
    </row>
    <row r="697" spans="1:4" x14ac:dyDescent="0.3">
      <c r="A697" s="24">
        <v>42660</v>
      </c>
      <c r="B697" s="24" t="str">
        <f t="shared" si="10"/>
        <v>2016M10</v>
      </c>
      <c r="C697">
        <v>-0.84061552339810441</v>
      </c>
      <c r="D697">
        <v>-1.0244726231515426</v>
      </c>
    </row>
    <row r="698" spans="1:4" x14ac:dyDescent="0.3">
      <c r="A698" s="24">
        <v>42661</v>
      </c>
      <c r="B698" s="24" t="str">
        <f t="shared" si="10"/>
        <v>2016M10</v>
      </c>
      <c r="C698">
        <v>-1.0137610502707439</v>
      </c>
      <c r="D698">
        <v>-1.0273414444942892</v>
      </c>
    </row>
    <row r="699" spans="1:4" x14ac:dyDescent="0.3">
      <c r="A699" s="24">
        <v>42662</v>
      </c>
      <c r="B699" s="24" t="str">
        <f t="shared" si="10"/>
        <v>2016M10</v>
      </c>
      <c r="C699">
        <v>-1.0197519719192623</v>
      </c>
      <c r="D699">
        <v>-1.0224842254039261</v>
      </c>
    </row>
    <row r="700" spans="1:4" x14ac:dyDescent="0.3">
      <c r="A700" s="24">
        <v>42663</v>
      </c>
      <c r="B700" s="24" t="str">
        <f t="shared" si="10"/>
        <v>2016M10</v>
      </c>
      <c r="C700">
        <v>-1.0624251211415554</v>
      </c>
      <c r="D700">
        <v>-1.0098425507484554</v>
      </c>
    </row>
    <row r="701" spans="1:4" x14ac:dyDescent="0.3">
      <c r="A701" s="24">
        <v>42664</v>
      </c>
      <c r="B701" s="24" t="str">
        <f t="shared" si="10"/>
        <v>2016M10</v>
      </c>
      <c r="C701">
        <v>-0.93850356567250059</v>
      </c>
      <c r="D701">
        <v>-0.99305864806321509</v>
      </c>
    </row>
    <row r="702" spans="1:4" x14ac:dyDescent="0.3">
      <c r="A702" s="24">
        <v>42667</v>
      </c>
      <c r="B702" s="24" t="str">
        <f t="shared" si="10"/>
        <v>2016M10</v>
      </c>
      <c r="C702">
        <v>-1.0419709238929327</v>
      </c>
      <c r="D702">
        <v>-0.99209088869273887</v>
      </c>
    </row>
    <row r="703" spans="1:4" x14ac:dyDescent="0.3">
      <c r="A703" s="24">
        <v>42668</v>
      </c>
      <c r="B703" s="24" t="str">
        <f t="shared" si="10"/>
        <v>2016M10</v>
      </c>
      <c r="C703">
        <v>-1.1147293754096226</v>
      </c>
      <c r="D703">
        <v>-0.98358709486093365</v>
      </c>
    </row>
    <row r="704" spans="1:4" x14ac:dyDescent="0.3">
      <c r="A704" s="24">
        <v>42669</v>
      </c>
      <c r="B704" s="24" t="str">
        <f t="shared" si="10"/>
        <v>2016M10</v>
      </c>
      <c r="C704">
        <v>-1.0471676490650841</v>
      </c>
      <c r="D704">
        <v>-0.97419244571923014</v>
      </c>
    </row>
    <row r="705" spans="1:4" x14ac:dyDescent="0.3">
      <c r="A705" s="24">
        <v>42670</v>
      </c>
      <c r="B705" s="24" t="str">
        <f t="shared" si="10"/>
        <v>2016M10</v>
      </c>
      <c r="C705">
        <v>-0.87630203675495666</v>
      </c>
      <c r="D705">
        <v>-0.96223811247956292</v>
      </c>
    </row>
    <row r="706" spans="1:4" x14ac:dyDescent="0.3">
      <c r="A706" s="24">
        <v>42671</v>
      </c>
      <c r="B706" s="24" t="str">
        <f t="shared" ref="B706:B769" si="11">CONCATENATE(YEAR(A706),"M",(MONTH(A706)))</f>
        <v>2016M10</v>
      </c>
      <c r="C706">
        <v>-0.86767666730895154</v>
      </c>
      <c r="D706">
        <v>-0.94861033263967331</v>
      </c>
    </row>
    <row r="707" spans="1:4" x14ac:dyDescent="0.3">
      <c r="A707" s="24">
        <v>42674</v>
      </c>
      <c r="B707" s="24" t="str">
        <f t="shared" si="11"/>
        <v>2016M10</v>
      </c>
      <c r="C707">
        <v>-1.0095553331269871</v>
      </c>
      <c r="D707">
        <v>-0.94233562011399585</v>
      </c>
    </row>
    <row r="708" spans="1:4" x14ac:dyDescent="0.3">
      <c r="A708" s="24">
        <v>42675</v>
      </c>
      <c r="B708" s="24" t="str">
        <f t="shared" si="11"/>
        <v>2016M11</v>
      </c>
      <c r="C708">
        <v>-0.8698812202644608</v>
      </c>
      <c r="D708">
        <v>-0.93500463691336488</v>
      </c>
    </row>
    <row r="709" spans="1:4" x14ac:dyDescent="0.3">
      <c r="A709" s="24">
        <v>42676</v>
      </c>
      <c r="B709" s="24" t="str">
        <f t="shared" si="11"/>
        <v>2016M11</v>
      </c>
      <c r="C709">
        <v>-0.9059622460004555</v>
      </c>
      <c r="D709">
        <v>-0.92778527069970806</v>
      </c>
    </row>
    <row r="710" spans="1:4" x14ac:dyDescent="0.3">
      <c r="A710" s="24">
        <v>42677</v>
      </c>
      <c r="B710" s="24" t="str">
        <f t="shared" si="11"/>
        <v>2016M11</v>
      </c>
      <c r="C710">
        <v>-0.85777327533470982</v>
      </c>
      <c r="D710">
        <v>-0.92228197649658894</v>
      </c>
    </row>
    <row r="711" spans="1:4" x14ac:dyDescent="0.3">
      <c r="A711" s="24">
        <v>42678</v>
      </c>
      <c r="B711" s="24" t="str">
        <f t="shared" si="11"/>
        <v>2016M11</v>
      </c>
      <c r="C711">
        <v>-0.89270164808985064</v>
      </c>
      <c r="D711">
        <v>-0.92044416375225391</v>
      </c>
    </row>
    <row r="712" spans="1:4" x14ac:dyDescent="0.3">
      <c r="A712" s="24">
        <v>42681</v>
      </c>
      <c r="B712" s="24" t="str">
        <f t="shared" si="11"/>
        <v>2016M11</v>
      </c>
      <c r="C712">
        <v>-1.1045346431627665</v>
      </c>
      <c r="D712">
        <v>-0.92960719370327694</v>
      </c>
    </row>
    <row r="713" spans="1:4" x14ac:dyDescent="0.3">
      <c r="A713" s="24">
        <v>42682</v>
      </c>
      <c r="B713" s="24" t="str">
        <f t="shared" si="11"/>
        <v>2016M11</v>
      </c>
      <c r="C713">
        <v>-1.2489016354119891</v>
      </c>
      <c r="D713">
        <v>-0.95081215664651819</v>
      </c>
    </row>
    <row r="714" spans="1:4" x14ac:dyDescent="0.3">
      <c r="A714" s="24">
        <v>42683</v>
      </c>
      <c r="B714" s="24" t="str">
        <f t="shared" si="11"/>
        <v>2016M11</v>
      </c>
      <c r="C714">
        <v>-0.89043639233269889</v>
      </c>
      <c r="D714">
        <v>-0.95639412017973835</v>
      </c>
    </row>
    <row r="715" spans="1:4" x14ac:dyDescent="0.3">
      <c r="A715" s="24">
        <v>42684</v>
      </c>
      <c r="B715" s="24" t="str">
        <f t="shared" si="11"/>
        <v>2016M11</v>
      </c>
      <c r="C715">
        <v>-0.39986009602186778</v>
      </c>
      <c r="D715">
        <v>-0.93821978470311629</v>
      </c>
    </row>
    <row r="716" spans="1:4" x14ac:dyDescent="0.3">
      <c r="A716" s="24">
        <v>42685</v>
      </c>
      <c r="B716" s="24" t="str">
        <f t="shared" si="11"/>
        <v>2016M11</v>
      </c>
      <c r="C716">
        <v>-0.31293419267310585</v>
      </c>
      <c r="D716">
        <v>-0.91577222836263028</v>
      </c>
    </row>
    <row r="717" spans="1:4" x14ac:dyDescent="0.3">
      <c r="A717" s="24">
        <v>42688</v>
      </c>
      <c r="B717" s="24" t="str">
        <f t="shared" si="11"/>
        <v>2016M11</v>
      </c>
      <c r="C717">
        <v>3.7194518988980407E-2</v>
      </c>
      <c r="D717">
        <v>-0.87188172624327609</v>
      </c>
    </row>
    <row r="718" spans="1:4" x14ac:dyDescent="0.3">
      <c r="A718" s="24">
        <v>42689</v>
      </c>
      <c r="B718" s="24" t="str">
        <f t="shared" si="11"/>
        <v>2016M11</v>
      </c>
      <c r="C718">
        <v>5.5777170970937179E-2</v>
      </c>
      <c r="D718">
        <v>-0.81840481518119201</v>
      </c>
    </row>
    <row r="719" spans="1:4" x14ac:dyDescent="0.3">
      <c r="A719" s="24">
        <v>42690</v>
      </c>
      <c r="B719" s="24" t="str">
        <f t="shared" si="11"/>
        <v>2016M11</v>
      </c>
      <c r="C719">
        <v>2.2502665276408623E-2</v>
      </c>
      <c r="D719">
        <v>-0.76629208332140852</v>
      </c>
    </row>
    <row r="720" spans="1:4" x14ac:dyDescent="0.3">
      <c r="A720" s="24">
        <v>42691</v>
      </c>
      <c r="B720" s="24" t="str">
        <f t="shared" si="11"/>
        <v>2016M11</v>
      </c>
      <c r="C720">
        <v>-8.9737528736283378E-5</v>
      </c>
      <c r="D720">
        <v>-0.71317531414076751</v>
      </c>
    </row>
    <row r="721" spans="1:4" x14ac:dyDescent="0.3">
      <c r="A721" s="24">
        <v>42692</v>
      </c>
      <c r="B721" s="24" t="str">
        <f t="shared" si="11"/>
        <v>2016M11</v>
      </c>
      <c r="C721">
        <v>0.12587749285945005</v>
      </c>
      <c r="D721">
        <v>-0.65995626121416995</v>
      </c>
    </row>
    <row r="722" spans="1:4" x14ac:dyDescent="0.3">
      <c r="A722" s="24">
        <v>42695</v>
      </c>
      <c r="B722" s="24" t="str">
        <f t="shared" si="11"/>
        <v>2016M11</v>
      </c>
      <c r="C722">
        <v>4.7832184746469997E-2</v>
      </c>
      <c r="D722">
        <v>-0.60546610578219973</v>
      </c>
    </row>
    <row r="723" spans="1:4" x14ac:dyDescent="0.3">
      <c r="A723" s="24">
        <v>42696</v>
      </c>
      <c r="B723" s="24" t="str">
        <f t="shared" si="11"/>
        <v>2016M11</v>
      </c>
      <c r="C723">
        <v>-2.9050117747540308E-2</v>
      </c>
      <c r="D723">
        <v>-0.55118214289909562</v>
      </c>
    </row>
    <row r="724" spans="1:4" x14ac:dyDescent="0.3">
      <c r="A724" s="24">
        <v>42697</v>
      </c>
      <c r="B724" s="24" t="str">
        <f t="shared" si="11"/>
        <v>2016M11</v>
      </c>
      <c r="C724">
        <v>9.8087137396521668E-2</v>
      </c>
      <c r="D724">
        <v>-0.49391940357601527</v>
      </c>
    </row>
    <row r="725" spans="1:4" x14ac:dyDescent="0.3">
      <c r="A725" s="24">
        <v>42698</v>
      </c>
      <c r="B725" s="24" t="str">
        <f t="shared" si="11"/>
        <v>2016M11</v>
      </c>
      <c r="C725">
        <v>0.10113823636350802</v>
      </c>
      <c r="D725">
        <v>-0.44504738992009207</v>
      </c>
    </row>
    <row r="726" spans="1:4" x14ac:dyDescent="0.3">
      <c r="A726" s="24">
        <v>42699</v>
      </c>
      <c r="B726" s="24" t="str">
        <f t="shared" si="11"/>
        <v>2016M11</v>
      </c>
      <c r="C726">
        <v>1.1792673728348385E-2</v>
      </c>
      <c r="D726">
        <v>-0.40107392286822713</v>
      </c>
    </row>
    <row r="727" spans="1:4" x14ac:dyDescent="0.3">
      <c r="A727" s="24">
        <v>42702</v>
      </c>
      <c r="B727" s="24" t="str">
        <f t="shared" si="11"/>
        <v>2016M11</v>
      </c>
      <c r="C727">
        <v>-7.2039151187461431E-2</v>
      </c>
      <c r="D727">
        <v>-0.35419811377125099</v>
      </c>
    </row>
    <row r="728" spans="1:4" x14ac:dyDescent="0.3">
      <c r="A728" s="24">
        <v>42703</v>
      </c>
      <c r="B728" s="24" t="str">
        <f t="shared" si="11"/>
        <v>2016M11</v>
      </c>
      <c r="C728">
        <v>-0.16388596862041277</v>
      </c>
      <c r="D728">
        <v>-0.31889835118904858</v>
      </c>
    </row>
    <row r="729" spans="1:4" x14ac:dyDescent="0.3">
      <c r="A729" s="24">
        <v>42704</v>
      </c>
      <c r="B729" s="24" t="str">
        <f t="shared" si="11"/>
        <v>2016M11</v>
      </c>
      <c r="C729">
        <v>4.0644831564631181E-2</v>
      </c>
      <c r="D729">
        <v>-0.27156799731079428</v>
      </c>
    </row>
    <row r="730" spans="1:4" x14ac:dyDescent="0.3">
      <c r="A730" s="24">
        <v>42705</v>
      </c>
      <c r="B730" s="24" t="str">
        <f t="shared" si="11"/>
        <v>2016M12</v>
      </c>
      <c r="C730">
        <v>0.38789388591419582</v>
      </c>
      <c r="D730">
        <v>-0.209284639248349</v>
      </c>
    </row>
    <row r="731" spans="1:4" x14ac:dyDescent="0.3">
      <c r="A731" s="24">
        <v>42706</v>
      </c>
      <c r="B731" s="24" t="str">
        <f t="shared" si="11"/>
        <v>2016M12</v>
      </c>
      <c r="C731">
        <v>0.31052884789689073</v>
      </c>
      <c r="D731">
        <v>-0.14912311444901183</v>
      </c>
    </row>
    <row r="732" spans="1:4" x14ac:dyDescent="0.3">
      <c r="A732" s="24">
        <v>42709</v>
      </c>
      <c r="B732" s="24" t="str">
        <f t="shared" si="11"/>
        <v>2016M12</v>
      </c>
      <c r="C732">
        <v>0.15223613172803585</v>
      </c>
      <c r="D732">
        <v>-8.6284575704471705E-2</v>
      </c>
    </row>
    <row r="733" spans="1:4" x14ac:dyDescent="0.3">
      <c r="A733" s="24">
        <v>42710</v>
      </c>
      <c r="B733" s="24" t="str">
        <f t="shared" si="11"/>
        <v>2016M12</v>
      </c>
      <c r="C733">
        <v>-1.6758573201191271E-2</v>
      </c>
      <c r="D733">
        <v>-2.4677422593931828E-2</v>
      </c>
    </row>
    <row r="734" spans="1:4" x14ac:dyDescent="0.3">
      <c r="A734" s="24">
        <v>42711</v>
      </c>
      <c r="B734" s="24" t="str">
        <f t="shared" si="11"/>
        <v>2016M12</v>
      </c>
      <c r="C734">
        <v>-0.24756910185795383</v>
      </c>
      <c r="D734">
        <v>7.4659419298054169E-3</v>
      </c>
    </row>
    <row r="735" spans="1:4" x14ac:dyDescent="0.3">
      <c r="A735" s="24">
        <v>42712</v>
      </c>
      <c r="B735" s="24" t="str">
        <f t="shared" si="11"/>
        <v>2016M12</v>
      </c>
      <c r="C735">
        <v>-0.19938833672902651</v>
      </c>
      <c r="D735">
        <v>1.7489529894447488E-2</v>
      </c>
    </row>
    <row r="736" spans="1:4" x14ac:dyDescent="0.3">
      <c r="A736" s="24">
        <v>42713</v>
      </c>
      <c r="B736" s="24" t="str">
        <f t="shared" si="11"/>
        <v>2016M12</v>
      </c>
      <c r="C736">
        <v>-9.8317589858572571E-2</v>
      </c>
      <c r="D736">
        <v>2.8220360035174159E-2</v>
      </c>
    </row>
    <row r="737" spans="1:4" x14ac:dyDescent="0.3">
      <c r="A737" s="24">
        <v>42716</v>
      </c>
      <c r="B737" s="24" t="str">
        <f t="shared" si="11"/>
        <v>2016M12</v>
      </c>
      <c r="C737">
        <v>-3.92744812671766E-2</v>
      </c>
      <c r="D737">
        <v>2.4396910022366297E-2</v>
      </c>
    </row>
    <row r="738" spans="1:4" x14ac:dyDescent="0.3">
      <c r="A738" s="24">
        <v>42717</v>
      </c>
      <c r="B738" s="24" t="str">
        <f t="shared" si="11"/>
        <v>2016M12</v>
      </c>
      <c r="C738">
        <v>-7.7836220178990861E-2</v>
      </c>
      <c r="D738">
        <v>1.7716240464869904E-2</v>
      </c>
    </row>
    <row r="739" spans="1:4" x14ac:dyDescent="0.3">
      <c r="A739" s="24">
        <v>42718</v>
      </c>
      <c r="B739" s="24" t="str">
        <f t="shared" si="11"/>
        <v>2016M12</v>
      </c>
      <c r="C739">
        <v>-4.6221951776522108E-2</v>
      </c>
      <c r="D739">
        <v>1.4280009612223355E-2</v>
      </c>
    </row>
    <row r="740" spans="1:4" x14ac:dyDescent="0.3">
      <c r="A740" s="24">
        <v>42719</v>
      </c>
      <c r="B740" s="24" t="str">
        <f t="shared" si="11"/>
        <v>2016M12</v>
      </c>
      <c r="C740">
        <v>0.28573251268249256</v>
      </c>
      <c r="D740">
        <v>2.8571122122784797E-2</v>
      </c>
    </row>
    <row r="741" spans="1:4" x14ac:dyDescent="0.3">
      <c r="A741" s="24">
        <v>42720</v>
      </c>
      <c r="B741" s="24" t="str">
        <f t="shared" si="11"/>
        <v>2016M12</v>
      </c>
      <c r="C741">
        <v>0.27813414486959331</v>
      </c>
      <c r="D741">
        <v>3.6183954723291972E-2</v>
      </c>
    </row>
    <row r="742" spans="1:4" x14ac:dyDescent="0.3">
      <c r="A742" s="24">
        <v>42723</v>
      </c>
      <c r="B742" s="24" t="str">
        <f t="shared" si="11"/>
        <v>2016M12</v>
      </c>
      <c r="C742">
        <v>0.28055585607053424</v>
      </c>
      <c r="D742">
        <v>4.7820138289495183E-2</v>
      </c>
    </row>
    <row r="743" spans="1:4" x14ac:dyDescent="0.3">
      <c r="A743" s="24">
        <v>42724</v>
      </c>
      <c r="B743" s="24" t="str">
        <f t="shared" si="11"/>
        <v>2016M12</v>
      </c>
      <c r="C743">
        <v>0.27765691783699364</v>
      </c>
      <c r="D743">
        <v>6.315549006872187E-2</v>
      </c>
    </row>
    <row r="744" spans="1:4" x14ac:dyDescent="0.3">
      <c r="A744" s="24">
        <v>42725</v>
      </c>
      <c r="B744" s="24" t="str">
        <f t="shared" si="11"/>
        <v>2016M12</v>
      </c>
      <c r="C744">
        <v>0.25085183799116217</v>
      </c>
      <c r="D744">
        <v>7.0793725098453913E-2</v>
      </c>
    </row>
    <row r="745" spans="1:4" x14ac:dyDescent="0.3">
      <c r="A745" s="24">
        <v>42726</v>
      </c>
      <c r="B745" s="24" t="str">
        <f t="shared" si="11"/>
        <v>2016M12</v>
      </c>
      <c r="C745">
        <v>0.3260274754243242</v>
      </c>
      <c r="D745">
        <v>8.203818705149471E-2</v>
      </c>
    </row>
    <row r="746" spans="1:4" x14ac:dyDescent="0.3">
      <c r="A746" s="24">
        <v>42727</v>
      </c>
      <c r="B746" s="24" t="str">
        <f t="shared" si="11"/>
        <v>2016M12</v>
      </c>
      <c r="C746">
        <v>0.26316371631934754</v>
      </c>
      <c r="D746">
        <v>9.4606739181044647E-2</v>
      </c>
    </row>
    <row r="747" spans="1:4" x14ac:dyDescent="0.3">
      <c r="A747" s="24">
        <v>42730</v>
      </c>
      <c r="B747" s="24" t="str">
        <f t="shared" si="11"/>
        <v>2016M12</v>
      </c>
      <c r="C747">
        <v>0.24169544456022665</v>
      </c>
      <c r="D747">
        <v>0.11029346896842906</v>
      </c>
    </row>
    <row r="748" spans="1:4" x14ac:dyDescent="0.3">
      <c r="A748" s="24">
        <v>42731</v>
      </c>
      <c r="B748" s="24" t="str">
        <f t="shared" si="11"/>
        <v>2016M12</v>
      </c>
      <c r="C748">
        <v>0.28419495151883784</v>
      </c>
      <c r="D748">
        <v>0.13269751497539162</v>
      </c>
    </row>
    <row r="749" spans="1:4" x14ac:dyDescent="0.3">
      <c r="A749" s="24">
        <v>42732</v>
      </c>
      <c r="B749" s="24" t="str">
        <f t="shared" si="11"/>
        <v>2016M12</v>
      </c>
      <c r="C749">
        <v>0.33780498906677353</v>
      </c>
      <c r="D749">
        <v>0.14755552285049872</v>
      </c>
    </row>
    <row r="750" spans="1:4" x14ac:dyDescent="0.3">
      <c r="A750" s="24">
        <v>42733</v>
      </c>
      <c r="B750" s="24" t="str">
        <f t="shared" si="11"/>
        <v>2016M12</v>
      </c>
      <c r="C750">
        <v>0.20057895709620963</v>
      </c>
      <c r="D750">
        <v>0.13818977640959942</v>
      </c>
    </row>
    <row r="751" spans="1:4" x14ac:dyDescent="0.3">
      <c r="A751" s="24">
        <v>42734</v>
      </c>
      <c r="B751" s="24" t="str">
        <f t="shared" si="11"/>
        <v>2016M12</v>
      </c>
      <c r="C751">
        <v>0.18497551902129447</v>
      </c>
      <c r="D751">
        <v>0.13191210996581956</v>
      </c>
    </row>
    <row r="752" spans="1:4" x14ac:dyDescent="0.3">
      <c r="A752" s="24">
        <v>42737</v>
      </c>
      <c r="B752" s="24" t="str">
        <f t="shared" si="11"/>
        <v>2017M1</v>
      </c>
      <c r="C752">
        <v>0.21122692794480749</v>
      </c>
      <c r="D752">
        <v>0.13486164977665818</v>
      </c>
    </row>
    <row r="753" spans="1:4" x14ac:dyDescent="0.3">
      <c r="A753" s="24">
        <v>42738</v>
      </c>
      <c r="B753" s="24" t="str">
        <f t="shared" si="11"/>
        <v>2017M1</v>
      </c>
      <c r="C753">
        <v>0.14680283285025439</v>
      </c>
      <c r="D753">
        <v>0.14303972007923044</v>
      </c>
    </row>
    <row r="754" spans="1:4" x14ac:dyDescent="0.3">
      <c r="A754" s="24">
        <v>42739</v>
      </c>
      <c r="B754" s="24" t="str">
        <f t="shared" si="11"/>
        <v>2017M1</v>
      </c>
      <c r="C754">
        <v>0.10493771131855045</v>
      </c>
      <c r="D754">
        <v>0.16066506073805567</v>
      </c>
    </row>
    <row r="755" spans="1:4" x14ac:dyDescent="0.3">
      <c r="A755" s="24">
        <v>42740</v>
      </c>
      <c r="B755" s="24" t="str">
        <f t="shared" si="11"/>
        <v>2017M1</v>
      </c>
      <c r="C755">
        <v>-0.12614940625770732</v>
      </c>
      <c r="D755">
        <v>0.16432700726162161</v>
      </c>
    </row>
    <row r="756" spans="1:4" x14ac:dyDescent="0.3">
      <c r="A756" s="24">
        <v>42741</v>
      </c>
      <c r="B756" s="24" t="str">
        <f t="shared" si="11"/>
        <v>2017M1</v>
      </c>
      <c r="C756">
        <v>-1.6899373265119588E-4</v>
      </c>
      <c r="D756">
        <v>0.16923443706791769</v>
      </c>
    </row>
    <row r="757" spans="1:4" x14ac:dyDescent="0.3">
      <c r="A757" s="24">
        <v>42744</v>
      </c>
      <c r="B757" s="24" t="str">
        <f t="shared" si="11"/>
        <v>2017M1</v>
      </c>
      <c r="C757">
        <v>-0.16026736005742875</v>
      </c>
      <c r="D757">
        <v>0.16318479312840509</v>
      </c>
    </row>
    <row r="758" spans="1:4" x14ac:dyDescent="0.3">
      <c r="A758" s="24">
        <v>42745</v>
      </c>
      <c r="B758" s="24" t="str">
        <f t="shared" si="11"/>
        <v>2017M1</v>
      </c>
      <c r="C758">
        <v>-0.2780922556230313</v>
      </c>
      <c r="D758">
        <v>0.15317199135620305</v>
      </c>
    </row>
    <row r="759" spans="1:4" x14ac:dyDescent="0.3">
      <c r="A759" s="24">
        <v>42746</v>
      </c>
      <c r="B759" s="24" t="str">
        <f t="shared" si="11"/>
        <v>2017M1</v>
      </c>
      <c r="C759">
        <v>-0.16615793510411092</v>
      </c>
      <c r="D759">
        <v>0.14717519218982361</v>
      </c>
    </row>
    <row r="760" spans="1:4" x14ac:dyDescent="0.3">
      <c r="A760" s="24">
        <v>42747</v>
      </c>
      <c r="B760" s="24" t="str">
        <f t="shared" si="11"/>
        <v>2017M1</v>
      </c>
      <c r="C760">
        <v>-0.42181656327459072</v>
      </c>
      <c r="D760">
        <v>0.11179773839196946</v>
      </c>
    </row>
    <row r="761" spans="1:4" x14ac:dyDescent="0.3">
      <c r="A761" s="24">
        <v>42748</v>
      </c>
      <c r="B761" s="24" t="str">
        <f t="shared" si="11"/>
        <v>2017M1</v>
      </c>
      <c r="C761">
        <v>-0.36642231549269511</v>
      </c>
      <c r="D761">
        <v>7.9569915373855007E-2</v>
      </c>
    </row>
    <row r="762" spans="1:4" x14ac:dyDescent="0.3">
      <c r="A762" s="24">
        <v>42751</v>
      </c>
      <c r="B762" s="24" t="str">
        <f t="shared" si="11"/>
        <v>2017M1</v>
      </c>
      <c r="C762">
        <v>-0.33271475224429403</v>
      </c>
      <c r="D762">
        <v>4.8906384958113641E-2</v>
      </c>
    </row>
    <row r="763" spans="1:4" x14ac:dyDescent="0.3">
      <c r="A763" s="24">
        <v>42752</v>
      </c>
      <c r="B763" s="24" t="str">
        <f t="shared" si="11"/>
        <v>2017M1</v>
      </c>
      <c r="C763">
        <v>-0.46268540096339261</v>
      </c>
      <c r="D763">
        <v>1.1889269018094306E-2</v>
      </c>
    </row>
    <row r="764" spans="1:4" x14ac:dyDescent="0.3">
      <c r="A764" s="24">
        <v>42753</v>
      </c>
      <c r="B764" s="24" t="str">
        <f t="shared" si="11"/>
        <v>2017M1</v>
      </c>
      <c r="C764">
        <v>-0.42447570498133791</v>
      </c>
      <c r="D764">
        <v>-2.1877108130530697E-2</v>
      </c>
    </row>
    <row r="765" spans="1:4" x14ac:dyDescent="0.3">
      <c r="A765" s="24">
        <v>42754</v>
      </c>
      <c r="B765" s="24" t="str">
        <f t="shared" si="11"/>
        <v>2017M1</v>
      </c>
      <c r="C765">
        <v>-0.30094518644777679</v>
      </c>
      <c r="D765">
        <v>-5.3225741224135724E-2</v>
      </c>
    </row>
    <row r="766" spans="1:4" x14ac:dyDescent="0.3">
      <c r="A766" s="24">
        <v>42755</v>
      </c>
      <c r="B766" s="24" t="str">
        <f t="shared" si="11"/>
        <v>2017M1</v>
      </c>
      <c r="C766">
        <v>-0.31971837439647088</v>
      </c>
      <c r="D766">
        <v>-8.236984575992666E-2</v>
      </c>
    </row>
    <row r="767" spans="1:4" x14ac:dyDescent="0.3">
      <c r="A767" s="24">
        <v>42758</v>
      </c>
      <c r="B767" s="24" t="str">
        <f t="shared" si="11"/>
        <v>2017M1</v>
      </c>
      <c r="C767">
        <v>-0.57536723867378459</v>
      </c>
      <c r="D767">
        <v>-0.1232229799216272</v>
      </c>
    </row>
    <row r="768" spans="1:4" x14ac:dyDescent="0.3">
      <c r="A768" s="24">
        <v>42759</v>
      </c>
      <c r="B768" s="24" t="str">
        <f t="shared" si="11"/>
        <v>2017M1</v>
      </c>
      <c r="C768">
        <v>-0.60834802926529608</v>
      </c>
      <c r="D768">
        <v>-0.16785012896083393</v>
      </c>
    </row>
    <row r="769" spans="1:4" x14ac:dyDescent="0.3">
      <c r="A769" s="24">
        <v>42760</v>
      </c>
      <c r="B769" s="24" t="str">
        <f t="shared" si="11"/>
        <v>2017M1</v>
      </c>
      <c r="C769">
        <v>-0.65946897619299927</v>
      </c>
      <c r="D769">
        <v>-0.2177138272238226</v>
      </c>
    </row>
    <row r="770" spans="1:4" x14ac:dyDescent="0.3">
      <c r="A770" s="24">
        <v>42761</v>
      </c>
      <c r="B770" s="24" t="str">
        <f t="shared" ref="B770:B833" si="12">CONCATENATE(YEAR(A770),"M",(MONTH(A770)))</f>
        <v>2017M1</v>
      </c>
      <c r="C770">
        <v>-0.50692029506367609</v>
      </c>
      <c r="D770">
        <v>-0.25308878983181682</v>
      </c>
    </row>
    <row r="771" spans="1:4" x14ac:dyDescent="0.3">
      <c r="A771" s="24">
        <v>42762</v>
      </c>
      <c r="B771" s="24" t="str">
        <f t="shared" si="12"/>
        <v>2017M1</v>
      </c>
      <c r="C771">
        <v>-0.61241612581515581</v>
      </c>
      <c r="D771">
        <v>-0.29295837207363939</v>
      </c>
    </row>
    <row r="772" spans="1:4" x14ac:dyDescent="0.3">
      <c r="A772" s="24">
        <v>42765</v>
      </c>
      <c r="B772" s="24" t="str">
        <f t="shared" si="12"/>
        <v>2017M1</v>
      </c>
      <c r="C772">
        <v>-0.61124663700247084</v>
      </c>
      <c r="D772">
        <v>-0.33408205032100324</v>
      </c>
    </row>
    <row r="773" spans="1:4" x14ac:dyDescent="0.3">
      <c r="A773" s="24">
        <v>42766</v>
      </c>
      <c r="B773" s="24" t="str">
        <f t="shared" si="12"/>
        <v>2017M1</v>
      </c>
      <c r="C773">
        <v>-0.66089852886349998</v>
      </c>
      <c r="D773">
        <v>-0.37446711840669106</v>
      </c>
    </row>
    <row r="774" spans="1:4" x14ac:dyDescent="0.3">
      <c r="A774" s="24">
        <v>42767</v>
      </c>
      <c r="B774" s="24" t="str">
        <f t="shared" si="12"/>
        <v>2017M2</v>
      </c>
      <c r="C774">
        <v>-0.64602865274233578</v>
      </c>
      <c r="D774">
        <v>-0.41201543660973539</v>
      </c>
    </row>
    <row r="775" spans="1:4" x14ac:dyDescent="0.3">
      <c r="A775" s="24">
        <v>42768</v>
      </c>
      <c r="B775" s="24" t="str">
        <f t="shared" si="12"/>
        <v>2017M2</v>
      </c>
      <c r="C775">
        <v>-0.7661242805079449</v>
      </c>
      <c r="D775">
        <v>-0.44401418032224721</v>
      </c>
    </row>
    <row r="776" spans="1:4" x14ac:dyDescent="0.3">
      <c r="A776" s="24">
        <v>42769</v>
      </c>
      <c r="B776" s="24" t="str">
        <f t="shared" si="12"/>
        <v>2017M2</v>
      </c>
      <c r="C776">
        <v>-0.80153135353096205</v>
      </c>
      <c r="D776">
        <v>-0.48408229831216276</v>
      </c>
    </row>
    <row r="777" spans="1:4" x14ac:dyDescent="0.3">
      <c r="A777" s="24">
        <v>42772</v>
      </c>
      <c r="B777" s="24" t="str">
        <f t="shared" si="12"/>
        <v>2017M2</v>
      </c>
      <c r="C777">
        <v>-0.7648854852045408</v>
      </c>
      <c r="D777">
        <v>-0.51431320456951846</v>
      </c>
    </row>
    <row r="778" spans="1:4" x14ac:dyDescent="0.3">
      <c r="A778" s="24">
        <v>42773</v>
      </c>
      <c r="B778" s="24" t="str">
        <f t="shared" si="12"/>
        <v>2017M2</v>
      </c>
      <c r="C778">
        <v>-0.76207146092140698</v>
      </c>
      <c r="D778">
        <v>-0.53851216483443709</v>
      </c>
    </row>
    <row r="779" spans="1:4" x14ac:dyDescent="0.3">
      <c r="A779" s="24">
        <v>42774</v>
      </c>
      <c r="B779" s="24" t="str">
        <f t="shared" si="12"/>
        <v>2017M2</v>
      </c>
      <c r="C779">
        <v>-0.86473271713567545</v>
      </c>
      <c r="D779">
        <v>-0.57344090393601532</v>
      </c>
    </row>
    <row r="780" spans="1:4" x14ac:dyDescent="0.3">
      <c r="A780" s="24">
        <v>42775</v>
      </c>
      <c r="B780" s="24" t="str">
        <f t="shared" si="12"/>
        <v>2017M2</v>
      </c>
      <c r="C780">
        <v>-0.81190182246672016</v>
      </c>
      <c r="D780">
        <v>-0.59294516689562182</v>
      </c>
    </row>
    <row r="781" spans="1:4" x14ac:dyDescent="0.3">
      <c r="A781" s="24">
        <v>42776</v>
      </c>
      <c r="B781" s="24" t="str">
        <f t="shared" si="12"/>
        <v>2017M2</v>
      </c>
      <c r="C781">
        <v>-0.86255247527078827</v>
      </c>
      <c r="D781">
        <v>-0.61775167488452642</v>
      </c>
    </row>
    <row r="782" spans="1:4" x14ac:dyDescent="0.3">
      <c r="A782" s="24">
        <v>42779</v>
      </c>
      <c r="B782" s="24" t="str">
        <f t="shared" si="12"/>
        <v>2017M2</v>
      </c>
      <c r="C782">
        <v>-0.93835360629571296</v>
      </c>
      <c r="D782">
        <v>-0.64803361758709743</v>
      </c>
    </row>
    <row r="783" spans="1:4" x14ac:dyDescent="0.3">
      <c r="A783" s="24">
        <v>42780</v>
      </c>
      <c r="B783" s="24" t="str">
        <f t="shared" si="12"/>
        <v>2017M2</v>
      </c>
      <c r="C783">
        <v>-0.94016321242834211</v>
      </c>
      <c r="D783">
        <v>-0.67190750816034484</v>
      </c>
    </row>
    <row r="784" spans="1:4" x14ac:dyDescent="0.3">
      <c r="A784" s="24">
        <v>42781</v>
      </c>
      <c r="B784" s="24" t="str">
        <f t="shared" si="12"/>
        <v>2017M2</v>
      </c>
      <c r="C784">
        <v>-1.0487911927117586</v>
      </c>
      <c r="D784">
        <v>-0.70312328254686585</v>
      </c>
    </row>
    <row r="785" spans="1:4" x14ac:dyDescent="0.3">
      <c r="A785" s="24">
        <v>42782</v>
      </c>
      <c r="B785" s="24" t="str">
        <f t="shared" si="12"/>
        <v>2017M2</v>
      </c>
      <c r="C785">
        <v>-1.0073456216046395</v>
      </c>
      <c r="D785">
        <v>-0.73844330430470895</v>
      </c>
    </row>
    <row r="786" spans="1:4" x14ac:dyDescent="0.3">
      <c r="A786" s="24">
        <v>42783</v>
      </c>
      <c r="B786" s="24" t="str">
        <f t="shared" si="12"/>
        <v>2017M2</v>
      </c>
      <c r="C786">
        <v>-0.90892641601456603</v>
      </c>
      <c r="D786">
        <v>-0.76790370638561378</v>
      </c>
    </row>
    <row r="787" spans="1:4" x14ac:dyDescent="0.3">
      <c r="A787" s="24">
        <v>42786</v>
      </c>
      <c r="B787" s="24" t="str">
        <f t="shared" si="12"/>
        <v>2017M2</v>
      </c>
      <c r="C787">
        <v>-0.91870853157549415</v>
      </c>
      <c r="D787">
        <v>-0.78507077103069922</v>
      </c>
    </row>
    <row r="788" spans="1:4" x14ac:dyDescent="0.3">
      <c r="A788" s="24">
        <v>42787</v>
      </c>
      <c r="B788" s="24" t="str">
        <f t="shared" si="12"/>
        <v>2017M2</v>
      </c>
      <c r="C788">
        <v>-0.89678081323922776</v>
      </c>
      <c r="D788">
        <v>-0.79949241022939588</v>
      </c>
    </row>
    <row r="789" spans="1:4" x14ac:dyDescent="0.3">
      <c r="A789" s="24">
        <v>42788</v>
      </c>
      <c r="B789" s="24" t="str">
        <f t="shared" si="12"/>
        <v>2017M2</v>
      </c>
      <c r="C789">
        <v>-1.0333801403172971</v>
      </c>
      <c r="D789">
        <v>-0.81818796843561081</v>
      </c>
    </row>
    <row r="790" spans="1:4" x14ac:dyDescent="0.3">
      <c r="A790" s="24">
        <v>42789</v>
      </c>
      <c r="B790" s="24" t="str">
        <f t="shared" si="12"/>
        <v>2017M2</v>
      </c>
      <c r="C790">
        <v>-1.0876549052238729</v>
      </c>
      <c r="D790">
        <v>-0.84722469894362062</v>
      </c>
    </row>
    <row r="791" spans="1:4" x14ac:dyDescent="0.3">
      <c r="A791" s="24">
        <v>42790</v>
      </c>
      <c r="B791" s="24" t="str">
        <f t="shared" si="12"/>
        <v>2017M2</v>
      </c>
      <c r="C791">
        <v>-0.98158990114583133</v>
      </c>
      <c r="D791">
        <v>-0.86568338771015418</v>
      </c>
    </row>
    <row r="792" spans="1:4" x14ac:dyDescent="0.3">
      <c r="A792" s="24">
        <v>42793</v>
      </c>
      <c r="B792" s="24" t="str">
        <f t="shared" si="12"/>
        <v>2017M2</v>
      </c>
      <c r="C792">
        <v>-0.96333079443637226</v>
      </c>
      <c r="D792">
        <v>-0.88328759558184944</v>
      </c>
    </row>
    <row r="793" spans="1:4" x14ac:dyDescent="0.3">
      <c r="A793" s="24">
        <v>42794</v>
      </c>
      <c r="B793" s="24" t="str">
        <f t="shared" si="12"/>
        <v>2017M2</v>
      </c>
      <c r="C793">
        <v>-0.87511665383317616</v>
      </c>
      <c r="D793">
        <v>-0.89399850183033325</v>
      </c>
    </row>
    <row r="794" spans="1:4" x14ac:dyDescent="0.3">
      <c r="A794" s="24">
        <v>42795</v>
      </c>
      <c r="B794" s="24" t="str">
        <f t="shared" si="12"/>
        <v>2017M3</v>
      </c>
      <c r="C794">
        <v>-0.88848405929631169</v>
      </c>
      <c r="D794">
        <v>-0.90612127215803184</v>
      </c>
    </row>
    <row r="795" spans="1:4" x14ac:dyDescent="0.3">
      <c r="A795" s="24">
        <v>42796</v>
      </c>
      <c r="B795" s="24" t="str">
        <f t="shared" si="12"/>
        <v>2017M3</v>
      </c>
      <c r="C795">
        <v>-0.73067839645237098</v>
      </c>
      <c r="D795">
        <v>-0.90434897795525315</v>
      </c>
    </row>
    <row r="796" spans="1:4" x14ac:dyDescent="0.3">
      <c r="A796" s="24">
        <v>42797</v>
      </c>
      <c r="B796" s="24" t="str">
        <f t="shared" si="12"/>
        <v>2017M3</v>
      </c>
      <c r="C796">
        <v>-0.81949085618394113</v>
      </c>
      <c r="D796">
        <v>-0.90524695308790226</v>
      </c>
    </row>
    <row r="797" spans="1:4" x14ac:dyDescent="0.3">
      <c r="A797" s="24">
        <v>42800</v>
      </c>
      <c r="B797" s="24" t="str">
        <f t="shared" si="12"/>
        <v>2017M3</v>
      </c>
      <c r="C797">
        <v>-0.79994314837949754</v>
      </c>
      <c r="D797">
        <v>-0.90699983624665015</v>
      </c>
    </row>
    <row r="798" spans="1:4" x14ac:dyDescent="0.3">
      <c r="A798" s="24">
        <v>42801</v>
      </c>
      <c r="B798" s="24" t="str">
        <f t="shared" si="12"/>
        <v>2017M3</v>
      </c>
      <c r="C798">
        <v>-0.77826050605937636</v>
      </c>
      <c r="D798">
        <v>-0.90780928850354869</v>
      </c>
    </row>
    <row r="799" spans="1:4" x14ac:dyDescent="0.3">
      <c r="A799" s="24">
        <v>42802</v>
      </c>
      <c r="B799" s="24" t="str">
        <f t="shared" si="12"/>
        <v>2017M3</v>
      </c>
      <c r="C799">
        <v>-0.70808209230421615</v>
      </c>
      <c r="D799">
        <v>-0.89997675726197568</v>
      </c>
    </row>
    <row r="800" spans="1:4" x14ac:dyDescent="0.3">
      <c r="A800" s="24">
        <v>42803</v>
      </c>
      <c r="B800" s="24" t="str">
        <f t="shared" si="12"/>
        <v>2017M3</v>
      </c>
      <c r="C800">
        <v>-0.62607344022352251</v>
      </c>
      <c r="D800">
        <v>-0.89068533814981576</v>
      </c>
    </row>
    <row r="801" spans="1:4" x14ac:dyDescent="0.3">
      <c r="A801" s="24">
        <v>42804</v>
      </c>
      <c r="B801" s="24" t="str">
        <f t="shared" si="12"/>
        <v>2017M3</v>
      </c>
      <c r="C801">
        <v>-0.83557628986222543</v>
      </c>
      <c r="D801">
        <v>-0.88933652887938752</v>
      </c>
    </row>
    <row r="802" spans="1:4" x14ac:dyDescent="0.3">
      <c r="A802" s="24">
        <v>42807</v>
      </c>
      <c r="B802" s="24" t="str">
        <f t="shared" si="12"/>
        <v>2017M3</v>
      </c>
      <c r="C802">
        <v>-0.91903477935798106</v>
      </c>
      <c r="D802">
        <v>-0.8883705875325012</v>
      </c>
    </row>
    <row r="803" spans="1:4" x14ac:dyDescent="0.3">
      <c r="A803" s="24">
        <v>42808</v>
      </c>
      <c r="B803" s="24" t="str">
        <f t="shared" si="12"/>
        <v>2017M3</v>
      </c>
      <c r="C803">
        <v>-0.82430570786277368</v>
      </c>
      <c r="D803">
        <v>-0.88257771230422277</v>
      </c>
    </row>
    <row r="804" spans="1:4" x14ac:dyDescent="0.3">
      <c r="A804" s="24">
        <v>42809</v>
      </c>
      <c r="B804" s="24" t="str">
        <f t="shared" si="12"/>
        <v>2017M3</v>
      </c>
      <c r="C804">
        <v>-1.0024190938633617</v>
      </c>
      <c r="D804">
        <v>-0.88025910736180302</v>
      </c>
    </row>
    <row r="805" spans="1:4" x14ac:dyDescent="0.3">
      <c r="A805" s="24">
        <v>42810</v>
      </c>
      <c r="B805" s="24" t="str">
        <f t="shared" si="12"/>
        <v>2017M3</v>
      </c>
      <c r="C805">
        <v>-1.1792524140918137</v>
      </c>
      <c r="D805">
        <v>-0.88885444698616156</v>
      </c>
    </row>
    <row r="806" spans="1:4" x14ac:dyDescent="0.3">
      <c r="A806" s="24">
        <v>42811</v>
      </c>
      <c r="B806" s="24" t="str">
        <f t="shared" si="12"/>
        <v>2017M3</v>
      </c>
      <c r="C806">
        <v>-1.2043207519939856</v>
      </c>
      <c r="D806">
        <v>-0.90362416378513255</v>
      </c>
    </row>
    <row r="807" spans="1:4" x14ac:dyDescent="0.3">
      <c r="A807" s="24">
        <v>42814</v>
      </c>
      <c r="B807" s="24" t="str">
        <f t="shared" si="12"/>
        <v>2017M3</v>
      </c>
      <c r="C807">
        <v>-1.3258307362570561</v>
      </c>
      <c r="D807">
        <v>-0.92398027401921079</v>
      </c>
    </row>
    <row r="808" spans="1:4" x14ac:dyDescent="0.3">
      <c r="A808" s="24">
        <v>42815</v>
      </c>
      <c r="B808" s="24" t="str">
        <f t="shared" si="12"/>
        <v>2017M3</v>
      </c>
      <c r="C808">
        <v>-1.2557278903901576</v>
      </c>
      <c r="D808">
        <v>-0.94192762787675721</v>
      </c>
    </row>
    <row r="809" spans="1:4" x14ac:dyDescent="0.3">
      <c r="A809" s="24">
        <v>42816</v>
      </c>
      <c r="B809" s="24" t="str">
        <f t="shared" si="12"/>
        <v>2017M3</v>
      </c>
      <c r="C809">
        <v>-1.2414749103199145</v>
      </c>
      <c r="D809">
        <v>-0.95233236637688812</v>
      </c>
    </row>
    <row r="810" spans="1:4" x14ac:dyDescent="0.3">
      <c r="A810" s="24">
        <v>42817</v>
      </c>
      <c r="B810" s="24" t="str">
        <f t="shared" si="12"/>
        <v>2017M3</v>
      </c>
      <c r="C810">
        <v>-1.1723024188999212</v>
      </c>
      <c r="D810">
        <v>-0.95656474206069042</v>
      </c>
    </row>
    <row r="811" spans="1:4" x14ac:dyDescent="0.3">
      <c r="A811" s="24">
        <v>42818</v>
      </c>
      <c r="B811" s="24" t="str">
        <f t="shared" si="12"/>
        <v>2017M3</v>
      </c>
      <c r="C811">
        <v>-1.1971569611266852</v>
      </c>
      <c r="D811">
        <v>-0.96734309505973304</v>
      </c>
    </row>
    <row r="812" spans="1:4" x14ac:dyDescent="0.3">
      <c r="A812" s="24">
        <v>42821</v>
      </c>
      <c r="B812" s="24" t="str">
        <f t="shared" si="12"/>
        <v>2017M3</v>
      </c>
      <c r="C812">
        <v>-1.2581953983873719</v>
      </c>
      <c r="D812">
        <v>-0.9820863252572829</v>
      </c>
    </row>
    <row r="813" spans="1:4" x14ac:dyDescent="0.3">
      <c r="A813" s="24">
        <v>42822</v>
      </c>
      <c r="B813" s="24" t="str">
        <f t="shared" si="12"/>
        <v>2017M3</v>
      </c>
      <c r="C813">
        <v>-1.1957957932617151</v>
      </c>
      <c r="D813">
        <v>-0.99812028222871008</v>
      </c>
    </row>
    <row r="814" spans="1:4" x14ac:dyDescent="0.3">
      <c r="A814" s="24">
        <v>42823</v>
      </c>
      <c r="B814" s="24" t="str">
        <f t="shared" si="12"/>
        <v>2017M3</v>
      </c>
      <c r="C814">
        <v>-1.142155978544805</v>
      </c>
      <c r="D814">
        <v>-1.0108038781911346</v>
      </c>
    </row>
    <row r="815" spans="1:4" x14ac:dyDescent="0.3">
      <c r="A815" s="24">
        <v>42824</v>
      </c>
      <c r="B815" s="24" t="str">
        <f t="shared" si="12"/>
        <v>2017M3</v>
      </c>
      <c r="C815">
        <v>-1.0532993596580784</v>
      </c>
      <c r="D815">
        <v>-1.02693492635142</v>
      </c>
    </row>
    <row r="816" spans="1:4" x14ac:dyDescent="0.3">
      <c r="A816" s="24">
        <v>42825</v>
      </c>
      <c r="B816" s="24" t="str">
        <f t="shared" si="12"/>
        <v>2017M3</v>
      </c>
      <c r="C816">
        <v>-0.93858057535675288</v>
      </c>
      <c r="D816">
        <v>-1.0328894123100603</v>
      </c>
    </row>
    <row r="817" spans="1:4" x14ac:dyDescent="0.3">
      <c r="A817" s="24">
        <v>42828</v>
      </c>
      <c r="B817" s="24" t="str">
        <f t="shared" si="12"/>
        <v>2017M4</v>
      </c>
      <c r="C817">
        <v>-0.95598932689907645</v>
      </c>
      <c r="D817">
        <v>-1.0406917212360396</v>
      </c>
    </row>
    <row r="818" spans="1:4" x14ac:dyDescent="0.3">
      <c r="A818" s="24">
        <v>42829</v>
      </c>
      <c r="B818" s="24" t="str">
        <f t="shared" si="12"/>
        <v>2017M4</v>
      </c>
      <c r="C818">
        <v>-0.90706421627937595</v>
      </c>
      <c r="D818">
        <v>-1.0471319067470393</v>
      </c>
    </row>
    <row r="819" spans="1:4" x14ac:dyDescent="0.3">
      <c r="A819" s="24">
        <v>42830</v>
      </c>
      <c r="B819" s="24" t="str">
        <f t="shared" si="12"/>
        <v>2017M4</v>
      </c>
      <c r="C819">
        <v>-0.82608916808670962</v>
      </c>
      <c r="D819">
        <v>-1.0530322605361639</v>
      </c>
    </row>
    <row r="820" spans="1:4" x14ac:dyDescent="0.3">
      <c r="A820" s="24">
        <v>42831</v>
      </c>
      <c r="B820" s="24" t="str">
        <f t="shared" si="12"/>
        <v>2017M4</v>
      </c>
      <c r="C820">
        <v>-0.71125058622928528</v>
      </c>
      <c r="D820">
        <v>-1.0572911178364521</v>
      </c>
    </row>
    <row r="821" spans="1:4" x14ac:dyDescent="0.3">
      <c r="A821" s="24">
        <v>42832</v>
      </c>
      <c r="B821" s="24" t="str">
        <f t="shared" si="12"/>
        <v>2017M4</v>
      </c>
      <c r="C821">
        <v>-0.65749988773890267</v>
      </c>
      <c r="D821">
        <v>-1.0483872977302864</v>
      </c>
    </row>
    <row r="822" spans="1:4" x14ac:dyDescent="0.3">
      <c r="A822" s="24">
        <v>42835</v>
      </c>
      <c r="B822" s="24" t="str">
        <f t="shared" si="12"/>
        <v>2017M4</v>
      </c>
      <c r="C822">
        <v>-0.60096447231006955</v>
      </c>
      <c r="D822">
        <v>-1.0324837823778907</v>
      </c>
    </row>
    <row r="823" spans="1:4" x14ac:dyDescent="0.3">
      <c r="A823" s="24">
        <v>42836</v>
      </c>
      <c r="B823" s="24" t="str">
        <f t="shared" si="12"/>
        <v>2017M4</v>
      </c>
      <c r="C823">
        <v>-0.58732885844084559</v>
      </c>
      <c r="D823">
        <v>-1.0206349399067944</v>
      </c>
    </row>
    <row r="824" spans="1:4" x14ac:dyDescent="0.3">
      <c r="A824" s="24">
        <v>42837</v>
      </c>
      <c r="B824" s="24" t="str">
        <f t="shared" si="12"/>
        <v>2017M4</v>
      </c>
      <c r="C824">
        <v>-0.5799534470531631</v>
      </c>
      <c r="D824">
        <v>-0.99951165756628435</v>
      </c>
    </row>
    <row r="825" spans="1:4" x14ac:dyDescent="0.3">
      <c r="A825" s="24">
        <v>42838</v>
      </c>
      <c r="B825" s="24" t="str">
        <f t="shared" si="12"/>
        <v>2017M4</v>
      </c>
      <c r="C825">
        <v>-0.54042852965845789</v>
      </c>
      <c r="D825">
        <v>-0.9675704633446166</v>
      </c>
    </row>
    <row r="826" spans="1:4" x14ac:dyDescent="0.3">
      <c r="A826" s="24">
        <v>42839</v>
      </c>
      <c r="B826" s="24" t="str">
        <f t="shared" si="12"/>
        <v>2017M4</v>
      </c>
      <c r="C826">
        <v>-0.52539058539362649</v>
      </c>
      <c r="D826">
        <v>-0.93362395501459883</v>
      </c>
    </row>
    <row r="827" spans="1:4" x14ac:dyDescent="0.3">
      <c r="A827" s="24">
        <v>42842</v>
      </c>
      <c r="B827" s="24" t="str">
        <f t="shared" si="12"/>
        <v>2017M4</v>
      </c>
      <c r="C827">
        <v>-0.6921915825389926</v>
      </c>
      <c r="D827">
        <v>-0.9019419973286954</v>
      </c>
    </row>
    <row r="828" spans="1:4" x14ac:dyDescent="0.3">
      <c r="A828" s="24">
        <v>42843</v>
      </c>
      <c r="B828" s="24" t="str">
        <f t="shared" si="12"/>
        <v>2017M4</v>
      </c>
      <c r="C828">
        <v>-0.67443669082390834</v>
      </c>
      <c r="D828">
        <v>-0.87287743735038281</v>
      </c>
    </row>
    <row r="829" spans="1:4" x14ac:dyDescent="0.3">
      <c r="A829" s="24">
        <v>42844</v>
      </c>
      <c r="B829" s="24" t="str">
        <f t="shared" si="12"/>
        <v>2017M4</v>
      </c>
      <c r="C829">
        <v>-0.57054316315394038</v>
      </c>
      <c r="D829">
        <v>-0.83933084999208418</v>
      </c>
    </row>
    <row r="830" spans="1:4" x14ac:dyDescent="0.3">
      <c r="A830" s="24">
        <v>42845</v>
      </c>
      <c r="B830" s="24" t="str">
        <f t="shared" si="12"/>
        <v>2017M4</v>
      </c>
      <c r="C830">
        <v>-0.66641431751919866</v>
      </c>
      <c r="D830">
        <v>-0.81403644492304816</v>
      </c>
    </row>
    <row r="831" spans="1:4" x14ac:dyDescent="0.3">
      <c r="A831" s="24">
        <v>42846</v>
      </c>
      <c r="B831" s="24" t="str">
        <f t="shared" si="12"/>
        <v>2017M4</v>
      </c>
      <c r="C831">
        <v>-0.66877696319390534</v>
      </c>
      <c r="D831">
        <v>-0.78761744502640896</v>
      </c>
    </row>
    <row r="832" spans="1:4" x14ac:dyDescent="0.3">
      <c r="A832" s="24">
        <v>42849</v>
      </c>
      <c r="B832" s="24" t="str">
        <f t="shared" si="12"/>
        <v>2017M4</v>
      </c>
      <c r="C832">
        <v>-0.9088123404102646</v>
      </c>
      <c r="D832">
        <v>-0.77014829212755365</v>
      </c>
    </row>
    <row r="833" spans="1:4" x14ac:dyDescent="0.3">
      <c r="A833" s="24">
        <v>42850</v>
      </c>
      <c r="B833" s="24" t="str">
        <f t="shared" si="12"/>
        <v>2017M4</v>
      </c>
      <c r="C833">
        <v>-0.8664711609793363</v>
      </c>
      <c r="D833">
        <v>-0.75368206051343467</v>
      </c>
    </row>
    <row r="834" spans="1:4" x14ac:dyDescent="0.3">
      <c r="A834" s="24">
        <v>42851</v>
      </c>
      <c r="B834" s="24" t="str">
        <f t="shared" ref="B834:B897" si="13">CONCATENATE(YEAR(A834),"M",(MONTH(A834)))</f>
        <v>2017M4</v>
      </c>
      <c r="C834">
        <v>-0.76216298189044096</v>
      </c>
      <c r="D834">
        <v>-0.7346824106807166</v>
      </c>
    </row>
    <row r="835" spans="1:4" x14ac:dyDescent="0.3">
      <c r="A835" s="24">
        <v>42852</v>
      </c>
      <c r="B835" s="24" t="str">
        <f t="shared" si="13"/>
        <v>2017M4</v>
      </c>
      <c r="C835">
        <v>-0.75250123708927585</v>
      </c>
      <c r="D835">
        <v>-0.71964250455227652</v>
      </c>
    </row>
    <row r="836" spans="1:4" x14ac:dyDescent="0.3">
      <c r="A836" s="24">
        <v>42853</v>
      </c>
      <c r="B836" s="24" t="str">
        <f t="shared" si="13"/>
        <v>2017M4</v>
      </c>
      <c r="C836">
        <v>-0.81454283434268848</v>
      </c>
      <c r="D836">
        <v>-0.71344061750157317</v>
      </c>
    </row>
    <row r="837" spans="1:4" x14ac:dyDescent="0.3">
      <c r="A837" s="24">
        <v>42856</v>
      </c>
      <c r="B837" s="24" t="str">
        <f t="shared" si="13"/>
        <v>2017M5</v>
      </c>
      <c r="C837">
        <v>-0.91174772577794583</v>
      </c>
      <c r="D837">
        <v>-0.71122853744551673</v>
      </c>
    </row>
    <row r="838" spans="1:4" x14ac:dyDescent="0.3">
      <c r="A838" s="24">
        <v>42857</v>
      </c>
      <c r="B838" s="24" t="str">
        <f t="shared" si="13"/>
        <v>2017M5</v>
      </c>
      <c r="C838">
        <v>-1.0363794070743131</v>
      </c>
      <c r="D838">
        <v>-0.71769429698526355</v>
      </c>
    </row>
    <row r="839" spans="1:4" x14ac:dyDescent="0.3">
      <c r="A839" s="24">
        <v>42858</v>
      </c>
      <c r="B839" s="24" t="str">
        <f t="shared" si="13"/>
        <v>2017M5</v>
      </c>
      <c r="C839">
        <v>-0.96059520988465819</v>
      </c>
      <c r="D839">
        <v>-0.72441959907516118</v>
      </c>
    </row>
    <row r="840" spans="1:4" x14ac:dyDescent="0.3">
      <c r="A840" s="24">
        <v>42859</v>
      </c>
      <c r="B840" s="24" t="str">
        <f t="shared" si="13"/>
        <v>2017M5</v>
      </c>
      <c r="C840">
        <v>-0.96893337319626494</v>
      </c>
      <c r="D840">
        <v>-0.73730373842351005</v>
      </c>
    </row>
    <row r="841" spans="1:4" x14ac:dyDescent="0.3">
      <c r="A841" s="24">
        <v>42860</v>
      </c>
      <c r="B841" s="24" t="str">
        <f t="shared" si="13"/>
        <v>2017M5</v>
      </c>
      <c r="C841">
        <v>-1.0175150488950118</v>
      </c>
      <c r="D841">
        <v>-0.75530449648131559</v>
      </c>
    </row>
    <row r="842" spans="1:4" x14ac:dyDescent="0.3">
      <c r="A842" s="24">
        <v>42863</v>
      </c>
      <c r="B842" s="24" t="str">
        <f t="shared" si="13"/>
        <v>2017M5</v>
      </c>
      <c r="C842">
        <v>-0.90448413615879308</v>
      </c>
      <c r="D842">
        <v>-0.77048047967375166</v>
      </c>
    </row>
    <row r="843" spans="1:4" x14ac:dyDescent="0.3">
      <c r="A843" s="24">
        <v>42864</v>
      </c>
      <c r="B843" s="24" t="str">
        <f t="shared" si="13"/>
        <v>2017M5</v>
      </c>
      <c r="C843">
        <v>-0.91492760541825591</v>
      </c>
      <c r="D843">
        <v>-0.78686041702262211</v>
      </c>
    </row>
    <row r="844" spans="1:4" x14ac:dyDescent="0.3">
      <c r="A844" s="24">
        <v>42865</v>
      </c>
      <c r="B844" s="24" t="str">
        <f t="shared" si="13"/>
        <v>2017M5</v>
      </c>
      <c r="C844">
        <v>-0.93002530646892634</v>
      </c>
      <c r="D844">
        <v>-0.80436400999341018</v>
      </c>
    </row>
    <row r="845" spans="1:4" x14ac:dyDescent="0.3">
      <c r="A845" s="24">
        <v>42866</v>
      </c>
      <c r="B845" s="24" t="str">
        <f t="shared" si="13"/>
        <v>2017M5</v>
      </c>
      <c r="C845">
        <v>-0.96259620354259756</v>
      </c>
      <c r="D845">
        <v>-0.82547239368761738</v>
      </c>
    </row>
    <row r="846" spans="1:4" x14ac:dyDescent="0.3">
      <c r="A846" s="24">
        <v>42867</v>
      </c>
      <c r="B846" s="24" t="str">
        <f t="shared" si="13"/>
        <v>2017M5</v>
      </c>
      <c r="C846">
        <v>-1.1018448877204228</v>
      </c>
      <c r="D846">
        <v>-0.85429510880395709</v>
      </c>
    </row>
    <row r="847" spans="1:4" x14ac:dyDescent="0.3">
      <c r="A847" s="24">
        <v>42870</v>
      </c>
      <c r="B847" s="24" t="str">
        <f t="shared" si="13"/>
        <v>2017M5</v>
      </c>
      <c r="C847">
        <v>-1.1662384737596689</v>
      </c>
      <c r="D847">
        <v>-0.87799745336499091</v>
      </c>
    </row>
    <row r="848" spans="1:4" x14ac:dyDescent="0.3">
      <c r="A848" s="24">
        <v>42871</v>
      </c>
      <c r="B848" s="24" t="str">
        <f t="shared" si="13"/>
        <v>2017M5</v>
      </c>
      <c r="C848">
        <v>-1.2845653218712589</v>
      </c>
      <c r="D848">
        <v>-0.90850388491735834</v>
      </c>
    </row>
    <row r="849" spans="1:4" x14ac:dyDescent="0.3">
      <c r="A849" s="24">
        <v>42872</v>
      </c>
      <c r="B849" s="24" t="str">
        <f t="shared" si="13"/>
        <v>2017M5</v>
      </c>
      <c r="C849">
        <v>-1.0730831708583903</v>
      </c>
      <c r="D849">
        <v>-0.93363088530258087</v>
      </c>
    </row>
    <row r="850" spans="1:4" x14ac:dyDescent="0.3">
      <c r="A850" s="24">
        <v>42873</v>
      </c>
      <c r="B850" s="24" t="str">
        <f t="shared" si="13"/>
        <v>2017M5</v>
      </c>
      <c r="C850">
        <v>-0.37541767092627215</v>
      </c>
      <c r="D850">
        <v>-0.91908105297293452</v>
      </c>
    </row>
    <row r="851" spans="1:4" x14ac:dyDescent="0.3">
      <c r="A851" s="24">
        <v>42874</v>
      </c>
      <c r="B851" s="24" t="str">
        <f t="shared" si="13"/>
        <v>2017M5</v>
      </c>
      <c r="C851">
        <v>-0.56810452230988295</v>
      </c>
      <c r="D851">
        <v>-0.91404743092873342</v>
      </c>
    </row>
    <row r="852" spans="1:4" x14ac:dyDescent="0.3">
      <c r="A852" s="24">
        <v>42877</v>
      </c>
      <c r="B852" s="24" t="str">
        <f t="shared" si="13"/>
        <v>2017M5</v>
      </c>
      <c r="C852">
        <v>-0.5448957098662659</v>
      </c>
      <c r="D852">
        <v>-0.89585159940153358</v>
      </c>
    </row>
    <row r="853" spans="1:4" x14ac:dyDescent="0.3">
      <c r="A853" s="24">
        <v>42878</v>
      </c>
      <c r="B853" s="24" t="str">
        <f t="shared" si="13"/>
        <v>2017M5</v>
      </c>
      <c r="C853">
        <v>-0.55191938415451269</v>
      </c>
      <c r="D853">
        <v>-0.88012401056029255</v>
      </c>
    </row>
    <row r="854" spans="1:4" x14ac:dyDescent="0.3">
      <c r="A854" s="24">
        <v>42879</v>
      </c>
      <c r="B854" s="24" t="str">
        <f t="shared" si="13"/>
        <v>2017M5</v>
      </c>
      <c r="C854">
        <v>-0.6270802810600693</v>
      </c>
      <c r="D854">
        <v>-0.87336987551877387</v>
      </c>
    </row>
    <row r="855" spans="1:4" x14ac:dyDescent="0.3">
      <c r="A855" s="24">
        <v>42880</v>
      </c>
      <c r="B855" s="24" t="str">
        <f t="shared" si="13"/>
        <v>2017M5</v>
      </c>
      <c r="C855">
        <v>-0.82565915327373574</v>
      </c>
      <c r="D855">
        <v>-0.87702777132799681</v>
      </c>
    </row>
    <row r="856" spans="1:4" x14ac:dyDescent="0.3">
      <c r="A856" s="24">
        <v>42881</v>
      </c>
      <c r="B856" s="24" t="str">
        <f t="shared" si="13"/>
        <v>2017M5</v>
      </c>
      <c r="C856">
        <v>-0.80825507248050166</v>
      </c>
      <c r="D856">
        <v>-0.87671338323488734</v>
      </c>
    </row>
    <row r="857" spans="1:4" x14ac:dyDescent="0.3">
      <c r="A857" s="24">
        <v>42884</v>
      </c>
      <c r="B857" s="24" t="str">
        <f t="shared" si="13"/>
        <v>2017M5</v>
      </c>
      <c r="C857">
        <v>-0.81362722538259113</v>
      </c>
      <c r="D857">
        <v>-0.87180735821511957</v>
      </c>
    </row>
    <row r="858" spans="1:4" x14ac:dyDescent="0.3">
      <c r="A858" s="24">
        <v>42885</v>
      </c>
      <c r="B858" s="24" t="str">
        <f t="shared" si="13"/>
        <v>2017M5</v>
      </c>
      <c r="C858">
        <v>-0.75930258771842829</v>
      </c>
      <c r="D858">
        <v>-0.85795351724732538</v>
      </c>
    </row>
    <row r="859" spans="1:4" x14ac:dyDescent="0.3">
      <c r="A859" s="24">
        <v>42886</v>
      </c>
      <c r="B859" s="24" t="str">
        <f t="shared" si="13"/>
        <v>2017M5</v>
      </c>
      <c r="C859">
        <v>-0.86664911553874457</v>
      </c>
      <c r="D859">
        <v>-0.8532562125300297</v>
      </c>
    </row>
    <row r="860" spans="1:4" x14ac:dyDescent="0.3">
      <c r="A860" s="24">
        <v>42887</v>
      </c>
      <c r="B860" s="24" t="str">
        <f t="shared" si="13"/>
        <v>2017M6</v>
      </c>
      <c r="C860">
        <v>-0.8342619310300935</v>
      </c>
      <c r="D860">
        <v>-0.84652264042172098</v>
      </c>
    </row>
    <row r="861" spans="1:4" x14ac:dyDescent="0.3">
      <c r="A861" s="24">
        <v>42888</v>
      </c>
      <c r="B861" s="24" t="str">
        <f t="shared" si="13"/>
        <v>2017M6</v>
      </c>
      <c r="C861">
        <v>-0.95408195740337876</v>
      </c>
      <c r="D861">
        <v>-0.84335098584713941</v>
      </c>
    </row>
    <row r="862" spans="1:4" x14ac:dyDescent="0.3">
      <c r="A862" s="24">
        <v>42891</v>
      </c>
      <c r="B862" s="24" t="str">
        <f t="shared" si="13"/>
        <v>2017M6</v>
      </c>
      <c r="C862">
        <v>-0.91492842201320868</v>
      </c>
      <c r="D862">
        <v>-0.84387320013986034</v>
      </c>
    </row>
    <row r="863" spans="1:4" x14ac:dyDescent="0.3">
      <c r="A863" s="24">
        <v>42892</v>
      </c>
      <c r="B863" s="24" t="str">
        <f t="shared" si="13"/>
        <v>2017M6</v>
      </c>
      <c r="C863">
        <v>-0.97164441285506054</v>
      </c>
      <c r="D863">
        <v>-0.84670904051170059</v>
      </c>
    </row>
    <row r="864" spans="1:4" x14ac:dyDescent="0.3">
      <c r="A864" s="24">
        <v>42893</v>
      </c>
      <c r="B864" s="24" t="str">
        <f t="shared" si="13"/>
        <v>2017M6</v>
      </c>
      <c r="C864">
        <v>-1.0542961682371037</v>
      </c>
      <c r="D864">
        <v>-0.85292258360010942</v>
      </c>
    </row>
    <row r="865" spans="1:4" x14ac:dyDescent="0.3">
      <c r="A865" s="24">
        <v>42894</v>
      </c>
      <c r="B865" s="24" t="str">
        <f t="shared" si="13"/>
        <v>2017M6</v>
      </c>
      <c r="C865">
        <v>-1.0646430763647468</v>
      </c>
      <c r="D865">
        <v>-0.85802492724121682</v>
      </c>
    </row>
    <row r="866" spans="1:4" x14ac:dyDescent="0.3">
      <c r="A866" s="24">
        <v>42895</v>
      </c>
      <c r="B866" s="24" t="str">
        <f t="shared" si="13"/>
        <v>2017M6</v>
      </c>
      <c r="C866">
        <v>-1.0217523223744078</v>
      </c>
      <c r="D866">
        <v>-0.85402029897391585</v>
      </c>
    </row>
    <row r="867" spans="1:4" x14ac:dyDescent="0.3">
      <c r="A867" s="24">
        <v>42898</v>
      </c>
      <c r="B867" s="24" t="str">
        <f t="shared" si="13"/>
        <v>2017M6</v>
      </c>
      <c r="C867">
        <v>-0.94443886620381068</v>
      </c>
      <c r="D867">
        <v>-0.842930318596123</v>
      </c>
    </row>
    <row r="868" spans="1:4" x14ac:dyDescent="0.3">
      <c r="A868" s="24">
        <v>42899</v>
      </c>
      <c r="B868" s="24" t="str">
        <f t="shared" si="13"/>
        <v>2017M6</v>
      </c>
      <c r="C868">
        <v>-1.0316450638571062</v>
      </c>
      <c r="D868">
        <v>-0.83028430569541545</v>
      </c>
    </row>
    <row r="869" spans="1:4" x14ac:dyDescent="0.3">
      <c r="A869" s="24">
        <v>42900</v>
      </c>
      <c r="B869" s="24" t="str">
        <f t="shared" si="13"/>
        <v>2017M6</v>
      </c>
      <c r="C869">
        <v>-1.277195991141441</v>
      </c>
      <c r="D869">
        <v>-0.840489946709568</v>
      </c>
    </row>
    <row r="870" spans="1:4" x14ac:dyDescent="0.3">
      <c r="A870" s="24">
        <v>42901</v>
      </c>
      <c r="B870" s="24" t="str">
        <f t="shared" si="13"/>
        <v>2017M6</v>
      </c>
      <c r="C870">
        <v>-1.0744524192548655</v>
      </c>
      <c r="D870">
        <v>-0.87544168412599765</v>
      </c>
    </row>
    <row r="871" spans="1:4" x14ac:dyDescent="0.3">
      <c r="A871" s="24">
        <v>42902</v>
      </c>
      <c r="B871" s="24" t="str">
        <f t="shared" si="13"/>
        <v>2017M6</v>
      </c>
      <c r="C871">
        <v>-1.1034266960485877</v>
      </c>
      <c r="D871">
        <v>-0.90220779281293295</v>
      </c>
    </row>
    <row r="872" spans="1:4" x14ac:dyDescent="0.3">
      <c r="A872" s="24">
        <v>42905</v>
      </c>
      <c r="B872" s="24" t="str">
        <f t="shared" si="13"/>
        <v>2017M6</v>
      </c>
      <c r="C872">
        <v>-1.1335087401952373</v>
      </c>
      <c r="D872">
        <v>-0.93163844432938148</v>
      </c>
    </row>
    <row r="873" spans="1:4" x14ac:dyDescent="0.3">
      <c r="A873" s="24">
        <v>42906</v>
      </c>
      <c r="B873" s="24" t="str">
        <f t="shared" si="13"/>
        <v>2017M6</v>
      </c>
      <c r="C873">
        <v>-0.92452427434659856</v>
      </c>
      <c r="D873">
        <v>-0.95026868883898585</v>
      </c>
    </row>
    <row r="874" spans="1:4" x14ac:dyDescent="0.3">
      <c r="A874" s="24">
        <v>42907</v>
      </c>
      <c r="B874" s="24" t="str">
        <f t="shared" si="13"/>
        <v>2017M6</v>
      </c>
      <c r="C874">
        <v>-0.91540746162126474</v>
      </c>
      <c r="D874">
        <v>-0.96468504786704545</v>
      </c>
    </row>
    <row r="875" spans="1:4" x14ac:dyDescent="0.3">
      <c r="A875" s="24">
        <v>42908</v>
      </c>
      <c r="B875" s="24" t="str">
        <f t="shared" si="13"/>
        <v>2017M6</v>
      </c>
      <c r="C875">
        <v>-0.90353494765185238</v>
      </c>
      <c r="D875">
        <v>-0.96857883758595142</v>
      </c>
    </row>
    <row r="876" spans="1:4" x14ac:dyDescent="0.3">
      <c r="A876" s="24">
        <v>42909</v>
      </c>
      <c r="B876" s="24" t="str">
        <f t="shared" si="13"/>
        <v>2017M6</v>
      </c>
      <c r="C876">
        <v>-0.91717315146282408</v>
      </c>
      <c r="D876">
        <v>-0.97402474153506768</v>
      </c>
    </row>
    <row r="877" spans="1:4" x14ac:dyDescent="0.3">
      <c r="A877" s="24">
        <v>42912</v>
      </c>
      <c r="B877" s="24" t="str">
        <f t="shared" si="13"/>
        <v>2017M6</v>
      </c>
      <c r="C877">
        <v>-1.0182087152829535</v>
      </c>
      <c r="D877">
        <v>-0.98425381603008566</v>
      </c>
    </row>
    <row r="878" spans="1:4" x14ac:dyDescent="0.3">
      <c r="A878" s="24">
        <v>42913</v>
      </c>
      <c r="B878" s="24" t="str">
        <f t="shared" si="13"/>
        <v>2017M6</v>
      </c>
      <c r="C878">
        <v>-0.9105564689254515</v>
      </c>
      <c r="D878">
        <v>-0.99181651009043692</v>
      </c>
    </row>
    <row r="879" spans="1:4" x14ac:dyDescent="0.3">
      <c r="A879" s="24">
        <v>42914</v>
      </c>
      <c r="B879" s="24" t="str">
        <f t="shared" si="13"/>
        <v>2017M6</v>
      </c>
      <c r="C879">
        <v>-1.0620421143478025</v>
      </c>
      <c r="D879">
        <v>-1.00158616003089</v>
      </c>
    </row>
    <row r="880" spans="1:4" x14ac:dyDescent="0.3">
      <c r="A880" s="24">
        <v>42915</v>
      </c>
      <c r="B880" s="24" t="str">
        <f t="shared" si="13"/>
        <v>2017M6</v>
      </c>
      <c r="C880">
        <v>-0.96501802287615357</v>
      </c>
      <c r="D880">
        <v>-1.0081239646231928</v>
      </c>
    </row>
    <row r="881" spans="1:4" x14ac:dyDescent="0.3">
      <c r="A881" s="24">
        <v>42916</v>
      </c>
      <c r="B881" s="24" t="str">
        <f t="shared" si="13"/>
        <v>2017M6</v>
      </c>
      <c r="C881">
        <v>-0.97146285931797438</v>
      </c>
      <c r="D881">
        <v>-1.0089930097189228</v>
      </c>
    </row>
    <row r="882" spans="1:4" x14ac:dyDescent="0.3">
      <c r="A882" s="24">
        <v>42919</v>
      </c>
      <c r="B882" s="24" t="str">
        <f t="shared" si="13"/>
        <v>2017M7</v>
      </c>
      <c r="C882">
        <v>-0.88379530449271548</v>
      </c>
      <c r="D882">
        <v>-1.0074363538428981</v>
      </c>
    </row>
    <row r="883" spans="1:4" x14ac:dyDescent="0.3">
      <c r="A883" s="24">
        <v>42920</v>
      </c>
      <c r="B883" s="24" t="str">
        <f t="shared" si="13"/>
        <v>2017M7</v>
      </c>
      <c r="C883">
        <v>-0.8716683190982536</v>
      </c>
      <c r="D883">
        <v>-1.0024375491550577</v>
      </c>
    </row>
    <row r="884" spans="1:4" x14ac:dyDescent="0.3">
      <c r="A884" s="24">
        <v>42921</v>
      </c>
      <c r="B884" s="24" t="str">
        <f t="shared" si="13"/>
        <v>2017M7</v>
      </c>
      <c r="C884">
        <v>-0.93958215514306498</v>
      </c>
      <c r="D884">
        <v>-0.99670184850035548</v>
      </c>
    </row>
    <row r="885" spans="1:4" x14ac:dyDescent="0.3">
      <c r="A885" s="24">
        <v>42922</v>
      </c>
      <c r="B885" s="24" t="str">
        <f t="shared" si="13"/>
        <v>2017M7</v>
      </c>
      <c r="C885">
        <v>-0.81514579301693613</v>
      </c>
      <c r="D885">
        <v>-0.98422698433296496</v>
      </c>
    </row>
    <row r="886" spans="1:4" x14ac:dyDescent="0.3">
      <c r="A886" s="24">
        <v>42923</v>
      </c>
      <c r="B886" s="24" t="str">
        <f t="shared" si="13"/>
        <v>2017M7</v>
      </c>
      <c r="C886">
        <v>-0.91821607429862917</v>
      </c>
      <c r="D886">
        <v>-0.97905017192917609</v>
      </c>
    </row>
    <row r="887" spans="1:4" x14ac:dyDescent="0.3">
      <c r="A887" s="24">
        <v>42926</v>
      </c>
      <c r="B887" s="24" t="str">
        <f t="shared" si="13"/>
        <v>2017M7</v>
      </c>
      <c r="C887">
        <v>-1.037018635994446</v>
      </c>
      <c r="D887">
        <v>-0.98367916041870784</v>
      </c>
    </row>
    <row r="888" spans="1:4" x14ac:dyDescent="0.3">
      <c r="A888" s="24">
        <v>42927</v>
      </c>
      <c r="B888" s="24" t="str">
        <f t="shared" si="13"/>
        <v>2017M7</v>
      </c>
      <c r="C888">
        <v>-1.0424749731960863</v>
      </c>
      <c r="D888">
        <v>-0.98422065588565688</v>
      </c>
    </row>
    <row r="889" spans="1:4" x14ac:dyDescent="0.3">
      <c r="A889" s="24">
        <v>42928</v>
      </c>
      <c r="B889" s="24" t="str">
        <f t="shared" si="13"/>
        <v>2017M7</v>
      </c>
      <c r="C889">
        <v>-1.2505781455714351</v>
      </c>
      <c r="D889">
        <v>-0.98288976360715652</v>
      </c>
    </row>
    <row r="890" spans="1:4" x14ac:dyDescent="0.3">
      <c r="A890" s="24">
        <v>42929</v>
      </c>
      <c r="B890" s="24" t="str">
        <f t="shared" si="13"/>
        <v>2017M7</v>
      </c>
      <c r="C890">
        <v>-1.2230931539794669</v>
      </c>
      <c r="D890">
        <v>-0.99032180034338657</v>
      </c>
    </row>
    <row r="891" spans="1:4" x14ac:dyDescent="0.3">
      <c r="A891" s="24">
        <v>42930</v>
      </c>
      <c r="B891" s="24" t="str">
        <f t="shared" si="13"/>
        <v>2017M7</v>
      </c>
      <c r="C891">
        <v>-1.4102048124822464</v>
      </c>
      <c r="D891">
        <v>-1.0056607061650695</v>
      </c>
    </row>
    <row r="892" spans="1:4" x14ac:dyDescent="0.3">
      <c r="A892" s="24">
        <v>42933</v>
      </c>
      <c r="B892" s="24" t="str">
        <f t="shared" si="13"/>
        <v>2017M7</v>
      </c>
      <c r="C892">
        <v>-1.4240871178224774</v>
      </c>
      <c r="D892">
        <v>-1.0201896250464313</v>
      </c>
    </row>
    <row r="893" spans="1:4" x14ac:dyDescent="0.3">
      <c r="A893" s="24">
        <v>42934</v>
      </c>
      <c r="B893" s="24" t="str">
        <f t="shared" si="13"/>
        <v>2017M7</v>
      </c>
      <c r="C893">
        <v>-1.5363975619601256</v>
      </c>
      <c r="D893">
        <v>-1.0507832894271076</v>
      </c>
    </row>
    <row r="894" spans="1:4" x14ac:dyDescent="0.3">
      <c r="A894" s="24">
        <v>42935</v>
      </c>
      <c r="B894" s="24" t="str">
        <f t="shared" si="13"/>
        <v>2017M7</v>
      </c>
      <c r="C894">
        <v>-1.5335995777349303</v>
      </c>
      <c r="D894">
        <v>-1.0816928952327911</v>
      </c>
    </row>
    <row r="895" spans="1:4" x14ac:dyDescent="0.3">
      <c r="A895" s="24">
        <v>42936</v>
      </c>
      <c r="B895" s="24" t="str">
        <f t="shared" si="13"/>
        <v>2017M7</v>
      </c>
      <c r="C895">
        <v>-1.6121980504907694</v>
      </c>
      <c r="D895">
        <v>-1.1171260503747369</v>
      </c>
    </row>
    <row r="896" spans="1:4" x14ac:dyDescent="0.3">
      <c r="A896" s="24">
        <v>42937</v>
      </c>
      <c r="B896" s="24" t="str">
        <f t="shared" si="13"/>
        <v>2017M7</v>
      </c>
      <c r="C896">
        <v>-1.6257471588542716</v>
      </c>
      <c r="D896">
        <v>-1.1525547507443092</v>
      </c>
    </row>
    <row r="897" spans="1:4" x14ac:dyDescent="0.3">
      <c r="A897" s="24">
        <v>42940</v>
      </c>
      <c r="B897" s="24" t="str">
        <f t="shared" si="13"/>
        <v>2017M7</v>
      </c>
      <c r="C897">
        <v>-1.5630763613734784</v>
      </c>
      <c r="D897">
        <v>-1.1797981330488356</v>
      </c>
    </row>
    <row r="898" spans="1:4" x14ac:dyDescent="0.3">
      <c r="A898" s="24">
        <v>42941</v>
      </c>
      <c r="B898" s="24" t="str">
        <f t="shared" ref="B898:B961" si="14">CONCATENATE(YEAR(A898),"M",(MONTH(A898)))</f>
        <v>2017M7</v>
      </c>
      <c r="C898">
        <v>-1.3980180654499132</v>
      </c>
      <c r="D898">
        <v>-1.204171212875059</v>
      </c>
    </row>
    <row r="899" spans="1:4" x14ac:dyDescent="0.3">
      <c r="A899" s="24">
        <v>42942</v>
      </c>
      <c r="B899" s="24" t="str">
        <f t="shared" si="14"/>
        <v>2017M7</v>
      </c>
      <c r="C899">
        <v>-1.4124369393291034</v>
      </c>
      <c r="D899">
        <v>-1.2216909541241239</v>
      </c>
    </row>
    <row r="900" spans="1:4" x14ac:dyDescent="0.3">
      <c r="A900" s="24">
        <v>42943</v>
      </c>
      <c r="B900" s="24" t="str">
        <f t="shared" si="14"/>
        <v>2017M7</v>
      </c>
      <c r="C900">
        <v>-1.4167080792717925</v>
      </c>
      <c r="D900">
        <v>-1.2442754569439058</v>
      </c>
    </row>
    <row r="901" spans="1:4" x14ac:dyDescent="0.3">
      <c r="A901" s="24">
        <v>42944</v>
      </c>
      <c r="B901" s="24" t="str">
        <f t="shared" si="14"/>
        <v>2017M7</v>
      </c>
      <c r="C901">
        <v>-1.4373233622092665</v>
      </c>
      <c r="D901">
        <v>-1.2675684820884705</v>
      </c>
    </row>
    <row r="902" spans="1:4" x14ac:dyDescent="0.3">
      <c r="A902" s="24">
        <v>42947</v>
      </c>
      <c r="B902" s="24" t="str">
        <f t="shared" si="14"/>
        <v>2017M7</v>
      </c>
      <c r="C902">
        <v>-1.4418106937585102</v>
      </c>
      <c r="D902">
        <v>-1.2954692515517603</v>
      </c>
    </row>
    <row r="903" spans="1:4" x14ac:dyDescent="0.3">
      <c r="A903" s="24">
        <v>42948</v>
      </c>
      <c r="B903" s="24" t="str">
        <f t="shared" si="14"/>
        <v>2017M8</v>
      </c>
      <c r="C903">
        <v>-1.5169109741178779</v>
      </c>
      <c r="D903">
        <v>-1.3277313843027414</v>
      </c>
    </row>
    <row r="904" spans="1:4" x14ac:dyDescent="0.3">
      <c r="A904" s="24">
        <v>42949</v>
      </c>
      <c r="B904" s="24" t="str">
        <f t="shared" si="14"/>
        <v>2017M8</v>
      </c>
      <c r="C904">
        <v>-1.5398665770741573</v>
      </c>
      <c r="D904">
        <v>-1.357745605399296</v>
      </c>
    </row>
    <row r="905" spans="1:4" x14ac:dyDescent="0.3">
      <c r="A905" s="24">
        <v>42950</v>
      </c>
      <c r="B905" s="24" t="str">
        <f t="shared" si="14"/>
        <v>2017M8</v>
      </c>
      <c r="C905">
        <v>-1.5439381868527575</v>
      </c>
      <c r="D905">
        <v>-1.3941852250910871</v>
      </c>
    </row>
    <row r="906" spans="1:4" x14ac:dyDescent="0.3">
      <c r="A906" s="24">
        <v>42951</v>
      </c>
      <c r="B906" s="24" t="str">
        <f t="shared" si="14"/>
        <v>2017M8</v>
      </c>
      <c r="C906">
        <v>-1.4330582675626606</v>
      </c>
      <c r="D906">
        <v>-1.4199273347542887</v>
      </c>
    </row>
    <row r="907" spans="1:4" x14ac:dyDescent="0.3">
      <c r="A907" s="24">
        <v>42954</v>
      </c>
      <c r="B907" s="24" t="str">
        <f t="shared" si="14"/>
        <v>2017M8</v>
      </c>
      <c r="C907">
        <v>-1.4806997855258581</v>
      </c>
      <c r="D907">
        <v>-1.442111392230859</v>
      </c>
    </row>
    <row r="908" spans="1:4" x14ac:dyDescent="0.3">
      <c r="A908" s="24">
        <v>42955</v>
      </c>
      <c r="B908" s="24" t="str">
        <f t="shared" si="14"/>
        <v>2017M8</v>
      </c>
      <c r="C908">
        <v>-1.4525560200581291</v>
      </c>
      <c r="D908">
        <v>-1.4626154445739612</v>
      </c>
    </row>
    <row r="909" spans="1:4" x14ac:dyDescent="0.3">
      <c r="A909" s="24">
        <v>42956</v>
      </c>
      <c r="B909" s="24" t="str">
        <f t="shared" si="14"/>
        <v>2017M8</v>
      </c>
      <c r="C909">
        <v>-1.3624593192781378</v>
      </c>
      <c r="D909">
        <v>-1.4682095032592963</v>
      </c>
    </row>
    <row r="910" spans="1:4" x14ac:dyDescent="0.3">
      <c r="A910" s="24">
        <v>42957</v>
      </c>
      <c r="B910" s="24" t="str">
        <f t="shared" si="14"/>
        <v>2017M8</v>
      </c>
      <c r="C910">
        <v>-1.188406071154027</v>
      </c>
      <c r="D910">
        <v>-1.4664751491180241</v>
      </c>
    </row>
    <row r="911" spans="1:4" x14ac:dyDescent="0.3">
      <c r="A911" s="24">
        <v>42958</v>
      </c>
      <c r="B911" s="24" t="str">
        <f t="shared" si="14"/>
        <v>2017M8</v>
      </c>
      <c r="C911">
        <v>-1.1612285245073328</v>
      </c>
      <c r="D911">
        <v>-1.4540263347192786</v>
      </c>
    </row>
    <row r="912" spans="1:4" x14ac:dyDescent="0.3">
      <c r="A912" s="24">
        <v>42961</v>
      </c>
      <c r="B912" s="24" t="str">
        <f t="shared" si="14"/>
        <v>2017M8</v>
      </c>
      <c r="C912">
        <v>-1.3311367567714447</v>
      </c>
      <c r="D912">
        <v>-1.4493788166667272</v>
      </c>
    </row>
    <row r="913" spans="1:4" x14ac:dyDescent="0.3">
      <c r="A913" s="24">
        <v>42962</v>
      </c>
      <c r="B913" s="24" t="str">
        <f t="shared" si="14"/>
        <v>2017M8</v>
      </c>
      <c r="C913">
        <v>-1.2541942991012478</v>
      </c>
      <c r="D913">
        <v>-1.4352686535237831</v>
      </c>
    </row>
    <row r="914" spans="1:4" x14ac:dyDescent="0.3">
      <c r="A914" s="24">
        <v>42963</v>
      </c>
      <c r="B914" s="24" t="str">
        <f t="shared" si="14"/>
        <v>2017M8</v>
      </c>
      <c r="C914">
        <v>-1.3666210648310242</v>
      </c>
      <c r="D914">
        <v>-1.4269197278785879</v>
      </c>
    </row>
    <row r="915" spans="1:4" x14ac:dyDescent="0.3">
      <c r="A915" s="24">
        <v>42964</v>
      </c>
      <c r="B915" s="24" t="str">
        <f t="shared" si="14"/>
        <v>2017M8</v>
      </c>
      <c r="C915">
        <v>-1.2286786337381952</v>
      </c>
      <c r="D915">
        <v>-1.4077437570409592</v>
      </c>
    </row>
    <row r="916" spans="1:4" x14ac:dyDescent="0.3">
      <c r="A916" s="24">
        <v>42965</v>
      </c>
      <c r="B916" s="24" t="str">
        <f t="shared" si="14"/>
        <v>2017M8</v>
      </c>
      <c r="C916">
        <v>-1.2203567774555009</v>
      </c>
      <c r="D916">
        <v>-1.3874742379710205</v>
      </c>
    </row>
    <row r="917" spans="1:4" x14ac:dyDescent="0.3">
      <c r="A917" s="24">
        <v>42968</v>
      </c>
      <c r="B917" s="24" t="str">
        <f t="shared" si="14"/>
        <v>2017M8</v>
      </c>
      <c r="C917">
        <v>-1.3103219314305719</v>
      </c>
      <c r="D917">
        <v>-1.3748365164738754</v>
      </c>
    </row>
    <row r="918" spans="1:4" x14ac:dyDescent="0.3">
      <c r="A918" s="24">
        <v>42969</v>
      </c>
      <c r="B918" s="24" t="str">
        <f t="shared" si="14"/>
        <v>2017M8</v>
      </c>
      <c r="C918">
        <v>-1.3622243327842689</v>
      </c>
      <c r="D918">
        <v>-1.3730468298405931</v>
      </c>
    </row>
    <row r="919" spans="1:4" x14ac:dyDescent="0.3">
      <c r="A919" s="24">
        <v>42970</v>
      </c>
      <c r="B919" s="24" t="str">
        <f t="shared" si="14"/>
        <v>2017M8</v>
      </c>
      <c r="C919">
        <v>-1.3678890855799566</v>
      </c>
      <c r="D919">
        <v>-1.3708194371531357</v>
      </c>
    </row>
    <row r="920" spans="1:4" x14ac:dyDescent="0.3">
      <c r="A920" s="24">
        <v>42971</v>
      </c>
      <c r="B920" s="24" t="str">
        <f t="shared" si="14"/>
        <v>2017M8</v>
      </c>
      <c r="C920">
        <v>-1.4348459556733322</v>
      </c>
      <c r="D920">
        <v>-1.3717263309732126</v>
      </c>
    </row>
    <row r="921" spans="1:4" x14ac:dyDescent="0.3">
      <c r="A921" s="24">
        <v>42972</v>
      </c>
      <c r="B921" s="24" t="str">
        <f t="shared" si="14"/>
        <v>2017M8</v>
      </c>
      <c r="C921">
        <v>-1.5218578923572892</v>
      </c>
      <c r="D921">
        <v>-1.3759530574806138</v>
      </c>
    </row>
    <row r="922" spans="1:4" x14ac:dyDescent="0.3">
      <c r="A922" s="24">
        <v>42975</v>
      </c>
      <c r="B922" s="24" t="str">
        <f t="shared" si="14"/>
        <v>2017M8</v>
      </c>
      <c r="C922">
        <v>-1.5663867996416341</v>
      </c>
      <c r="D922">
        <v>-1.3821818627747702</v>
      </c>
    </row>
    <row r="923" spans="1:4" x14ac:dyDescent="0.3">
      <c r="A923" s="24">
        <v>42976</v>
      </c>
      <c r="B923" s="24" t="str">
        <f t="shared" si="14"/>
        <v>2017M8</v>
      </c>
      <c r="C923">
        <v>-1.5588078866744086</v>
      </c>
      <c r="D923">
        <v>-1.3842767084025966</v>
      </c>
    </row>
    <row r="924" spans="1:4" x14ac:dyDescent="0.3">
      <c r="A924" s="24">
        <v>42977</v>
      </c>
      <c r="B924" s="24" t="str">
        <f t="shared" si="14"/>
        <v>2017M8</v>
      </c>
      <c r="C924">
        <v>-1.5596295636528432</v>
      </c>
      <c r="D924">
        <v>-1.385264857731531</v>
      </c>
    </row>
    <row r="925" spans="1:4" x14ac:dyDescent="0.3">
      <c r="A925" s="24">
        <v>42978</v>
      </c>
      <c r="B925" s="24" t="str">
        <f t="shared" si="14"/>
        <v>2017M8</v>
      </c>
      <c r="C925">
        <v>-1.5643604929531514</v>
      </c>
      <c r="D925">
        <v>-1.3862859730365509</v>
      </c>
    </row>
    <row r="926" spans="1:4" x14ac:dyDescent="0.3">
      <c r="A926" s="24">
        <v>42979</v>
      </c>
      <c r="B926" s="24" t="str">
        <f t="shared" si="14"/>
        <v>2017M9</v>
      </c>
      <c r="C926">
        <v>-1.6534467851288368</v>
      </c>
      <c r="D926">
        <v>-1.3973053989148596</v>
      </c>
    </row>
    <row r="927" spans="1:4" x14ac:dyDescent="0.3">
      <c r="A927" s="24">
        <v>42982</v>
      </c>
      <c r="B927" s="24" t="str">
        <f t="shared" si="14"/>
        <v>2017M9</v>
      </c>
      <c r="C927">
        <v>-1.6628779910332925</v>
      </c>
      <c r="D927">
        <v>-1.4064143091902312</v>
      </c>
    </row>
    <row r="928" spans="1:4" x14ac:dyDescent="0.3">
      <c r="A928" s="24">
        <v>42983</v>
      </c>
      <c r="B928" s="24" t="str">
        <f t="shared" si="14"/>
        <v>2017M9</v>
      </c>
      <c r="C928">
        <v>-1.5839257426696609</v>
      </c>
      <c r="D928">
        <v>-1.4129827953208078</v>
      </c>
    </row>
    <row r="929" spans="1:4" x14ac:dyDescent="0.3">
      <c r="A929" s="24">
        <v>42984</v>
      </c>
      <c r="B929" s="24" t="str">
        <f t="shared" si="14"/>
        <v>2017M9</v>
      </c>
      <c r="C929">
        <v>-1.6998288249578646</v>
      </c>
      <c r="D929">
        <v>-1.4298512706047943</v>
      </c>
    </row>
    <row r="930" spans="1:4" x14ac:dyDescent="0.3">
      <c r="A930" s="24">
        <v>42985</v>
      </c>
      <c r="B930" s="24" t="str">
        <f t="shared" si="14"/>
        <v>2017M9</v>
      </c>
      <c r="C930">
        <v>-1.8315383555238107</v>
      </c>
      <c r="D930">
        <v>-1.4620078848232834</v>
      </c>
    </row>
    <row r="931" spans="1:4" x14ac:dyDescent="0.3">
      <c r="A931" s="24">
        <v>42986</v>
      </c>
      <c r="B931" s="24" t="str">
        <f t="shared" si="14"/>
        <v>2017M9</v>
      </c>
      <c r="C931">
        <v>-1.8460308414694155</v>
      </c>
      <c r="D931">
        <v>-1.4962480006713874</v>
      </c>
    </row>
    <row r="932" spans="1:4" x14ac:dyDescent="0.3">
      <c r="A932" s="24">
        <v>42989</v>
      </c>
      <c r="B932" s="24" t="str">
        <f t="shared" si="14"/>
        <v>2017M9</v>
      </c>
      <c r="C932">
        <v>-1.8338373828617482</v>
      </c>
      <c r="D932">
        <v>-1.5213830319759025</v>
      </c>
    </row>
    <row r="933" spans="1:4" x14ac:dyDescent="0.3">
      <c r="A933" s="24">
        <v>42990</v>
      </c>
      <c r="B933" s="24" t="str">
        <f t="shared" si="14"/>
        <v>2017M9</v>
      </c>
      <c r="C933">
        <v>-1.7418824237460648</v>
      </c>
      <c r="D933">
        <v>-1.5457674382081434</v>
      </c>
    </row>
    <row r="934" spans="1:4" x14ac:dyDescent="0.3">
      <c r="A934" s="24">
        <v>42991</v>
      </c>
      <c r="B934" s="24" t="str">
        <f t="shared" si="14"/>
        <v>2017M9</v>
      </c>
      <c r="C934">
        <v>-1.5626454531628322</v>
      </c>
      <c r="D934">
        <v>-1.5555686576247338</v>
      </c>
    </row>
    <row r="935" spans="1:4" x14ac:dyDescent="0.3">
      <c r="A935" s="24">
        <v>42992</v>
      </c>
      <c r="B935" s="24" t="str">
        <f t="shared" si="14"/>
        <v>2017M9</v>
      </c>
      <c r="C935">
        <v>-1.5313218712212175</v>
      </c>
      <c r="D935">
        <v>-1.5707008194988847</v>
      </c>
    </row>
    <row r="936" spans="1:4" x14ac:dyDescent="0.3">
      <c r="A936" s="24">
        <v>42993</v>
      </c>
      <c r="B936" s="24" t="str">
        <f t="shared" si="14"/>
        <v>2017M9</v>
      </c>
      <c r="C936">
        <v>-1.5986848912819631</v>
      </c>
      <c r="D936">
        <v>-1.5896172251902081</v>
      </c>
    </row>
    <row r="937" spans="1:4" x14ac:dyDescent="0.3">
      <c r="A937" s="24">
        <v>42996</v>
      </c>
      <c r="B937" s="24" t="str">
        <f t="shared" si="14"/>
        <v>2017M9</v>
      </c>
      <c r="C937">
        <v>-1.5309692839242586</v>
      </c>
      <c r="D937">
        <v>-1.6006495928148925</v>
      </c>
    </row>
    <row r="938" spans="1:4" x14ac:dyDescent="0.3">
      <c r="A938" s="24">
        <v>42997</v>
      </c>
      <c r="B938" s="24" t="str">
        <f t="shared" si="14"/>
        <v>2017M9</v>
      </c>
      <c r="C938">
        <v>-1.5878859545175219</v>
      </c>
      <c r="D938">
        <v>-1.6119326739015551</v>
      </c>
    </row>
    <row r="939" spans="1:4" x14ac:dyDescent="0.3">
      <c r="A939" s="24">
        <v>42998</v>
      </c>
      <c r="B939" s="24" t="str">
        <f t="shared" si="14"/>
        <v>2017M9</v>
      </c>
      <c r="C939">
        <v>-1.5542814008896342</v>
      </c>
      <c r="D939">
        <v>-1.6212522896670389</v>
      </c>
    </row>
    <row r="940" spans="1:4" x14ac:dyDescent="0.3">
      <c r="A940" s="24">
        <v>42999</v>
      </c>
      <c r="B940" s="24" t="str">
        <f t="shared" si="14"/>
        <v>2017M9</v>
      </c>
      <c r="C940">
        <v>-1.4207802369150855</v>
      </c>
      <c r="D940">
        <v>-1.6205490037291266</v>
      </c>
    </row>
    <row r="941" spans="1:4" x14ac:dyDescent="0.3">
      <c r="A941" s="24">
        <v>43000</v>
      </c>
      <c r="B941" s="24" t="str">
        <f t="shared" si="14"/>
        <v>2017M9</v>
      </c>
      <c r="C941">
        <v>-1.4299535445306595</v>
      </c>
      <c r="D941">
        <v>-1.6159537863377953</v>
      </c>
    </row>
    <row r="942" spans="1:4" x14ac:dyDescent="0.3">
      <c r="A942" s="24">
        <v>43003</v>
      </c>
      <c r="B942" s="24" t="str">
        <f t="shared" si="14"/>
        <v>2017M9</v>
      </c>
      <c r="C942">
        <v>-1.1023135232027386</v>
      </c>
      <c r="D942">
        <v>-1.5927501225158505</v>
      </c>
    </row>
    <row r="943" spans="1:4" x14ac:dyDescent="0.3">
      <c r="A943" s="24">
        <v>43004</v>
      </c>
      <c r="B943" s="24" t="str">
        <f t="shared" si="14"/>
        <v>2017M9</v>
      </c>
      <c r="C943">
        <v>-1.0124026813538645</v>
      </c>
      <c r="D943">
        <v>-1.5654298622498231</v>
      </c>
    </row>
    <row r="944" spans="1:4" x14ac:dyDescent="0.3">
      <c r="A944" s="24">
        <v>43005</v>
      </c>
      <c r="B944" s="24" t="str">
        <f t="shared" si="14"/>
        <v>2017M9</v>
      </c>
      <c r="C944">
        <v>-0.92731570938686569</v>
      </c>
      <c r="D944">
        <v>-1.5338141695365242</v>
      </c>
    </row>
    <row r="945" spans="1:4" x14ac:dyDescent="0.3">
      <c r="A945" s="24">
        <v>43006</v>
      </c>
      <c r="B945" s="24" t="str">
        <f t="shared" si="14"/>
        <v>2017M9</v>
      </c>
      <c r="C945">
        <v>-0.92786488569374992</v>
      </c>
      <c r="D945">
        <v>-1.5019893891735541</v>
      </c>
    </row>
    <row r="946" spans="1:4" x14ac:dyDescent="0.3">
      <c r="A946" s="24">
        <v>43007</v>
      </c>
      <c r="B946" s="24" t="str">
        <f t="shared" si="14"/>
        <v>2017M9</v>
      </c>
      <c r="C946">
        <v>-1.0545530362955069</v>
      </c>
      <c r="D946">
        <v>-1.4720447017318876</v>
      </c>
    </row>
    <row r="947" spans="1:4" x14ac:dyDescent="0.3">
      <c r="A947" s="24">
        <v>43010</v>
      </c>
      <c r="B947" s="24" t="str">
        <f t="shared" si="14"/>
        <v>2017M10</v>
      </c>
      <c r="C947">
        <v>-1.0922614277227258</v>
      </c>
      <c r="D947">
        <v>-1.4435138735663593</v>
      </c>
    </row>
    <row r="948" spans="1:4" x14ac:dyDescent="0.3">
      <c r="A948" s="24">
        <v>43011</v>
      </c>
      <c r="B948" s="24" t="str">
        <f t="shared" si="14"/>
        <v>2017M10</v>
      </c>
      <c r="C948">
        <v>-1.2283587735140449</v>
      </c>
      <c r="D948">
        <v>-1.4257355251085786</v>
      </c>
    </row>
    <row r="949" spans="1:4" x14ac:dyDescent="0.3">
      <c r="A949" s="24">
        <v>43012</v>
      </c>
      <c r="B949" s="24" t="str">
        <f t="shared" si="14"/>
        <v>2017M10</v>
      </c>
      <c r="C949">
        <v>-1.2618559104684235</v>
      </c>
      <c r="D949">
        <v>-1.4038368793841065</v>
      </c>
    </row>
    <row r="950" spans="1:4" x14ac:dyDescent="0.3">
      <c r="A950" s="24">
        <v>43013</v>
      </c>
      <c r="B950" s="24" t="str">
        <f t="shared" si="14"/>
        <v>2017M10</v>
      </c>
      <c r="C950">
        <v>-1.1695083241422568</v>
      </c>
      <c r="D950">
        <v>-1.3707353778150286</v>
      </c>
    </row>
    <row r="951" spans="1:4" x14ac:dyDescent="0.3">
      <c r="A951" s="24">
        <v>43014</v>
      </c>
      <c r="B951" s="24" t="str">
        <f t="shared" si="14"/>
        <v>2017M10</v>
      </c>
      <c r="C951">
        <v>-1.1583408423394614</v>
      </c>
      <c r="D951">
        <v>-1.3363508778585311</v>
      </c>
    </row>
    <row r="952" spans="1:4" x14ac:dyDescent="0.3">
      <c r="A952" s="24">
        <v>43017</v>
      </c>
      <c r="B952" s="24" t="str">
        <f t="shared" si="14"/>
        <v>2017M10</v>
      </c>
      <c r="C952">
        <v>-1.0821607354562639</v>
      </c>
      <c r="D952">
        <v>-1.2987670454882569</v>
      </c>
    </row>
    <row r="953" spans="1:4" x14ac:dyDescent="0.3">
      <c r="A953" s="24">
        <v>43018</v>
      </c>
      <c r="B953" s="24" t="str">
        <f t="shared" si="14"/>
        <v>2017M10</v>
      </c>
      <c r="C953">
        <v>-1.1881390503272133</v>
      </c>
      <c r="D953">
        <v>-1.2710798768173144</v>
      </c>
    </row>
    <row r="954" spans="1:4" x14ac:dyDescent="0.3">
      <c r="A954" s="24">
        <v>43019</v>
      </c>
      <c r="B954" s="24" t="str">
        <f t="shared" si="14"/>
        <v>2017M10</v>
      </c>
      <c r="C954">
        <v>-1.1852921989114646</v>
      </c>
      <c r="D954">
        <v>-1.252212214104746</v>
      </c>
    </row>
    <row r="955" spans="1:4" x14ac:dyDescent="0.3">
      <c r="A955" s="24">
        <v>43020</v>
      </c>
      <c r="B955" s="24" t="str">
        <f t="shared" si="14"/>
        <v>2017M10</v>
      </c>
      <c r="C955">
        <v>-1.2417855253208907</v>
      </c>
      <c r="D955">
        <v>-1.2377353968097293</v>
      </c>
    </row>
    <row r="956" spans="1:4" x14ac:dyDescent="0.3">
      <c r="A956" s="24">
        <v>43021</v>
      </c>
      <c r="B956" s="24" t="str">
        <f t="shared" si="14"/>
        <v>2017M10</v>
      </c>
      <c r="C956">
        <v>-1.3240310144830196</v>
      </c>
      <c r="D956">
        <v>-1.2240027029697822</v>
      </c>
    </row>
    <row r="957" spans="1:4" x14ac:dyDescent="0.3">
      <c r="A957" s="24">
        <v>43024</v>
      </c>
      <c r="B957" s="24" t="str">
        <f t="shared" si="14"/>
        <v>2017M10</v>
      </c>
      <c r="C957">
        <v>-1.2136833733856167</v>
      </c>
      <c r="D957">
        <v>-1.2081384074428503</v>
      </c>
    </row>
    <row r="958" spans="1:4" x14ac:dyDescent="0.3">
      <c r="A958" s="24">
        <v>43025</v>
      </c>
      <c r="B958" s="24" t="str">
        <f t="shared" si="14"/>
        <v>2017M10</v>
      </c>
      <c r="C958">
        <v>-1.1578974494606116</v>
      </c>
      <c r="D958">
        <v>-1.1866389821900047</v>
      </c>
    </row>
    <row r="959" spans="1:4" x14ac:dyDescent="0.3">
      <c r="A959" s="24">
        <v>43026</v>
      </c>
      <c r="B959" s="24" t="str">
        <f t="shared" si="14"/>
        <v>2017M10</v>
      </c>
      <c r="C959">
        <v>-1.1728274224802371</v>
      </c>
      <c r="D959">
        <v>-1.1675662832695348</v>
      </c>
    </row>
    <row r="960" spans="1:4" x14ac:dyDescent="0.3">
      <c r="A960" s="24">
        <v>43027</v>
      </c>
      <c r="B960" s="24" t="str">
        <f t="shared" si="14"/>
        <v>2017M10</v>
      </c>
      <c r="C960">
        <v>-1.2546589994581205</v>
      </c>
      <c r="D960">
        <v>-1.1592602213966865</v>
      </c>
    </row>
    <row r="961" spans="1:4" x14ac:dyDescent="0.3">
      <c r="A961" s="24">
        <v>43028</v>
      </c>
      <c r="B961" s="24" t="str">
        <f t="shared" si="14"/>
        <v>2017M10</v>
      </c>
      <c r="C961">
        <v>-1.1201002957151012</v>
      </c>
      <c r="D961">
        <v>-1.1437675589559089</v>
      </c>
    </row>
    <row r="962" spans="1:4" x14ac:dyDescent="0.3">
      <c r="A962" s="24">
        <v>43031</v>
      </c>
      <c r="B962" s="24" t="str">
        <f t="shared" ref="B962:B1025" si="15">CONCATENATE(YEAR(A962),"M",(MONTH(A962)))</f>
        <v>2017M10</v>
      </c>
      <c r="C962">
        <v>-1.0086804901125934</v>
      </c>
      <c r="D962">
        <v>-1.1390859073014012</v>
      </c>
    </row>
    <row r="963" spans="1:4" x14ac:dyDescent="0.3">
      <c r="A963" s="24">
        <v>43032</v>
      </c>
      <c r="B963" s="24" t="str">
        <f t="shared" si="15"/>
        <v>2017M10</v>
      </c>
      <c r="C963">
        <v>-0.91934277789499219</v>
      </c>
      <c r="D963">
        <v>-1.1344329121284578</v>
      </c>
    </row>
    <row r="964" spans="1:4" x14ac:dyDescent="0.3">
      <c r="A964" s="24">
        <v>43033</v>
      </c>
      <c r="B964" s="24" t="str">
        <f t="shared" si="15"/>
        <v>2017M10</v>
      </c>
      <c r="C964">
        <v>-0.93427654831636187</v>
      </c>
      <c r="D964">
        <v>-1.1347809540749325</v>
      </c>
    </row>
    <row r="965" spans="1:4" x14ac:dyDescent="0.3">
      <c r="A965" s="24">
        <v>43034</v>
      </c>
      <c r="B965" s="24" t="str">
        <f t="shared" si="15"/>
        <v>2017M10</v>
      </c>
      <c r="C965">
        <v>-0.7520586511225078</v>
      </c>
      <c r="D965">
        <v>-1.1259906423463704</v>
      </c>
    </row>
    <row r="966" spans="1:4" x14ac:dyDescent="0.3">
      <c r="A966" s="24">
        <v>43035</v>
      </c>
      <c r="B966" s="24" t="str">
        <f t="shared" si="15"/>
        <v>2017M10</v>
      </c>
      <c r="C966">
        <v>-0.70690753566672504</v>
      </c>
      <c r="D966">
        <v>-1.1086083673149316</v>
      </c>
    </row>
    <row r="967" spans="1:4" x14ac:dyDescent="0.3">
      <c r="A967" s="24">
        <v>43038</v>
      </c>
      <c r="B967" s="24" t="str">
        <f t="shared" si="15"/>
        <v>2017M10</v>
      </c>
      <c r="C967">
        <v>-0.64969279086188747</v>
      </c>
      <c r="D967">
        <v>-1.0864799354718897</v>
      </c>
    </row>
    <row r="968" spans="1:4" x14ac:dyDescent="0.3">
      <c r="A968" s="24">
        <v>43039</v>
      </c>
      <c r="B968" s="24" t="str">
        <f t="shared" si="15"/>
        <v>2017M10</v>
      </c>
      <c r="C968">
        <v>-0.66468385918615658</v>
      </c>
      <c r="D968">
        <v>-1.0582961897554952</v>
      </c>
    </row>
    <row r="969" spans="1:4" x14ac:dyDescent="0.3">
      <c r="A969" s="24">
        <v>43040</v>
      </c>
      <c r="B969" s="24" t="str">
        <f t="shared" si="15"/>
        <v>2017M11</v>
      </c>
      <c r="C969">
        <v>-0.71744874928417135</v>
      </c>
      <c r="D969">
        <v>-1.0310758316962825</v>
      </c>
    </row>
    <row r="970" spans="1:4" x14ac:dyDescent="0.3">
      <c r="A970" s="24">
        <v>43041</v>
      </c>
      <c r="B970" s="24" t="str">
        <f t="shared" si="15"/>
        <v>2017M11</v>
      </c>
      <c r="C970">
        <v>-0.81731589877457533</v>
      </c>
      <c r="D970">
        <v>-1.0134662104278984</v>
      </c>
    </row>
    <row r="971" spans="1:4" x14ac:dyDescent="0.3">
      <c r="A971" s="24">
        <v>43042</v>
      </c>
      <c r="B971" s="24" t="str">
        <f t="shared" si="15"/>
        <v>2017M11</v>
      </c>
      <c r="C971">
        <v>-0.58367806949137557</v>
      </c>
      <c r="D971">
        <v>-0.9847330717854943</v>
      </c>
    </row>
    <row r="972" spans="1:4" x14ac:dyDescent="0.3">
      <c r="A972" s="24">
        <v>43045</v>
      </c>
      <c r="B972" s="24" t="str">
        <f t="shared" si="15"/>
        <v>2017M11</v>
      </c>
      <c r="C972">
        <v>-0.65261212818182934</v>
      </c>
      <c r="D972">
        <v>-0.96325564142177245</v>
      </c>
    </row>
    <row r="973" spans="1:4" x14ac:dyDescent="0.3">
      <c r="A973" s="24">
        <v>43046</v>
      </c>
      <c r="B973" s="24" t="str">
        <f t="shared" si="15"/>
        <v>2017M11</v>
      </c>
      <c r="C973">
        <v>-0.55377061717019382</v>
      </c>
      <c r="D973">
        <v>-0.93153721976392156</v>
      </c>
    </row>
    <row r="974" spans="1:4" x14ac:dyDescent="0.3">
      <c r="A974" s="24">
        <v>43047</v>
      </c>
      <c r="B974" s="24" t="str">
        <f t="shared" si="15"/>
        <v>2017M11</v>
      </c>
      <c r="C974">
        <v>-0.69600865459501593</v>
      </c>
      <c r="D974">
        <v>-0.90707304254809917</v>
      </c>
    </row>
    <row r="975" spans="1:4" x14ac:dyDescent="0.3">
      <c r="A975" s="24">
        <v>43048</v>
      </c>
      <c r="B975" s="24" t="str">
        <f t="shared" si="15"/>
        <v>2017M11</v>
      </c>
      <c r="C975">
        <v>-0.61317331583173307</v>
      </c>
      <c r="D975">
        <v>-0.87564243207364123</v>
      </c>
    </row>
    <row r="976" spans="1:4" x14ac:dyDescent="0.3">
      <c r="A976" s="24">
        <v>43049</v>
      </c>
      <c r="B976" s="24" t="str">
        <f t="shared" si="15"/>
        <v>2017M11</v>
      </c>
      <c r="C976">
        <v>-0.51496161613739655</v>
      </c>
      <c r="D976">
        <v>-0.83518896215636007</v>
      </c>
    </row>
    <row r="977" spans="1:4" x14ac:dyDescent="0.3">
      <c r="A977" s="24">
        <v>43052</v>
      </c>
      <c r="B977" s="24" t="str">
        <f t="shared" si="15"/>
        <v>2017M11</v>
      </c>
      <c r="C977">
        <v>-0.45115553348659099</v>
      </c>
      <c r="D977">
        <v>-0.79706257016140891</v>
      </c>
    </row>
    <row r="978" spans="1:4" x14ac:dyDescent="0.3">
      <c r="A978" s="24">
        <v>43053</v>
      </c>
      <c r="B978" s="24" t="str">
        <f t="shared" si="15"/>
        <v>2017M11</v>
      </c>
      <c r="C978">
        <v>-0.43205678495964162</v>
      </c>
      <c r="D978">
        <v>-0.76077053693636043</v>
      </c>
    </row>
    <row r="979" spans="1:4" x14ac:dyDescent="0.3">
      <c r="A979" s="24">
        <v>43054</v>
      </c>
      <c r="B979" s="24" t="str">
        <f t="shared" si="15"/>
        <v>2017M11</v>
      </c>
      <c r="C979">
        <v>-0.39986917013217543</v>
      </c>
      <c r="D979">
        <v>-0.72212262431895735</v>
      </c>
    </row>
    <row r="980" spans="1:4" x14ac:dyDescent="0.3">
      <c r="A980" s="24">
        <v>43055</v>
      </c>
      <c r="B980" s="24" t="str">
        <f t="shared" si="15"/>
        <v>2017M11</v>
      </c>
      <c r="C980">
        <v>-0.59655278027197445</v>
      </c>
      <c r="D980">
        <v>-0.68921731335965009</v>
      </c>
    </row>
    <row r="981" spans="1:4" x14ac:dyDescent="0.3">
      <c r="A981" s="24">
        <v>43056</v>
      </c>
      <c r="B981" s="24" t="str">
        <f t="shared" si="15"/>
        <v>2017M11</v>
      </c>
      <c r="C981">
        <v>-0.63813165910018133</v>
      </c>
      <c r="D981">
        <v>-0.66511888152890408</v>
      </c>
    </row>
    <row r="982" spans="1:4" x14ac:dyDescent="0.3">
      <c r="A982" s="24">
        <v>43059</v>
      </c>
      <c r="B982" s="24" t="str">
        <f t="shared" si="15"/>
        <v>2017M11</v>
      </c>
      <c r="C982">
        <v>-0.6237952437086145</v>
      </c>
      <c r="D982">
        <v>-0.64587461920870515</v>
      </c>
    </row>
    <row r="983" spans="1:4" x14ac:dyDescent="0.3">
      <c r="A983" s="24">
        <v>43060</v>
      </c>
      <c r="B983" s="24" t="str">
        <f t="shared" si="15"/>
        <v>2017M11</v>
      </c>
      <c r="C983">
        <v>-0.7596903726967732</v>
      </c>
      <c r="D983">
        <v>-0.63789199894879423</v>
      </c>
    </row>
    <row r="984" spans="1:4" x14ac:dyDescent="0.3">
      <c r="A984" s="24">
        <v>43061</v>
      </c>
      <c r="B984" s="24" t="str">
        <f t="shared" si="15"/>
        <v>2017M11</v>
      </c>
      <c r="C984">
        <v>-0.88888664718628752</v>
      </c>
      <c r="D984">
        <v>-0.63562250389229036</v>
      </c>
    </row>
    <row r="985" spans="1:4" x14ac:dyDescent="0.3">
      <c r="A985" s="24">
        <v>43062</v>
      </c>
      <c r="B985" s="24" t="str">
        <f t="shared" si="15"/>
        <v>2017M11</v>
      </c>
      <c r="C985">
        <v>-0.89760200192230433</v>
      </c>
      <c r="D985">
        <v>-0.64289967143228022</v>
      </c>
    </row>
    <row r="986" spans="1:4" x14ac:dyDescent="0.3">
      <c r="A986" s="24">
        <v>43063</v>
      </c>
      <c r="B986" s="24" t="str">
        <f t="shared" si="15"/>
        <v>2017M11</v>
      </c>
      <c r="C986">
        <v>-0.94562370068679136</v>
      </c>
      <c r="D986">
        <v>-0.65483547968328371</v>
      </c>
    </row>
    <row r="987" spans="1:4" x14ac:dyDescent="0.3">
      <c r="A987" s="24">
        <v>43066</v>
      </c>
      <c r="B987" s="24" t="str">
        <f t="shared" si="15"/>
        <v>2017M11</v>
      </c>
      <c r="C987">
        <v>-0.88679892227360513</v>
      </c>
      <c r="D987">
        <v>-0.66669078625386957</v>
      </c>
    </row>
    <row r="988" spans="1:4" x14ac:dyDescent="0.3">
      <c r="A988" s="24">
        <v>43067</v>
      </c>
      <c r="B988" s="24" t="str">
        <f t="shared" si="15"/>
        <v>2017M11</v>
      </c>
      <c r="C988">
        <v>-0.88588418829843529</v>
      </c>
      <c r="D988">
        <v>-0.6777508027094834</v>
      </c>
    </row>
    <row r="989" spans="1:4" x14ac:dyDescent="0.3">
      <c r="A989" s="24">
        <v>43068</v>
      </c>
      <c r="B989" s="24" t="str">
        <f t="shared" si="15"/>
        <v>2017M11</v>
      </c>
      <c r="C989">
        <v>-0.77858488540343884</v>
      </c>
      <c r="D989">
        <v>-0.68080760951544672</v>
      </c>
    </row>
    <row r="990" spans="1:4" x14ac:dyDescent="0.3">
      <c r="A990" s="24">
        <v>43069</v>
      </c>
      <c r="B990" s="24" t="str">
        <f t="shared" si="15"/>
        <v>2017M11</v>
      </c>
      <c r="C990">
        <v>-0.6451722349346064</v>
      </c>
      <c r="D990">
        <v>-0.67220042632344823</v>
      </c>
    </row>
    <row r="991" spans="1:4" x14ac:dyDescent="0.3">
      <c r="A991" s="24">
        <v>43070</v>
      </c>
      <c r="B991" s="24" t="str">
        <f t="shared" si="15"/>
        <v>2017M12</v>
      </c>
      <c r="C991">
        <v>-0.6922429493460911</v>
      </c>
      <c r="D991">
        <v>-0.67762867031618401</v>
      </c>
    </row>
    <row r="992" spans="1:4" x14ac:dyDescent="0.3">
      <c r="A992" s="24">
        <v>43073</v>
      </c>
      <c r="B992" s="24" t="str">
        <f t="shared" si="15"/>
        <v>2017M12</v>
      </c>
      <c r="C992">
        <v>-0.73376236250237281</v>
      </c>
      <c r="D992">
        <v>-0.68168618203221121</v>
      </c>
    </row>
    <row r="993" spans="1:4" x14ac:dyDescent="0.3">
      <c r="A993" s="24">
        <v>43074</v>
      </c>
      <c r="B993" s="24" t="str">
        <f t="shared" si="15"/>
        <v>2017M12</v>
      </c>
      <c r="C993">
        <v>-0.67410403097708427</v>
      </c>
      <c r="D993">
        <v>-0.68770285272255571</v>
      </c>
    </row>
    <row r="994" spans="1:4" x14ac:dyDescent="0.3">
      <c r="A994" s="24">
        <v>43075</v>
      </c>
      <c r="B994" s="24" t="str">
        <f t="shared" si="15"/>
        <v>2017M12</v>
      </c>
      <c r="C994">
        <v>-0.70438521242236207</v>
      </c>
      <c r="D994">
        <v>-0.68812168061392298</v>
      </c>
    </row>
    <row r="995" spans="1:4" x14ac:dyDescent="0.3">
      <c r="A995" s="24">
        <v>43076</v>
      </c>
      <c r="B995" s="24" t="str">
        <f t="shared" si="15"/>
        <v>2017M12</v>
      </c>
      <c r="C995">
        <v>-0.5599458663099407</v>
      </c>
      <c r="D995">
        <v>-0.68546030813783332</v>
      </c>
    </row>
    <row r="996" spans="1:4" x14ac:dyDescent="0.3">
      <c r="A996" s="24">
        <v>43077</v>
      </c>
      <c r="B996" s="24" t="str">
        <f t="shared" si="15"/>
        <v>2017M12</v>
      </c>
      <c r="C996">
        <v>-0.55154730316852085</v>
      </c>
      <c r="D996">
        <v>-0.68728959248938959</v>
      </c>
    </row>
    <row r="997" spans="1:4" x14ac:dyDescent="0.3">
      <c r="A997" s="24">
        <v>43080</v>
      </c>
      <c r="B997" s="24" t="str">
        <f t="shared" si="15"/>
        <v>2017M12</v>
      </c>
      <c r="C997">
        <v>-0.51840321640884013</v>
      </c>
      <c r="D997">
        <v>-0.69065197663550193</v>
      </c>
    </row>
    <row r="998" spans="1:4" x14ac:dyDescent="0.3">
      <c r="A998" s="24">
        <v>43081</v>
      </c>
      <c r="B998" s="24" t="str">
        <f t="shared" si="15"/>
        <v>2017M12</v>
      </c>
      <c r="C998">
        <v>-0.4874981896326957</v>
      </c>
      <c r="D998">
        <v>-0.69342404686915482</v>
      </c>
    </row>
    <row r="999" spans="1:4" x14ac:dyDescent="0.3">
      <c r="A999" s="24">
        <v>43082</v>
      </c>
      <c r="B999" s="24" t="str">
        <f t="shared" si="15"/>
        <v>2017M12</v>
      </c>
      <c r="C999">
        <v>-0.59328368470118886</v>
      </c>
      <c r="D999">
        <v>-0.70309477259760556</v>
      </c>
    </row>
    <row r="1000" spans="1:4" x14ac:dyDescent="0.3">
      <c r="A1000" s="24">
        <v>43083</v>
      </c>
      <c r="B1000" s="24" t="str">
        <f t="shared" si="15"/>
        <v>2017M12</v>
      </c>
      <c r="C1000">
        <v>-0.52201208926266296</v>
      </c>
      <c r="D1000">
        <v>-0.69936773804713992</v>
      </c>
    </row>
    <row r="1001" spans="1:4" x14ac:dyDescent="0.3">
      <c r="A1001" s="24">
        <v>43084</v>
      </c>
      <c r="B1001" s="24" t="str">
        <f t="shared" si="15"/>
        <v>2017M12</v>
      </c>
      <c r="C1001">
        <v>-0.5688043196906224</v>
      </c>
      <c r="D1001">
        <v>-0.69590137107666206</v>
      </c>
    </row>
    <row r="1002" spans="1:4" x14ac:dyDescent="0.3">
      <c r="A1002" s="24">
        <v>43087</v>
      </c>
      <c r="B1002" s="24" t="str">
        <f t="shared" si="15"/>
        <v>2017M12</v>
      </c>
      <c r="C1002">
        <v>-0.69873134446468299</v>
      </c>
      <c r="D1002">
        <v>-0.69964817611446539</v>
      </c>
    </row>
    <row r="1003" spans="1:4" x14ac:dyDescent="0.3">
      <c r="A1003" s="24">
        <v>43088</v>
      </c>
      <c r="B1003" s="24" t="str">
        <f t="shared" si="15"/>
        <v>2017M12</v>
      </c>
      <c r="C1003">
        <v>-0.53436862405681118</v>
      </c>
      <c r="D1003">
        <v>-0.6883820886824672</v>
      </c>
    </row>
    <row r="1004" spans="1:4" x14ac:dyDescent="0.3">
      <c r="A1004" s="24">
        <v>43089</v>
      </c>
      <c r="B1004" s="24" t="str">
        <f t="shared" si="15"/>
        <v>2017M12</v>
      </c>
      <c r="C1004">
        <v>-0.5016371800099515</v>
      </c>
      <c r="D1004">
        <v>-0.66901961532365051</v>
      </c>
    </row>
    <row r="1005" spans="1:4" x14ac:dyDescent="0.3">
      <c r="A1005" s="24">
        <v>43090</v>
      </c>
      <c r="B1005" s="24" t="str">
        <f t="shared" si="15"/>
        <v>2017M12</v>
      </c>
      <c r="C1005">
        <v>-0.60398118526665301</v>
      </c>
      <c r="D1005">
        <v>-0.65433857449086785</v>
      </c>
    </row>
    <row r="1006" spans="1:4" x14ac:dyDescent="0.3">
      <c r="A1006" s="24">
        <v>43091</v>
      </c>
      <c r="B1006" s="24" t="str">
        <f t="shared" si="15"/>
        <v>2017M12</v>
      </c>
      <c r="C1006">
        <v>-0.55769645899072851</v>
      </c>
      <c r="D1006">
        <v>-0.63494221240606463</v>
      </c>
    </row>
    <row r="1007" spans="1:4" x14ac:dyDescent="0.3">
      <c r="A1007" s="24">
        <v>43094</v>
      </c>
      <c r="B1007" s="24" t="str">
        <f t="shared" si="15"/>
        <v>2017M12</v>
      </c>
      <c r="C1007">
        <v>-0.50427878474428101</v>
      </c>
      <c r="D1007">
        <v>-0.61581620552959848</v>
      </c>
    </row>
    <row r="1008" spans="1:4" x14ac:dyDescent="0.3">
      <c r="A1008" s="24">
        <v>43095</v>
      </c>
      <c r="B1008" s="24" t="str">
        <f t="shared" si="15"/>
        <v>2017M12</v>
      </c>
      <c r="C1008">
        <v>-0.49723665572958964</v>
      </c>
      <c r="D1008">
        <v>-0.59638382890115627</v>
      </c>
    </row>
    <row r="1009" spans="1:4" x14ac:dyDescent="0.3">
      <c r="A1009" s="24">
        <v>43096</v>
      </c>
      <c r="B1009" s="24" t="str">
        <f t="shared" si="15"/>
        <v>2017M12</v>
      </c>
      <c r="C1009">
        <v>-0.59445530760097287</v>
      </c>
      <c r="D1009">
        <v>-0.58717735001103288</v>
      </c>
    </row>
    <row r="1010" spans="1:4" x14ac:dyDescent="0.3">
      <c r="A1010" s="24">
        <v>43097</v>
      </c>
      <c r="B1010" s="24" t="str">
        <f t="shared" si="15"/>
        <v>2017M12</v>
      </c>
      <c r="C1010">
        <v>-0.65666771998973128</v>
      </c>
      <c r="D1010">
        <v>-0.58775212426378909</v>
      </c>
    </row>
    <row r="1011" spans="1:4" x14ac:dyDescent="0.3">
      <c r="A1011" s="24">
        <v>43098</v>
      </c>
      <c r="B1011" s="24" t="str">
        <f t="shared" si="15"/>
        <v>2017M12</v>
      </c>
      <c r="C1011">
        <v>-0.70521487844991249</v>
      </c>
      <c r="D1011">
        <v>-0.58840072071898009</v>
      </c>
    </row>
    <row r="1012" spans="1:4" x14ac:dyDescent="0.3">
      <c r="A1012" s="24">
        <v>43101</v>
      </c>
      <c r="B1012" s="24" t="str">
        <f t="shared" si="15"/>
        <v>2018M1</v>
      </c>
      <c r="C1012">
        <v>-0.70814156396667538</v>
      </c>
      <c r="D1012">
        <v>-0.58711968079219523</v>
      </c>
    </row>
    <row r="1013" spans="1:4" x14ac:dyDescent="0.3">
      <c r="A1013" s="24">
        <v>43102</v>
      </c>
      <c r="B1013" s="24" t="str">
        <f t="shared" si="15"/>
        <v>2018M1</v>
      </c>
      <c r="C1013">
        <v>-1.0008388246371165</v>
      </c>
      <c r="D1013">
        <v>-0.60345642047519688</v>
      </c>
    </row>
    <row r="1014" spans="1:4" x14ac:dyDescent="0.3">
      <c r="A1014" s="24">
        <v>43103</v>
      </c>
      <c r="B1014" s="24" t="str">
        <f t="shared" si="15"/>
        <v>2018M1</v>
      </c>
      <c r="C1014">
        <v>-1.0409272926016571</v>
      </c>
      <c r="D1014">
        <v>-0.62028352448416169</v>
      </c>
    </row>
    <row r="1015" spans="1:4" x14ac:dyDescent="0.3">
      <c r="A1015" s="24">
        <v>43104</v>
      </c>
      <c r="B1015" s="24" t="str">
        <f t="shared" si="15"/>
        <v>2018M1</v>
      </c>
      <c r="C1015">
        <v>-1.1436809733988265</v>
      </c>
      <c r="D1015">
        <v>-0.64947027983860595</v>
      </c>
    </row>
    <row r="1016" spans="1:4" x14ac:dyDescent="0.3">
      <c r="A1016" s="24">
        <v>43105</v>
      </c>
      <c r="B1016" s="24" t="str">
        <f t="shared" si="15"/>
        <v>2018M1</v>
      </c>
      <c r="C1016">
        <v>-1.2290751820464703</v>
      </c>
      <c r="D1016">
        <v>-0.68334667378250358</v>
      </c>
    </row>
    <row r="1017" spans="1:4" x14ac:dyDescent="0.3">
      <c r="A1017" s="24">
        <v>43108</v>
      </c>
      <c r="B1017" s="24" t="str">
        <f t="shared" si="15"/>
        <v>2018M1</v>
      </c>
      <c r="C1017">
        <v>-1.2007637324299216</v>
      </c>
      <c r="D1017">
        <v>-0.71746469958355763</v>
      </c>
    </row>
    <row r="1018" spans="1:4" x14ac:dyDescent="0.3">
      <c r="A1018" s="24">
        <v>43109</v>
      </c>
      <c r="B1018" s="24" t="str">
        <f t="shared" si="15"/>
        <v>2018M1</v>
      </c>
      <c r="C1018">
        <v>-1.0427667635447042</v>
      </c>
      <c r="D1018">
        <v>-0.74522812827915796</v>
      </c>
    </row>
    <row r="1019" spans="1:4" x14ac:dyDescent="0.3">
      <c r="A1019" s="24">
        <v>43110</v>
      </c>
      <c r="B1019" s="24" t="str">
        <f t="shared" si="15"/>
        <v>2018M1</v>
      </c>
      <c r="C1019">
        <v>-1.056418303539264</v>
      </c>
      <c r="D1019">
        <v>-0.76838485922106181</v>
      </c>
    </row>
    <row r="1020" spans="1:4" x14ac:dyDescent="0.3">
      <c r="A1020" s="24">
        <v>43111</v>
      </c>
      <c r="B1020" s="24" t="str">
        <f t="shared" si="15"/>
        <v>2018M1</v>
      </c>
      <c r="C1020">
        <v>-1.1583570894933344</v>
      </c>
      <c r="D1020">
        <v>-0.80020210923259538</v>
      </c>
    </row>
    <row r="1021" spans="1:4" x14ac:dyDescent="0.3">
      <c r="A1021" s="24">
        <v>43112</v>
      </c>
      <c r="B1021" s="24" t="str">
        <f t="shared" si="15"/>
        <v>2018M1</v>
      </c>
      <c r="C1021">
        <v>-1.2686375337041413</v>
      </c>
      <c r="D1021">
        <v>-0.83519376993327143</v>
      </c>
    </row>
    <row r="1022" spans="1:4" x14ac:dyDescent="0.3">
      <c r="A1022" s="24">
        <v>43115</v>
      </c>
      <c r="B1022" s="24" t="str">
        <f t="shared" si="15"/>
        <v>2018M1</v>
      </c>
      <c r="C1022">
        <v>-1.26965248845026</v>
      </c>
      <c r="D1022">
        <v>-0.86373982713255015</v>
      </c>
    </row>
    <row r="1023" spans="1:4" x14ac:dyDescent="0.3">
      <c r="A1023" s="24">
        <v>43116</v>
      </c>
      <c r="B1023" s="24" t="str">
        <f t="shared" si="15"/>
        <v>2018M1</v>
      </c>
      <c r="C1023">
        <v>-1.3378174826024689</v>
      </c>
      <c r="D1023">
        <v>-0.90391227005983288</v>
      </c>
    </row>
    <row r="1024" spans="1:4" x14ac:dyDescent="0.3">
      <c r="A1024" s="24">
        <v>43117</v>
      </c>
      <c r="B1024" s="24" t="str">
        <f t="shared" si="15"/>
        <v>2018M1</v>
      </c>
      <c r="C1024">
        <v>-1.41705838222508</v>
      </c>
      <c r="D1024">
        <v>-0.94968333017058926</v>
      </c>
    </row>
    <row r="1025" spans="1:4" x14ac:dyDescent="0.3">
      <c r="A1025" s="24">
        <v>43118</v>
      </c>
      <c r="B1025" s="24" t="str">
        <f t="shared" si="15"/>
        <v>2018M1</v>
      </c>
      <c r="C1025">
        <v>-1.4228554608344772</v>
      </c>
      <c r="D1025">
        <v>-0.99062704394898071</v>
      </c>
    </row>
    <row r="1026" spans="1:4" x14ac:dyDescent="0.3">
      <c r="A1026" s="24">
        <v>43119</v>
      </c>
      <c r="B1026" s="24" t="str">
        <f t="shared" ref="B1026:B1089" si="16">CONCATENATE(YEAR(A1026),"M",(MONTH(A1026)))</f>
        <v>2018M1</v>
      </c>
      <c r="C1026">
        <v>-1.5547492273660648</v>
      </c>
      <c r="D1026">
        <v>-1.0404796823677476</v>
      </c>
    </row>
    <row r="1027" spans="1:4" x14ac:dyDescent="0.3">
      <c r="A1027" s="24">
        <v>43122</v>
      </c>
      <c r="B1027" s="24" t="str">
        <f t="shared" si="16"/>
        <v>2018M1</v>
      </c>
      <c r="C1027">
        <v>-1.5563240284726485</v>
      </c>
      <c r="D1027">
        <v>-1.0930819445541657</v>
      </c>
    </row>
    <row r="1028" spans="1:4" x14ac:dyDescent="0.3">
      <c r="A1028" s="24">
        <v>43123</v>
      </c>
      <c r="B1028" s="24" t="str">
        <f t="shared" si="16"/>
        <v>2018M1</v>
      </c>
      <c r="C1028">
        <v>-1.471126078655435</v>
      </c>
      <c r="D1028">
        <v>-1.141776415700458</v>
      </c>
    </row>
    <row r="1029" spans="1:4" x14ac:dyDescent="0.3">
      <c r="A1029" s="24">
        <v>43124</v>
      </c>
      <c r="B1029" s="24" t="str">
        <f t="shared" si="16"/>
        <v>2018M1</v>
      </c>
      <c r="C1029">
        <v>-1.7851370945245975</v>
      </c>
      <c r="D1029">
        <v>-1.2013105050466391</v>
      </c>
    </row>
    <row r="1030" spans="1:4" x14ac:dyDescent="0.3">
      <c r="A1030" s="24">
        <v>43125</v>
      </c>
      <c r="B1030" s="24" t="str">
        <f t="shared" si="16"/>
        <v>2018M1</v>
      </c>
      <c r="C1030">
        <v>-1.8781465735539387</v>
      </c>
      <c r="D1030">
        <v>-1.2623844477248496</v>
      </c>
    </row>
    <row r="1031" spans="1:4" x14ac:dyDescent="0.3">
      <c r="A1031" s="24">
        <v>43126</v>
      </c>
      <c r="B1031" s="24" t="str">
        <f t="shared" si="16"/>
        <v>2018M1</v>
      </c>
      <c r="C1031">
        <v>-1.9439296161405712</v>
      </c>
      <c r="D1031">
        <v>-1.3243201846093826</v>
      </c>
    </row>
    <row r="1032" spans="1:4" x14ac:dyDescent="0.3">
      <c r="A1032" s="24">
        <v>43129</v>
      </c>
      <c r="B1032" s="24" t="str">
        <f t="shared" si="16"/>
        <v>2018M1</v>
      </c>
      <c r="C1032">
        <v>-1.8101550809230276</v>
      </c>
      <c r="D1032">
        <v>-1.3794208604572</v>
      </c>
    </row>
    <row r="1033" spans="1:4" x14ac:dyDescent="0.3">
      <c r="A1033" s="24">
        <v>43130</v>
      </c>
      <c r="B1033" s="24" t="str">
        <f t="shared" si="16"/>
        <v>2018M1</v>
      </c>
      <c r="C1033">
        <v>-1.7598501774384365</v>
      </c>
      <c r="D1033">
        <v>-1.4173714280972662</v>
      </c>
    </row>
    <row r="1034" spans="1:4" x14ac:dyDescent="0.3">
      <c r="A1034" s="24">
        <v>43131</v>
      </c>
      <c r="B1034" s="24" t="str">
        <f t="shared" si="16"/>
        <v>2018M1</v>
      </c>
      <c r="C1034">
        <v>-1.8437489886138623</v>
      </c>
      <c r="D1034">
        <v>-1.4575125128978765</v>
      </c>
    </row>
    <row r="1035" spans="1:4" x14ac:dyDescent="0.3">
      <c r="A1035" s="24">
        <v>43132</v>
      </c>
      <c r="B1035" s="24" t="str">
        <f t="shared" si="16"/>
        <v>2018M2</v>
      </c>
      <c r="C1035">
        <v>-1.850958532068065</v>
      </c>
      <c r="D1035">
        <v>-1.4928763908313385</v>
      </c>
    </row>
    <row r="1036" spans="1:4" x14ac:dyDescent="0.3">
      <c r="A1036" s="24">
        <v>43133</v>
      </c>
      <c r="B1036" s="24" t="str">
        <f t="shared" si="16"/>
        <v>2018M2</v>
      </c>
      <c r="C1036">
        <v>-1.4996089396451799</v>
      </c>
      <c r="D1036">
        <v>-1.5064030787112741</v>
      </c>
    </row>
    <row r="1037" spans="1:4" x14ac:dyDescent="0.3">
      <c r="A1037" s="24">
        <v>43136</v>
      </c>
      <c r="B1037" s="24" t="str">
        <f t="shared" si="16"/>
        <v>2018M2</v>
      </c>
      <c r="C1037">
        <v>-0.96501334247081627</v>
      </c>
      <c r="D1037">
        <v>-1.4946155592133188</v>
      </c>
    </row>
    <row r="1038" spans="1:4" x14ac:dyDescent="0.3">
      <c r="A1038" s="24">
        <v>43137</v>
      </c>
      <c r="B1038" s="24" t="str">
        <f t="shared" si="16"/>
        <v>2018M2</v>
      </c>
      <c r="C1038">
        <v>-1.2655070443845264</v>
      </c>
      <c r="D1038">
        <v>-1.5057525732553099</v>
      </c>
    </row>
    <row r="1039" spans="1:4" x14ac:dyDescent="0.3">
      <c r="A1039" s="24">
        <v>43138</v>
      </c>
      <c r="B1039" s="24" t="str">
        <f t="shared" si="16"/>
        <v>2018M2</v>
      </c>
      <c r="C1039">
        <v>-1.1804789234260169</v>
      </c>
      <c r="D1039">
        <v>-1.5119556042496476</v>
      </c>
    </row>
    <row r="1040" spans="1:4" x14ac:dyDescent="0.3">
      <c r="A1040" s="24">
        <v>43139</v>
      </c>
      <c r="B1040" s="24" t="str">
        <f t="shared" si="16"/>
        <v>2018M2</v>
      </c>
      <c r="C1040">
        <v>-0.82288893015182796</v>
      </c>
      <c r="D1040">
        <v>-1.495182196282572</v>
      </c>
    </row>
    <row r="1041" spans="1:4" x14ac:dyDescent="0.3">
      <c r="A1041" s="24">
        <v>43140</v>
      </c>
      <c r="B1041" s="24" t="str">
        <f t="shared" si="16"/>
        <v>2018M2</v>
      </c>
      <c r="C1041">
        <v>-0.96234569289464977</v>
      </c>
      <c r="D1041">
        <v>-1.4798676042420975</v>
      </c>
    </row>
    <row r="1042" spans="1:4" x14ac:dyDescent="0.3">
      <c r="A1042" s="24">
        <v>43143</v>
      </c>
      <c r="B1042" s="24" t="str">
        <f t="shared" si="16"/>
        <v>2018M2</v>
      </c>
      <c r="C1042">
        <v>-1.1448163014150976</v>
      </c>
      <c r="D1042">
        <v>-1.4736257948903395</v>
      </c>
    </row>
    <row r="1043" spans="1:4" x14ac:dyDescent="0.3">
      <c r="A1043" s="24">
        <v>43144</v>
      </c>
      <c r="B1043" s="24" t="str">
        <f t="shared" si="16"/>
        <v>2018M2</v>
      </c>
      <c r="C1043">
        <v>-1.2227095519955704</v>
      </c>
      <c r="D1043">
        <v>-1.4678703983599948</v>
      </c>
    </row>
    <row r="1044" spans="1:4" x14ac:dyDescent="0.3">
      <c r="A1044" s="24">
        <v>43145</v>
      </c>
      <c r="B1044" s="24" t="str">
        <f t="shared" si="16"/>
        <v>2018M2</v>
      </c>
      <c r="C1044">
        <v>-1.581118598397862</v>
      </c>
      <c r="D1044">
        <v>-1.4760734091686336</v>
      </c>
    </row>
    <row r="1045" spans="1:4" x14ac:dyDescent="0.3">
      <c r="A1045" s="24">
        <v>43146</v>
      </c>
      <c r="B1045" s="24" t="str">
        <f t="shared" si="16"/>
        <v>2018M2</v>
      </c>
      <c r="C1045">
        <v>-1.7372850076058268</v>
      </c>
      <c r="D1045">
        <v>-1.491794886507201</v>
      </c>
    </row>
    <row r="1046" spans="1:4" x14ac:dyDescent="0.3">
      <c r="A1046" s="24">
        <v>43147</v>
      </c>
      <c r="B1046" s="24" t="str">
        <f t="shared" si="16"/>
        <v>2018M2</v>
      </c>
      <c r="C1046">
        <v>-1.7767110382651057</v>
      </c>
      <c r="D1046">
        <v>-1.5028929770521531</v>
      </c>
    </row>
    <row r="1047" spans="1:4" x14ac:dyDescent="0.3">
      <c r="A1047" s="24">
        <v>43150</v>
      </c>
      <c r="B1047" s="24" t="str">
        <f t="shared" si="16"/>
        <v>2018M2</v>
      </c>
      <c r="C1047">
        <v>-1.6812541160881034</v>
      </c>
      <c r="D1047">
        <v>-1.5091394814329258</v>
      </c>
    </row>
    <row r="1048" spans="1:4" x14ac:dyDescent="0.3">
      <c r="A1048" s="24">
        <v>43151</v>
      </c>
      <c r="B1048" s="24" t="str">
        <f t="shared" si="16"/>
        <v>2018M2</v>
      </c>
      <c r="C1048">
        <v>-1.5837069305700617</v>
      </c>
      <c r="D1048">
        <v>-1.5147685240286572</v>
      </c>
    </row>
    <row r="1049" spans="1:4" x14ac:dyDescent="0.3">
      <c r="A1049" s="24">
        <v>43152</v>
      </c>
      <c r="B1049" s="24" t="str">
        <f t="shared" si="16"/>
        <v>2018M2</v>
      </c>
      <c r="C1049">
        <v>-1.4695934281570715</v>
      </c>
      <c r="D1049">
        <v>-1.4989913407102811</v>
      </c>
    </row>
    <row r="1050" spans="1:4" x14ac:dyDescent="0.3">
      <c r="A1050" s="24">
        <v>43153</v>
      </c>
      <c r="B1050" s="24" t="str">
        <f t="shared" si="16"/>
        <v>2018M2</v>
      </c>
      <c r="C1050">
        <v>-1.5622141093170843</v>
      </c>
      <c r="D1050">
        <v>-1.4831947174984381</v>
      </c>
    </row>
    <row r="1051" spans="1:4" x14ac:dyDescent="0.3">
      <c r="A1051" s="24">
        <v>43154</v>
      </c>
      <c r="B1051" s="24" t="str">
        <f t="shared" si="16"/>
        <v>2018M2</v>
      </c>
      <c r="C1051">
        <v>-1.7037946051810016</v>
      </c>
      <c r="D1051">
        <v>-1.4711879669504597</v>
      </c>
    </row>
    <row r="1052" spans="1:4" x14ac:dyDescent="0.3">
      <c r="A1052" s="24">
        <v>43157</v>
      </c>
      <c r="B1052" s="24" t="str">
        <f t="shared" si="16"/>
        <v>2018M2</v>
      </c>
      <c r="C1052">
        <v>-1.7454441056280723</v>
      </c>
      <c r="D1052">
        <v>-1.467952418185712</v>
      </c>
    </row>
    <row r="1053" spans="1:4" x14ac:dyDescent="0.3">
      <c r="A1053" s="24">
        <v>43158</v>
      </c>
      <c r="B1053" s="24" t="str">
        <f t="shared" si="16"/>
        <v>2018M2</v>
      </c>
      <c r="C1053">
        <v>-1.5843583411879365</v>
      </c>
      <c r="D1053">
        <v>-1.4591778263731869</v>
      </c>
    </row>
    <row r="1054" spans="1:4" x14ac:dyDescent="0.3">
      <c r="A1054" s="24">
        <v>43159</v>
      </c>
      <c r="B1054" s="24" t="str">
        <f t="shared" si="16"/>
        <v>2018M2</v>
      </c>
      <c r="C1054">
        <v>-1.5108271596545155</v>
      </c>
      <c r="D1054">
        <v>-1.4425317349252196</v>
      </c>
    </row>
    <row r="1055" spans="1:4" x14ac:dyDescent="0.3">
      <c r="A1055" s="24">
        <v>43160</v>
      </c>
      <c r="B1055" s="24" t="str">
        <f t="shared" si="16"/>
        <v>2018M3</v>
      </c>
      <c r="C1055">
        <v>-1.4197227791487721</v>
      </c>
      <c r="D1055">
        <v>-1.4209699472792547</v>
      </c>
    </row>
    <row r="1056" spans="1:4" x14ac:dyDescent="0.3">
      <c r="A1056" s="24">
        <v>43161</v>
      </c>
      <c r="B1056" s="24" t="str">
        <f t="shared" si="16"/>
        <v>2018M3</v>
      </c>
      <c r="C1056">
        <v>-1.5255774542784728</v>
      </c>
      <c r="D1056">
        <v>-1.4222683730109194</v>
      </c>
    </row>
    <row r="1057" spans="1:4" x14ac:dyDescent="0.3">
      <c r="A1057" s="24">
        <v>43164</v>
      </c>
      <c r="B1057" s="24" t="str">
        <f t="shared" si="16"/>
        <v>2018M3</v>
      </c>
      <c r="C1057">
        <v>-1.496608057007299</v>
      </c>
      <c r="D1057">
        <v>-1.4488481087377436</v>
      </c>
    </row>
    <row r="1058" spans="1:4" x14ac:dyDescent="0.3">
      <c r="A1058" s="24">
        <v>43165</v>
      </c>
      <c r="B1058" s="24" t="str">
        <f t="shared" si="16"/>
        <v>2018M3</v>
      </c>
      <c r="C1058">
        <v>-1.6766677672957868</v>
      </c>
      <c r="D1058">
        <v>-1.4694061448833065</v>
      </c>
    </row>
    <row r="1059" spans="1:4" x14ac:dyDescent="0.3">
      <c r="A1059" s="24">
        <v>43166</v>
      </c>
      <c r="B1059" s="24" t="str">
        <f t="shared" si="16"/>
        <v>2018M3</v>
      </c>
      <c r="C1059">
        <v>-1.7456815983466638</v>
      </c>
      <c r="D1059">
        <v>-1.4976662786293389</v>
      </c>
    </row>
    <row r="1060" spans="1:4" x14ac:dyDescent="0.3">
      <c r="A1060" s="24">
        <v>43167</v>
      </c>
      <c r="B1060" s="24" t="str">
        <f t="shared" si="16"/>
        <v>2018M3</v>
      </c>
      <c r="C1060">
        <v>-1.6921215686925617</v>
      </c>
      <c r="D1060">
        <v>-1.5411279105563758</v>
      </c>
    </row>
    <row r="1061" spans="1:4" x14ac:dyDescent="0.3">
      <c r="A1061" s="24">
        <v>43168</v>
      </c>
      <c r="B1061" s="24" t="str">
        <f t="shared" si="16"/>
        <v>2018M3</v>
      </c>
      <c r="C1061">
        <v>-1.8283236342097435</v>
      </c>
      <c r="D1061">
        <v>-1.5844268076221304</v>
      </c>
    </row>
    <row r="1062" spans="1:4" x14ac:dyDescent="0.3">
      <c r="A1062" s="24">
        <v>43171</v>
      </c>
      <c r="B1062" s="24" t="str">
        <f t="shared" si="16"/>
        <v>2018M3</v>
      </c>
      <c r="C1062">
        <v>-1.8822758374766726</v>
      </c>
      <c r="D1062">
        <v>-1.6212997844252091</v>
      </c>
    </row>
    <row r="1063" spans="1:4" x14ac:dyDescent="0.3">
      <c r="A1063" s="24">
        <v>43172</v>
      </c>
      <c r="B1063" s="24" t="str">
        <f t="shared" si="16"/>
        <v>2018M3</v>
      </c>
      <c r="C1063">
        <v>-1.8588463577782204</v>
      </c>
      <c r="D1063">
        <v>-1.6531066247143418</v>
      </c>
    </row>
    <row r="1064" spans="1:4" x14ac:dyDescent="0.3">
      <c r="A1064" s="24">
        <v>43173</v>
      </c>
      <c r="B1064" s="24" t="str">
        <f t="shared" si="16"/>
        <v>2018M3</v>
      </c>
      <c r="C1064">
        <v>-1.8189519755699668</v>
      </c>
      <c r="D1064">
        <v>-1.6649982935729473</v>
      </c>
    </row>
    <row r="1065" spans="1:4" x14ac:dyDescent="0.3">
      <c r="A1065" s="24">
        <v>43174</v>
      </c>
      <c r="B1065" s="24" t="str">
        <f t="shared" si="16"/>
        <v>2018M3</v>
      </c>
      <c r="C1065">
        <v>-1.6985005495560608</v>
      </c>
      <c r="D1065">
        <v>-1.6630590706704589</v>
      </c>
    </row>
    <row r="1066" spans="1:4" x14ac:dyDescent="0.3">
      <c r="A1066" s="24">
        <v>43175</v>
      </c>
      <c r="B1066" s="24" t="str">
        <f t="shared" si="16"/>
        <v>2018M3</v>
      </c>
      <c r="C1066">
        <v>-1.6775929774675391</v>
      </c>
      <c r="D1066">
        <v>-1.6581031676305806</v>
      </c>
    </row>
    <row r="1067" spans="1:4" x14ac:dyDescent="0.3">
      <c r="A1067" s="24">
        <v>43178</v>
      </c>
      <c r="B1067" s="24" t="str">
        <f t="shared" si="16"/>
        <v>2018M3</v>
      </c>
      <c r="C1067">
        <v>-1.544633604179164</v>
      </c>
      <c r="D1067">
        <v>-1.6512721420351333</v>
      </c>
    </row>
    <row r="1068" spans="1:4" x14ac:dyDescent="0.3">
      <c r="A1068" s="24">
        <v>43179</v>
      </c>
      <c r="B1068" s="24" t="str">
        <f t="shared" si="16"/>
        <v>2018M3</v>
      </c>
      <c r="C1068">
        <v>-1.4378648519793893</v>
      </c>
      <c r="D1068">
        <v>-1.6439800381056</v>
      </c>
    </row>
    <row r="1069" spans="1:4" x14ac:dyDescent="0.3">
      <c r="A1069" s="24">
        <v>43180</v>
      </c>
      <c r="B1069" s="24" t="str">
        <f t="shared" si="16"/>
        <v>2018M3</v>
      </c>
      <c r="C1069">
        <v>-1.4517397304682511</v>
      </c>
      <c r="D1069">
        <v>-1.6430873532211585</v>
      </c>
    </row>
    <row r="1070" spans="1:4" x14ac:dyDescent="0.3">
      <c r="A1070" s="24">
        <v>43181</v>
      </c>
      <c r="B1070" s="24" t="str">
        <f t="shared" si="16"/>
        <v>2018M3</v>
      </c>
      <c r="C1070">
        <v>-1.3358997052400134</v>
      </c>
      <c r="D1070">
        <v>-1.6317716330173053</v>
      </c>
    </row>
    <row r="1071" spans="1:4" x14ac:dyDescent="0.3">
      <c r="A1071" s="24">
        <v>43182</v>
      </c>
      <c r="B1071" s="24" t="str">
        <f t="shared" si="16"/>
        <v>2018M3</v>
      </c>
      <c r="C1071">
        <v>-1.1784308330477682</v>
      </c>
      <c r="D1071">
        <v>-1.6055034444106435</v>
      </c>
    </row>
    <row r="1072" spans="1:4" x14ac:dyDescent="0.3">
      <c r="A1072" s="24">
        <v>43185</v>
      </c>
      <c r="B1072" s="24" t="str">
        <f t="shared" si="16"/>
        <v>2018M3</v>
      </c>
      <c r="C1072">
        <v>-1.4818933962509488</v>
      </c>
      <c r="D1072">
        <v>-1.5923259089417874</v>
      </c>
    </row>
    <row r="1073" spans="1:4" x14ac:dyDescent="0.3">
      <c r="A1073" s="24">
        <v>43186</v>
      </c>
      <c r="B1073" s="24" t="str">
        <f t="shared" si="16"/>
        <v>2018M3</v>
      </c>
      <c r="C1073">
        <v>-1.3419274335306166</v>
      </c>
      <c r="D1073">
        <v>-1.5802043635589214</v>
      </c>
    </row>
    <row r="1074" spans="1:4" x14ac:dyDescent="0.3">
      <c r="A1074" s="24">
        <v>43187</v>
      </c>
      <c r="B1074" s="24" t="str">
        <f t="shared" si="16"/>
        <v>2018M3</v>
      </c>
      <c r="C1074">
        <v>-1.3563602960403756</v>
      </c>
      <c r="D1074">
        <v>-1.5724810203782147</v>
      </c>
    </row>
    <row r="1075" spans="1:4" x14ac:dyDescent="0.3">
      <c r="A1075" s="24">
        <v>43188</v>
      </c>
      <c r="B1075" s="24" t="str">
        <f t="shared" si="16"/>
        <v>2018M3</v>
      </c>
      <c r="C1075">
        <v>-1.5024012030242317</v>
      </c>
      <c r="D1075">
        <v>-1.5766149415719872</v>
      </c>
    </row>
    <row r="1076" spans="1:4" x14ac:dyDescent="0.3">
      <c r="A1076" s="24">
        <v>43189</v>
      </c>
      <c r="B1076" s="24" t="str">
        <f t="shared" si="16"/>
        <v>2018M3</v>
      </c>
      <c r="C1076">
        <v>-1.4975767324919103</v>
      </c>
      <c r="D1076">
        <v>-1.5752149054826594</v>
      </c>
    </row>
    <row r="1077" spans="1:4" x14ac:dyDescent="0.3">
      <c r="A1077" s="24">
        <v>43192</v>
      </c>
      <c r="B1077" s="24" t="str">
        <f t="shared" si="16"/>
        <v>2018M4</v>
      </c>
      <c r="C1077">
        <v>-1.432347704799706</v>
      </c>
      <c r="D1077">
        <v>-1.5720018878722795</v>
      </c>
    </row>
    <row r="1078" spans="1:4" x14ac:dyDescent="0.3">
      <c r="A1078" s="24">
        <v>43193</v>
      </c>
      <c r="B1078" s="24" t="str">
        <f t="shared" si="16"/>
        <v>2018M4</v>
      </c>
      <c r="C1078">
        <v>-1.522734360409697</v>
      </c>
      <c r="D1078">
        <v>-1.564305217527975</v>
      </c>
    </row>
    <row r="1079" spans="1:4" x14ac:dyDescent="0.3">
      <c r="A1079" s="24">
        <v>43194</v>
      </c>
      <c r="B1079" s="24" t="str">
        <f t="shared" si="16"/>
        <v>2018M4</v>
      </c>
      <c r="C1079">
        <v>-1.5261134217626839</v>
      </c>
      <c r="D1079">
        <v>-1.5533268086987762</v>
      </c>
    </row>
    <row r="1080" spans="1:4" x14ac:dyDescent="0.3">
      <c r="A1080" s="24">
        <v>43195</v>
      </c>
      <c r="B1080" s="24" t="str">
        <f t="shared" si="16"/>
        <v>2018M4</v>
      </c>
      <c r="C1080">
        <v>-1.579974422721238</v>
      </c>
      <c r="D1080">
        <v>-1.5477194514002102</v>
      </c>
    </row>
    <row r="1081" spans="1:4" x14ac:dyDescent="0.3">
      <c r="A1081" s="24">
        <v>43196</v>
      </c>
      <c r="B1081" s="24" t="str">
        <f t="shared" si="16"/>
        <v>2018M4</v>
      </c>
      <c r="C1081">
        <v>-1.5416158634712136</v>
      </c>
      <c r="D1081">
        <v>-1.5333840628632835</v>
      </c>
    </row>
    <row r="1082" spans="1:4" x14ac:dyDescent="0.3">
      <c r="A1082" s="24">
        <v>43199</v>
      </c>
      <c r="B1082" s="24" t="str">
        <f t="shared" si="16"/>
        <v>2018M4</v>
      </c>
      <c r="C1082">
        <v>-1.4234987561754953</v>
      </c>
      <c r="D1082">
        <v>-1.5104452087982245</v>
      </c>
    </row>
    <row r="1083" spans="1:4" x14ac:dyDescent="0.3">
      <c r="A1083" s="24">
        <v>43200</v>
      </c>
      <c r="B1083" s="24" t="str">
        <f t="shared" si="16"/>
        <v>2018M4</v>
      </c>
      <c r="C1083">
        <v>-1.5128800105287288</v>
      </c>
      <c r="D1083">
        <v>-1.49314689143575</v>
      </c>
    </row>
    <row r="1084" spans="1:4" x14ac:dyDescent="0.3">
      <c r="A1084" s="24">
        <v>43201</v>
      </c>
      <c r="B1084" s="24" t="str">
        <f t="shared" si="16"/>
        <v>2018M4</v>
      </c>
      <c r="C1084">
        <v>-1.5678196330686347</v>
      </c>
      <c r="D1084">
        <v>-1.4805902743106834</v>
      </c>
    </row>
    <row r="1085" spans="1:4" x14ac:dyDescent="0.3">
      <c r="A1085" s="24">
        <v>43202</v>
      </c>
      <c r="B1085" s="24" t="str">
        <f t="shared" si="16"/>
        <v>2018M4</v>
      </c>
      <c r="C1085">
        <v>-1.553778799014029</v>
      </c>
      <c r="D1085">
        <v>-1.4733541867835815</v>
      </c>
    </row>
    <row r="1086" spans="1:4" x14ac:dyDescent="0.3">
      <c r="A1086" s="24">
        <v>43203</v>
      </c>
      <c r="B1086" s="24" t="str">
        <f t="shared" si="16"/>
        <v>2018M4</v>
      </c>
      <c r="C1086">
        <v>-1.4911344299163287</v>
      </c>
      <c r="D1086">
        <v>-1.4640312594060212</v>
      </c>
    </row>
    <row r="1087" spans="1:4" x14ac:dyDescent="0.3">
      <c r="A1087" s="24">
        <v>43206</v>
      </c>
      <c r="B1087" s="24" t="str">
        <f t="shared" si="16"/>
        <v>2018M4</v>
      </c>
      <c r="C1087">
        <v>-1.6174476171116177</v>
      </c>
      <c r="D1087">
        <v>-1.467671960052644</v>
      </c>
    </row>
    <row r="1088" spans="1:4" x14ac:dyDescent="0.3">
      <c r="A1088" s="24">
        <v>43207</v>
      </c>
      <c r="B1088" s="24" t="str">
        <f t="shared" si="16"/>
        <v>2018M4</v>
      </c>
      <c r="C1088">
        <v>-1.7224037927705309</v>
      </c>
      <c r="D1088">
        <v>-1.4818989070922011</v>
      </c>
    </row>
    <row r="1089" spans="1:4" x14ac:dyDescent="0.3">
      <c r="A1089" s="24">
        <v>43208</v>
      </c>
      <c r="B1089" s="24" t="str">
        <f t="shared" si="16"/>
        <v>2018M4</v>
      </c>
      <c r="C1089">
        <v>-1.7940872923805069</v>
      </c>
      <c r="D1089">
        <v>-1.4990162851878137</v>
      </c>
    </row>
    <row r="1090" spans="1:4" x14ac:dyDescent="0.3">
      <c r="A1090" s="24">
        <v>43209</v>
      </c>
      <c r="B1090" s="24" t="str">
        <f t="shared" ref="B1090:B1153" si="17">CONCATENATE(YEAR(A1090),"M",(MONTH(A1090)))</f>
        <v>2018M4</v>
      </c>
      <c r="C1090">
        <v>-1.6982131522146064</v>
      </c>
      <c r="D1090">
        <v>-1.5171319575365434</v>
      </c>
    </row>
    <row r="1091" spans="1:4" x14ac:dyDescent="0.3">
      <c r="A1091" s="24">
        <v>43210</v>
      </c>
      <c r="B1091" s="24" t="str">
        <f t="shared" si="17"/>
        <v>2018M4</v>
      </c>
      <c r="C1091">
        <v>-1.4899507815022022</v>
      </c>
      <c r="D1091">
        <v>-1.5327079549592653</v>
      </c>
    </row>
    <row r="1092" spans="1:4" x14ac:dyDescent="0.3">
      <c r="A1092" s="24">
        <v>43213</v>
      </c>
      <c r="B1092" s="24" t="str">
        <f t="shared" si="17"/>
        <v>2018M4</v>
      </c>
      <c r="C1092">
        <v>-1.2581905904042772</v>
      </c>
      <c r="D1092">
        <v>-1.5215228146669315</v>
      </c>
    </row>
    <row r="1093" spans="1:4" x14ac:dyDescent="0.3">
      <c r="A1093" s="24">
        <v>43214</v>
      </c>
      <c r="B1093" s="24" t="str">
        <f t="shared" si="17"/>
        <v>2018M4</v>
      </c>
      <c r="C1093">
        <v>-1.2954547598100912</v>
      </c>
      <c r="D1093">
        <v>-1.5191991809809053</v>
      </c>
    </row>
    <row r="1094" spans="1:4" x14ac:dyDescent="0.3">
      <c r="A1094" s="24">
        <v>43215</v>
      </c>
      <c r="B1094" s="24" t="str">
        <f t="shared" si="17"/>
        <v>2018M4</v>
      </c>
      <c r="C1094">
        <v>-1.1494628227595545</v>
      </c>
      <c r="D1094">
        <v>-1.5088543073168641</v>
      </c>
    </row>
    <row r="1095" spans="1:4" x14ac:dyDescent="0.3">
      <c r="A1095" s="24">
        <v>43216</v>
      </c>
      <c r="B1095" s="24" t="str">
        <f t="shared" si="17"/>
        <v>2018M4</v>
      </c>
      <c r="C1095">
        <v>-1.2580650883995601</v>
      </c>
      <c r="D1095">
        <v>-1.4966375015856308</v>
      </c>
    </row>
    <row r="1096" spans="1:4" x14ac:dyDescent="0.3">
      <c r="A1096" s="24">
        <v>43217</v>
      </c>
      <c r="B1096" s="24" t="str">
        <f t="shared" si="17"/>
        <v>2018M4</v>
      </c>
      <c r="C1096">
        <v>-1.3364784855900755</v>
      </c>
      <c r="D1096">
        <v>-1.4885825892405387</v>
      </c>
    </row>
    <row r="1097" spans="1:4" x14ac:dyDescent="0.3">
      <c r="A1097" s="24">
        <v>43220</v>
      </c>
      <c r="B1097" s="24" t="str">
        <f t="shared" si="17"/>
        <v>2018M4</v>
      </c>
      <c r="C1097">
        <v>-1.2518228005864791</v>
      </c>
      <c r="D1097">
        <v>-1.4795563440298776</v>
      </c>
    </row>
    <row r="1098" spans="1:4" x14ac:dyDescent="0.3">
      <c r="A1098" s="24">
        <v>43221</v>
      </c>
      <c r="B1098" s="24" t="str">
        <f t="shared" si="17"/>
        <v>2018M5</v>
      </c>
      <c r="C1098">
        <v>-1.2835160619771344</v>
      </c>
      <c r="D1098">
        <v>-1.4675954291082491</v>
      </c>
    </row>
    <row r="1099" spans="1:4" x14ac:dyDescent="0.3">
      <c r="A1099" s="24">
        <v>43222</v>
      </c>
      <c r="B1099" s="24" t="str">
        <f t="shared" si="17"/>
        <v>2018M5</v>
      </c>
      <c r="C1099">
        <v>-1.0993724932912325</v>
      </c>
      <c r="D1099">
        <v>-1.4462583826846767</v>
      </c>
    </row>
    <row r="1100" spans="1:4" x14ac:dyDescent="0.3">
      <c r="A1100" s="24">
        <v>43223</v>
      </c>
      <c r="B1100" s="24" t="str">
        <f t="shared" si="17"/>
        <v>2018M5</v>
      </c>
      <c r="C1100">
        <v>-1.104521745958847</v>
      </c>
      <c r="D1100">
        <v>-1.422485748846557</v>
      </c>
    </row>
    <row r="1101" spans="1:4" x14ac:dyDescent="0.3">
      <c r="A1101" s="24">
        <v>43224</v>
      </c>
      <c r="B1101" s="24" t="str">
        <f t="shared" si="17"/>
        <v>2018M5</v>
      </c>
      <c r="C1101">
        <v>-1.0641476103198375</v>
      </c>
      <c r="D1101">
        <v>-1.3986123361889884</v>
      </c>
    </row>
    <row r="1102" spans="1:4" x14ac:dyDescent="0.3">
      <c r="A1102" s="24">
        <v>43227</v>
      </c>
      <c r="B1102" s="24" t="str">
        <f t="shared" si="17"/>
        <v>2018M5</v>
      </c>
      <c r="C1102">
        <v>-0.90972798951627765</v>
      </c>
      <c r="D1102">
        <v>-1.3729237978560274</v>
      </c>
    </row>
    <row r="1103" spans="1:4" x14ac:dyDescent="0.3">
      <c r="A1103" s="24">
        <v>43228</v>
      </c>
      <c r="B1103" s="24" t="str">
        <f t="shared" si="17"/>
        <v>2018M5</v>
      </c>
      <c r="C1103">
        <v>-0.88050921352803613</v>
      </c>
      <c r="D1103">
        <v>-1.341305258005993</v>
      </c>
    </row>
    <row r="1104" spans="1:4" x14ac:dyDescent="0.3">
      <c r="A1104" s="24">
        <v>43229</v>
      </c>
      <c r="B1104" s="24" t="str">
        <f t="shared" si="17"/>
        <v>2018M5</v>
      </c>
      <c r="C1104">
        <v>-0.81591907969685995</v>
      </c>
      <c r="D1104">
        <v>-1.3037102303374042</v>
      </c>
    </row>
    <row r="1105" spans="1:4" x14ac:dyDescent="0.3">
      <c r="A1105" s="24">
        <v>43230</v>
      </c>
      <c r="B1105" s="24" t="str">
        <f t="shared" si="17"/>
        <v>2018M5</v>
      </c>
      <c r="C1105">
        <v>-1.0949650350138886</v>
      </c>
      <c r="D1105">
        <v>-1.2807695421373972</v>
      </c>
    </row>
    <row r="1106" spans="1:4" x14ac:dyDescent="0.3">
      <c r="A1106" s="24">
        <v>43231</v>
      </c>
      <c r="B1106" s="24" t="str">
        <f t="shared" si="17"/>
        <v>2018M5</v>
      </c>
      <c r="C1106">
        <v>-1.1001870346889087</v>
      </c>
      <c r="D1106">
        <v>-1.2612221723760262</v>
      </c>
    </row>
    <row r="1107" spans="1:4" x14ac:dyDescent="0.3">
      <c r="A1107" s="24">
        <v>43234</v>
      </c>
      <c r="B1107" s="24" t="str">
        <f t="shared" si="17"/>
        <v>2018M5</v>
      </c>
      <c r="C1107">
        <v>-1.0239841187928749</v>
      </c>
      <c r="D1107">
        <v>-1.2315489974600893</v>
      </c>
    </row>
    <row r="1108" spans="1:4" x14ac:dyDescent="0.3">
      <c r="A1108" s="24">
        <v>43235</v>
      </c>
      <c r="B1108" s="24" t="str">
        <f t="shared" si="17"/>
        <v>2018M5</v>
      </c>
      <c r="C1108">
        <v>-0.73368144590691731</v>
      </c>
      <c r="D1108">
        <v>-1.1821128801169087</v>
      </c>
    </row>
    <row r="1109" spans="1:4" x14ac:dyDescent="0.3">
      <c r="A1109" s="24">
        <v>43236</v>
      </c>
      <c r="B1109" s="24" t="str">
        <f t="shared" si="17"/>
        <v>2018M5</v>
      </c>
      <c r="C1109">
        <v>-0.82388022581326126</v>
      </c>
      <c r="D1109">
        <v>-1.1336025267885463</v>
      </c>
    </row>
    <row r="1110" spans="1:4" x14ac:dyDescent="0.3">
      <c r="A1110" s="24">
        <v>43237</v>
      </c>
      <c r="B1110" s="24" t="str">
        <f t="shared" si="17"/>
        <v>2018M5</v>
      </c>
      <c r="C1110">
        <v>-0.69676212110805436</v>
      </c>
      <c r="D1110">
        <v>-1.0835299752332186</v>
      </c>
    </row>
    <row r="1111" spans="1:4" x14ac:dyDescent="0.3">
      <c r="A1111" s="24">
        <v>43238</v>
      </c>
      <c r="B1111" s="24" t="str">
        <f t="shared" si="17"/>
        <v>2018M5</v>
      </c>
      <c r="C1111">
        <v>-0.56102372755481134</v>
      </c>
      <c r="D1111">
        <v>-1.0370836225358491</v>
      </c>
    </row>
    <row r="1112" spans="1:4" x14ac:dyDescent="0.3">
      <c r="A1112" s="24">
        <v>43241</v>
      </c>
      <c r="B1112" s="24" t="str">
        <f t="shared" si="17"/>
        <v>2018M5</v>
      </c>
      <c r="C1112">
        <v>-0.58501096281249554</v>
      </c>
      <c r="D1112">
        <v>-1.00342464115626</v>
      </c>
    </row>
    <row r="1113" spans="1:4" x14ac:dyDescent="0.3">
      <c r="A1113" s="24">
        <v>43242</v>
      </c>
      <c r="B1113" s="24" t="str">
        <f t="shared" si="17"/>
        <v>2018M5</v>
      </c>
      <c r="C1113">
        <v>-0.75822823499697289</v>
      </c>
      <c r="D1113">
        <v>-0.97656331491560411</v>
      </c>
    </row>
    <row r="1114" spans="1:4" x14ac:dyDescent="0.3">
      <c r="A1114" s="24">
        <v>43243</v>
      </c>
      <c r="B1114" s="24" t="str">
        <f t="shared" si="17"/>
        <v>2018M5</v>
      </c>
      <c r="C1114">
        <v>-0.66435398283723757</v>
      </c>
      <c r="D1114">
        <v>-0.95230787291948804</v>
      </c>
    </row>
    <row r="1115" spans="1:4" x14ac:dyDescent="0.3">
      <c r="A1115" s="24">
        <v>43244</v>
      </c>
      <c r="B1115" s="24" t="str">
        <f t="shared" si="17"/>
        <v>2018M5</v>
      </c>
      <c r="C1115">
        <v>-0.70411091196171471</v>
      </c>
      <c r="D1115">
        <v>-0.92461016409759578</v>
      </c>
    </row>
    <row r="1116" spans="1:4" x14ac:dyDescent="0.3">
      <c r="A1116" s="24">
        <v>43245</v>
      </c>
      <c r="B1116" s="24" t="str">
        <f t="shared" si="17"/>
        <v>2018M5</v>
      </c>
      <c r="C1116">
        <v>-0.78825209198477564</v>
      </c>
      <c r="D1116">
        <v>-0.89719884441733089</v>
      </c>
    </row>
    <row r="1117" spans="1:4" x14ac:dyDescent="0.3">
      <c r="A1117" s="24">
        <v>43248</v>
      </c>
      <c r="B1117" s="24" t="str">
        <f t="shared" si="17"/>
        <v>2018M5</v>
      </c>
      <c r="C1117">
        <v>-0.66284743550112035</v>
      </c>
      <c r="D1117">
        <v>-0.86775007616306288</v>
      </c>
    </row>
    <row r="1118" spans="1:4" x14ac:dyDescent="0.3">
      <c r="A1118" s="24">
        <v>43249</v>
      </c>
      <c r="B1118" s="24" t="str">
        <f t="shared" si="17"/>
        <v>2018M5</v>
      </c>
      <c r="C1118">
        <v>-0.47371398891487093</v>
      </c>
      <c r="D1118">
        <v>-0.82725997250994965</v>
      </c>
    </row>
    <row r="1119" spans="1:4" x14ac:dyDescent="0.3">
      <c r="A1119" s="24">
        <v>43250</v>
      </c>
      <c r="B1119" s="24" t="str">
        <f t="shared" si="17"/>
        <v>2018M5</v>
      </c>
      <c r="C1119">
        <v>-0.55045543752583015</v>
      </c>
      <c r="D1119">
        <v>-0.7998141197216796</v>
      </c>
    </row>
    <row r="1120" spans="1:4" x14ac:dyDescent="0.3">
      <c r="A1120" s="24">
        <v>43251</v>
      </c>
      <c r="B1120" s="24" t="str">
        <f t="shared" si="17"/>
        <v>2018M5</v>
      </c>
      <c r="C1120">
        <v>-0.51968653003531429</v>
      </c>
      <c r="D1120">
        <v>-0.77057235892550291</v>
      </c>
    </row>
    <row r="1121" spans="1:4" x14ac:dyDescent="0.3">
      <c r="A1121" s="24">
        <v>43252</v>
      </c>
      <c r="B1121" s="24" t="str">
        <f t="shared" si="17"/>
        <v>2018M6</v>
      </c>
      <c r="C1121">
        <v>-0.62788739941400928</v>
      </c>
      <c r="D1121">
        <v>-0.74875934838021152</v>
      </c>
    </row>
    <row r="1122" spans="1:4" x14ac:dyDescent="0.3">
      <c r="A1122" s="24">
        <v>43255</v>
      </c>
      <c r="B1122" s="24" t="str">
        <f t="shared" si="17"/>
        <v>2018M6</v>
      </c>
      <c r="C1122">
        <v>-0.75877824150714046</v>
      </c>
      <c r="D1122">
        <v>-0.74121186097975467</v>
      </c>
    </row>
    <row r="1123" spans="1:4" x14ac:dyDescent="0.3">
      <c r="A1123" s="24">
        <v>43256</v>
      </c>
      <c r="B1123" s="24" t="str">
        <f t="shared" si="17"/>
        <v>2018M6</v>
      </c>
      <c r="C1123">
        <v>-0.51909060577094301</v>
      </c>
      <c r="D1123">
        <v>-0.7231409305919001</v>
      </c>
    </row>
    <row r="1124" spans="1:4" x14ac:dyDescent="0.3">
      <c r="A1124" s="24">
        <v>43257</v>
      </c>
      <c r="B1124" s="24" t="str">
        <f t="shared" si="17"/>
        <v>2018M6</v>
      </c>
      <c r="C1124">
        <v>-0.62125983107043603</v>
      </c>
      <c r="D1124">
        <v>-0.71340796816057872</v>
      </c>
    </row>
    <row r="1125" spans="1:4" x14ac:dyDescent="0.3">
      <c r="A1125" s="24">
        <v>43258</v>
      </c>
      <c r="B1125" s="24" t="str">
        <f t="shared" si="17"/>
        <v>2018M6</v>
      </c>
      <c r="C1125">
        <v>-0.32112260298600392</v>
      </c>
      <c r="D1125">
        <v>-0.67471584655918471</v>
      </c>
    </row>
    <row r="1126" spans="1:4" x14ac:dyDescent="0.3">
      <c r="A1126" s="24">
        <v>43259</v>
      </c>
      <c r="B1126" s="24" t="str">
        <f t="shared" si="17"/>
        <v>2018M6</v>
      </c>
      <c r="C1126">
        <v>-0.50723654238951821</v>
      </c>
      <c r="D1126">
        <v>-0.64506832194421504</v>
      </c>
    </row>
    <row r="1127" spans="1:4" x14ac:dyDescent="0.3">
      <c r="A1127" s="24">
        <v>43262</v>
      </c>
      <c r="B1127" s="24" t="str">
        <f t="shared" si="17"/>
        <v>2018M6</v>
      </c>
      <c r="C1127">
        <v>-0.56065236620904524</v>
      </c>
      <c r="D1127">
        <v>-0.62190173431502349</v>
      </c>
    </row>
    <row r="1128" spans="1:4" x14ac:dyDescent="0.3">
      <c r="A1128" s="24">
        <v>43263</v>
      </c>
      <c r="B1128" s="24" t="str">
        <f t="shared" si="17"/>
        <v>2018M6</v>
      </c>
      <c r="C1128">
        <v>-0.53535948324929272</v>
      </c>
      <c r="D1128">
        <v>-0.61198563618214241</v>
      </c>
    </row>
    <row r="1129" spans="1:4" x14ac:dyDescent="0.3">
      <c r="A1129" s="24">
        <v>43264</v>
      </c>
      <c r="B1129" s="24" t="str">
        <f t="shared" si="17"/>
        <v>2018M6</v>
      </c>
      <c r="C1129">
        <v>-0.44702166867856186</v>
      </c>
      <c r="D1129">
        <v>-0.5931427083254075</v>
      </c>
    </row>
    <row r="1130" spans="1:4" x14ac:dyDescent="0.3">
      <c r="A1130" s="24">
        <v>43265</v>
      </c>
      <c r="B1130" s="24" t="str">
        <f t="shared" si="17"/>
        <v>2018M6</v>
      </c>
      <c r="C1130">
        <v>-0.22816469669512954</v>
      </c>
      <c r="D1130">
        <v>-0.56971283710476128</v>
      </c>
    </row>
    <row r="1131" spans="1:4" x14ac:dyDescent="0.3">
      <c r="A1131" s="24">
        <v>43266</v>
      </c>
      <c r="B1131" s="24" t="str">
        <f t="shared" si="17"/>
        <v>2018M6</v>
      </c>
      <c r="C1131">
        <v>-0.33523346277791533</v>
      </c>
      <c r="D1131">
        <v>-0.55842332386591642</v>
      </c>
    </row>
    <row r="1132" spans="1:4" x14ac:dyDescent="0.3">
      <c r="A1132" s="24">
        <v>43269</v>
      </c>
      <c r="B1132" s="24" t="str">
        <f t="shared" si="17"/>
        <v>2018M6</v>
      </c>
      <c r="C1132">
        <v>-0.156225017807998</v>
      </c>
      <c r="D1132">
        <v>-0.53698402661569156</v>
      </c>
    </row>
    <row r="1133" spans="1:4" x14ac:dyDescent="0.3">
      <c r="A1133" s="24">
        <v>43270</v>
      </c>
      <c r="B1133" s="24" t="str">
        <f t="shared" si="17"/>
        <v>2018M6</v>
      </c>
      <c r="C1133">
        <v>-8.9612888198274454E-2</v>
      </c>
      <c r="D1133">
        <v>-0.50355325927575667</v>
      </c>
    </row>
    <row r="1134" spans="1:4" x14ac:dyDescent="0.3">
      <c r="A1134" s="24">
        <v>43271</v>
      </c>
      <c r="B1134" s="24" t="str">
        <f t="shared" si="17"/>
        <v>2018M6</v>
      </c>
      <c r="C1134">
        <v>-0.13510737031651765</v>
      </c>
      <c r="D1134">
        <v>-0.4770909286497208</v>
      </c>
    </row>
    <row r="1135" spans="1:4" x14ac:dyDescent="0.3">
      <c r="A1135" s="24">
        <v>43272</v>
      </c>
      <c r="B1135" s="24" t="str">
        <f t="shared" si="17"/>
        <v>2018M6</v>
      </c>
      <c r="C1135">
        <v>-6.6675416535170562E-2</v>
      </c>
      <c r="D1135">
        <v>-0.4452191538783935</v>
      </c>
    </row>
    <row r="1136" spans="1:4" x14ac:dyDescent="0.3">
      <c r="A1136" s="24">
        <v>43273</v>
      </c>
      <c r="B1136" s="24" t="str">
        <f t="shared" si="17"/>
        <v>2018M6</v>
      </c>
      <c r="C1136">
        <v>-2.8167488068335578E-2</v>
      </c>
      <c r="D1136">
        <v>-0.40721492368257139</v>
      </c>
    </row>
    <row r="1137" spans="1:4" x14ac:dyDescent="0.3">
      <c r="A1137" s="24">
        <v>43276</v>
      </c>
      <c r="B1137" s="24" t="str">
        <f t="shared" si="17"/>
        <v>2018M6</v>
      </c>
      <c r="C1137">
        <v>5.000175427330894E-2</v>
      </c>
      <c r="D1137">
        <v>-0.37157246419384993</v>
      </c>
    </row>
    <row r="1138" spans="1:4" x14ac:dyDescent="0.3">
      <c r="A1138" s="24">
        <v>43277</v>
      </c>
      <c r="B1138" s="24" t="str">
        <f t="shared" si="17"/>
        <v>2018M6</v>
      </c>
      <c r="C1138">
        <v>0.14351240125813616</v>
      </c>
      <c r="D1138">
        <v>-0.34071114468519959</v>
      </c>
    </row>
    <row r="1139" spans="1:4" x14ac:dyDescent="0.3">
      <c r="A1139" s="24">
        <v>43278</v>
      </c>
      <c r="B1139" s="24" t="str">
        <f t="shared" si="17"/>
        <v>2018M6</v>
      </c>
      <c r="C1139">
        <v>0.47609678402067857</v>
      </c>
      <c r="D1139">
        <v>-0.28938353360787417</v>
      </c>
    </row>
    <row r="1140" spans="1:4" x14ac:dyDescent="0.3">
      <c r="A1140" s="24">
        <v>43279</v>
      </c>
      <c r="B1140" s="24" t="str">
        <f t="shared" si="17"/>
        <v>2018M6</v>
      </c>
      <c r="C1140">
        <v>0.43508963184990679</v>
      </c>
      <c r="D1140">
        <v>-0.24164472551361307</v>
      </c>
    </row>
    <row r="1141" spans="1:4" x14ac:dyDescent="0.3">
      <c r="A1141" s="24">
        <v>43280</v>
      </c>
      <c r="B1141" s="24" t="str">
        <f t="shared" si="17"/>
        <v>2018M6</v>
      </c>
      <c r="C1141">
        <v>0.28152577523802791</v>
      </c>
      <c r="D1141">
        <v>-0.19617406678101124</v>
      </c>
    </row>
    <row r="1142" spans="1:4" x14ac:dyDescent="0.3">
      <c r="A1142" s="24">
        <v>43283</v>
      </c>
      <c r="B1142" s="24" t="str">
        <f t="shared" si="17"/>
        <v>2018M7</v>
      </c>
      <c r="C1142">
        <v>0.44492846686536142</v>
      </c>
      <c r="D1142">
        <v>-0.13598873136238615</v>
      </c>
    </row>
    <row r="1143" spans="1:4" x14ac:dyDescent="0.3">
      <c r="A1143" s="24">
        <v>43284</v>
      </c>
      <c r="B1143" s="24" t="str">
        <f t="shared" si="17"/>
        <v>2018M7</v>
      </c>
      <c r="C1143">
        <v>0.27761944758441659</v>
      </c>
      <c r="D1143">
        <v>-9.6153228694618093E-2</v>
      </c>
    </row>
    <row r="1144" spans="1:4" x14ac:dyDescent="0.3">
      <c r="A1144" s="24">
        <v>43285</v>
      </c>
      <c r="B1144" s="24" t="str">
        <f t="shared" si="17"/>
        <v>2018M7</v>
      </c>
      <c r="C1144">
        <v>0.27749628305993601</v>
      </c>
      <c r="D1144">
        <v>-5.1215422988099488E-2</v>
      </c>
    </row>
    <row r="1145" spans="1:4" x14ac:dyDescent="0.3">
      <c r="A1145" s="24">
        <v>43286</v>
      </c>
      <c r="B1145" s="24" t="str">
        <f t="shared" si="17"/>
        <v>2018M7</v>
      </c>
      <c r="C1145">
        <v>0.12553117051695944</v>
      </c>
      <c r="D1145">
        <v>-2.8882734312951318E-2</v>
      </c>
    </row>
    <row r="1146" spans="1:4" x14ac:dyDescent="0.3">
      <c r="A1146" s="24">
        <v>43287</v>
      </c>
      <c r="B1146" s="24" t="str">
        <f t="shared" si="17"/>
        <v>2018M7</v>
      </c>
      <c r="C1146">
        <v>-0.1217260727925063</v>
      </c>
      <c r="D1146">
        <v>-9.6072108331007374E-3</v>
      </c>
    </row>
    <row r="1147" spans="1:4" x14ac:dyDescent="0.3">
      <c r="A1147" s="24">
        <v>43290</v>
      </c>
      <c r="B1147" s="24" t="str">
        <f t="shared" si="17"/>
        <v>2018M7</v>
      </c>
      <c r="C1147">
        <v>-0.19596428579618103</v>
      </c>
      <c r="D1147">
        <v>8.6271931875424486E-3</v>
      </c>
    </row>
    <row r="1148" spans="1:4" x14ac:dyDescent="0.3">
      <c r="A1148" s="24">
        <v>43291</v>
      </c>
      <c r="B1148" s="24" t="str">
        <f t="shared" si="17"/>
        <v>2018M7</v>
      </c>
      <c r="C1148">
        <v>-0.25736340318864531</v>
      </c>
      <c r="D1148">
        <v>2.252699719057482E-2</v>
      </c>
    </row>
    <row r="1149" spans="1:4" x14ac:dyDescent="0.3">
      <c r="A1149" s="24">
        <v>43292</v>
      </c>
      <c r="B1149" s="24" t="str">
        <f t="shared" si="17"/>
        <v>2018M7</v>
      </c>
      <c r="C1149">
        <v>-0.24276139121826093</v>
      </c>
      <c r="D1149">
        <v>3.2740011063589869E-2</v>
      </c>
    </row>
    <row r="1150" spans="1:4" x14ac:dyDescent="0.3">
      <c r="A1150" s="24">
        <v>43293</v>
      </c>
      <c r="B1150" s="24" t="str">
        <f t="shared" si="17"/>
        <v>2018M7</v>
      </c>
      <c r="C1150">
        <v>-0.31042471521218162</v>
      </c>
      <c r="D1150">
        <v>2.8627010137737267E-2</v>
      </c>
    </row>
    <row r="1151" spans="1:4" x14ac:dyDescent="0.3">
      <c r="A1151" s="24">
        <v>43294</v>
      </c>
      <c r="B1151" s="24" t="str">
        <f t="shared" si="17"/>
        <v>2018M7</v>
      </c>
      <c r="C1151">
        <v>-0.3048536961624691</v>
      </c>
      <c r="D1151">
        <v>3.0145998468509561E-2</v>
      </c>
    </row>
    <row r="1152" spans="1:4" x14ac:dyDescent="0.3">
      <c r="A1152" s="24">
        <v>43297</v>
      </c>
      <c r="B1152" s="24" t="str">
        <f t="shared" si="17"/>
        <v>2018M7</v>
      </c>
      <c r="C1152">
        <v>-0.46475151259171843</v>
      </c>
      <c r="D1152">
        <v>1.4719673729323552E-2</v>
      </c>
    </row>
    <row r="1153" spans="1:4" x14ac:dyDescent="0.3">
      <c r="A1153" s="24">
        <v>43298</v>
      </c>
      <c r="B1153" s="24" t="str">
        <f t="shared" si="17"/>
        <v>2018M7</v>
      </c>
      <c r="C1153">
        <v>-0.52556500771167025</v>
      </c>
      <c r="D1153">
        <v>-7.0779322463462467E-3</v>
      </c>
    </row>
    <row r="1154" spans="1:4" x14ac:dyDescent="0.3">
      <c r="A1154" s="24">
        <v>43299</v>
      </c>
      <c r="B1154" s="24" t="str">
        <f t="shared" ref="B1154:B1217" si="18">CONCATENATE(YEAR(A1154),"M",(MONTH(A1154)))</f>
        <v>2018M7</v>
      </c>
      <c r="C1154">
        <v>-0.44838252586015886</v>
      </c>
      <c r="D1154">
        <v>-2.2741690023528313E-2</v>
      </c>
    </row>
    <row r="1155" spans="1:4" x14ac:dyDescent="0.3">
      <c r="A1155" s="24">
        <v>43300</v>
      </c>
      <c r="B1155" s="24" t="str">
        <f t="shared" si="18"/>
        <v>2018M7</v>
      </c>
      <c r="C1155">
        <v>-0.3257729661931878</v>
      </c>
      <c r="D1155">
        <v>-3.5696567506429161E-2</v>
      </c>
    </row>
    <row r="1156" spans="1:4" x14ac:dyDescent="0.3">
      <c r="A1156" s="24">
        <v>43301</v>
      </c>
      <c r="B1156" s="24" t="str">
        <f t="shared" si="18"/>
        <v>2018M7</v>
      </c>
      <c r="C1156">
        <v>-0.5323408607691994</v>
      </c>
      <c r="D1156">
        <v>-6.0905236141472363E-2</v>
      </c>
    </row>
    <row r="1157" spans="1:4" x14ac:dyDescent="0.3">
      <c r="A1157" s="24">
        <v>43304</v>
      </c>
      <c r="B1157" s="24" t="str">
        <f t="shared" si="18"/>
        <v>2018M7</v>
      </c>
      <c r="C1157">
        <v>-0.54018495831872182</v>
      </c>
      <c r="D1157">
        <v>-9.0414571771073884E-2</v>
      </c>
    </row>
    <row r="1158" spans="1:4" x14ac:dyDescent="0.3">
      <c r="A1158" s="24">
        <v>43305</v>
      </c>
      <c r="B1158" s="24" t="str">
        <f t="shared" si="18"/>
        <v>2018M7</v>
      </c>
      <c r="C1158">
        <v>-0.698203714396745</v>
      </c>
      <c r="D1158">
        <v>-0.13250037755381797</v>
      </c>
    </row>
    <row r="1159" spans="1:4" x14ac:dyDescent="0.3">
      <c r="A1159" s="24">
        <v>43306</v>
      </c>
      <c r="B1159" s="24" t="str">
        <f t="shared" si="18"/>
        <v>2018M7</v>
      </c>
      <c r="C1159">
        <v>-0.89320995563374073</v>
      </c>
      <c r="D1159">
        <v>-0.20096571453653889</v>
      </c>
    </row>
    <row r="1160" spans="1:4" x14ac:dyDescent="0.3">
      <c r="A1160" s="24">
        <v>43307</v>
      </c>
      <c r="B1160" s="24" t="str">
        <f t="shared" si="18"/>
        <v>2018M7</v>
      </c>
      <c r="C1160">
        <v>-0.77895568493618694</v>
      </c>
      <c r="D1160">
        <v>-0.2616679803758436</v>
      </c>
    </row>
    <row r="1161" spans="1:4" x14ac:dyDescent="0.3">
      <c r="A1161" s="24">
        <v>43308</v>
      </c>
      <c r="B1161" s="24" t="str">
        <f t="shared" si="18"/>
        <v>2018M7</v>
      </c>
      <c r="C1161">
        <v>-0.89025742758257931</v>
      </c>
      <c r="D1161">
        <v>-0.32025714051687393</v>
      </c>
    </row>
    <row r="1162" spans="1:4" x14ac:dyDescent="0.3">
      <c r="A1162" s="24">
        <v>43311</v>
      </c>
      <c r="B1162" s="24" t="str">
        <f t="shared" si="18"/>
        <v>2018M7</v>
      </c>
      <c r="C1162">
        <v>-0.83637733620980215</v>
      </c>
      <c r="D1162">
        <v>-0.38432243067063215</v>
      </c>
    </row>
    <row r="1163" spans="1:4" x14ac:dyDescent="0.3">
      <c r="A1163" s="24">
        <v>43312</v>
      </c>
      <c r="B1163" s="24" t="str">
        <f t="shared" si="18"/>
        <v>2018M7</v>
      </c>
      <c r="C1163">
        <v>-0.87811102809152486</v>
      </c>
      <c r="D1163">
        <v>-0.44210895445442916</v>
      </c>
    </row>
    <row r="1164" spans="1:4" x14ac:dyDescent="0.3">
      <c r="A1164" s="24">
        <v>43313</v>
      </c>
      <c r="B1164" s="24" t="str">
        <f t="shared" si="18"/>
        <v>2018M8</v>
      </c>
      <c r="C1164">
        <v>-0.83986871702747934</v>
      </c>
      <c r="D1164">
        <v>-0.49797720445879995</v>
      </c>
    </row>
    <row r="1165" spans="1:4" x14ac:dyDescent="0.3">
      <c r="A1165" s="24">
        <v>43314</v>
      </c>
      <c r="B1165" s="24" t="str">
        <f t="shared" si="18"/>
        <v>2018M8</v>
      </c>
      <c r="C1165">
        <v>-0.69230422605863962</v>
      </c>
      <c r="D1165">
        <v>-0.53886897428758007</v>
      </c>
    </row>
    <row r="1166" spans="1:4" x14ac:dyDescent="0.3">
      <c r="A1166" s="24">
        <v>43315</v>
      </c>
      <c r="B1166" s="24" t="str">
        <f t="shared" si="18"/>
        <v>2018M8</v>
      </c>
      <c r="C1166">
        <v>-0.88523918663370593</v>
      </c>
      <c r="D1166">
        <v>-0.57704462997964001</v>
      </c>
    </row>
    <row r="1167" spans="1:4" x14ac:dyDescent="0.3">
      <c r="A1167" s="24">
        <v>43318</v>
      </c>
      <c r="B1167" s="24" t="str">
        <f t="shared" si="18"/>
        <v>2018M8</v>
      </c>
      <c r="C1167">
        <v>-0.79715396462938781</v>
      </c>
      <c r="D1167">
        <v>-0.60710411392130026</v>
      </c>
    </row>
    <row r="1168" spans="1:4" x14ac:dyDescent="0.3">
      <c r="A1168" s="24">
        <v>43319</v>
      </c>
      <c r="B1168" s="24" t="str">
        <f t="shared" si="18"/>
        <v>2018M8</v>
      </c>
      <c r="C1168">
        <v>-0.80778666728401483</v>
      </c>
      <c r="D1168">
        <v>-0.63462527712606875</v>
      </c>
    </row>
    <row r="1169" spans="1:4" x14ac:dyDescent="0.3">
      <c r="A1169" s="24">
        <v>43320</v>
      </c>
      <c r="B1169" s="24" t="str">
        <f t="shared" si="18"/>
        <v>2018M8</v>
      </c>
      <c r="C1169">
        <v>-0.81137920875341041</v>
      </c>
      <c r="D1169">
        <v>-0.66305616800282619</v>
      </c>
    </row>
    <row r="1170" spans="1:4" x14ac:dyDescent="0.3">
      <c r="A1170" s="24">
        <v>43321</v>
      </c>
      <c r="B1170" s="24" t="str">
        <f t="shared" si="18"/>
        <v>2018M8</v>
      </c>
      <c r="C1170">
        <v>-0.72467592979144313</v>
      </c>
      <c r="D1170">
        <v>-0.68376872873178929</v>
      </c>
    </row>
    <row r="1171" spans="1:4" x14ac:dyDescent="0.3">
      <c r="A1171" s="24">
        <v>43322</v>
      </c>
      <c r="B1171" s="24" t="str">
        <f t="shared" si="18"/>
        <v>2018M8</v>
      </c>
      <c r="C1171">
        <v>-0.21543706016349845</v>
      </c>
      <c r="D1171">
        <v>-0.67929789693184073</v>
      </c>
    </row>
    <row r="1172" spans="1:4" x14ac:dyDescent="0.3">
      <c r="A1172" s="24">
        <v>43325</v>
      </c>
      <c r="B1172" s="24" t="str">
        <f t="shared" si="18"/>
        <v>2018M8</v>
      </c>
      <c r="C1172">
        <v>-5.8703873014807312E-2</v>
      </c>
      <c r="D1172">
        <v>-0.65899551495299513</v>
      </c>
    </row>
    <row r="1173" spans="1:4" x14ac:dyDescent="0.3">
      <c r="A1173" s="24">
        <v>43326</v>
      </c>
      <c r="B1173" s="24" t="str">
        <f t="shared" si="18"/>
        <v>2018M8</v>
      </c>
      <c r="C1173">
        <v>-0.18966848076545023</v>
      </c>
      <c r="D1173">
        <v>-0.64220068860568413</v>
      </c>
    </row>
    <row r="1174" spans="1:4" x14ac:dyDescent="0.3">
      <c r="A1174" s="24">
        <v>43327</v>
      </c>
      <c r="B1174" s="24" t="str">
        <f t="shared" si="18"/>
        <v>2018M8</v>
      </c>
      <c r="C1174">
        <v>-1.820339381997782E-2</v>
      </c>
      <c r="D1174">
        <v>-0.620691732003675</v>
      </c>
    </row>
    <row r="1175" spans="1:4" x14ac:dyDescent="0.3">
      <c r="A1175" s="24">
        <v>43328</v>
      </c>
      <c r="B1175" s="24" t="str">
        <f t="shared" si="18"/>
        <v>2018M8</v>
      </c>
      <c r="C1175">
        <v>-0.1102667008247856</v>
      </c>
      <c r="D1175">
        <v>-0.60991641873525493</v>
      </c>
    </row>
    <row r="1176" spans="1:4" x14ac:dyDescent="0.3">
      <c r="A1176" s="24">
        <v>43329</v>
      </c>
      <c r="B1176" s="24" t="str">
        <f t="shared" si="18"/>
        <v>2018M8</v>
      </c>
      <c r="C1176">
        <v>-0.13830528861050889</v>
      </c>
      <c r="D1176">
        <v>-0.59021464012732039</v>
      </c>
    </row>
    <row r="1177" spans="1:4" x14ac:dyDescent="0.3">
      <c r="A1177" s="24">
        <v>43332</v>
      </c>
      <c r="B1177" s="24" t="str">
        <f t="shared" si="18"/>
        <v>2018M8</v>
      </c>
      <c r="C1177">
        <v>-0.11529996904732784</v>
      </c>
      <c r="D1177">
        <v>-0.56897039066375077</v>
      </c>
    </row>
    <row r="1178" spans="1:4" x14ac:dyDescent="0.3">
      <c r="A1178" s="24">
        <v>43333</v>
      </c>
      <c r="B1178" s="24" t="str">
        <f t="shared" si="18"/>
        <v>2018M8</v>
      </c>
      <c r="C1178">
        <v>-1.817642054624112E-2</v>
      </c>
      <c r="D1178">
        <v>-0.53496902597122564</v>
      </c>
    </row>
    <row r="1179" spans="1:4" x14ac:dyDescent="0.3">
      <c r="A1179" s="24">
        <v>43334</v>
      </c>
      <c r="B1179" s="24" t="str">
        <f t="shared" si="18"/>
        <v>2018M8</v>
      </c>
      <c r="C1179">
        <v>-7.8099412041170935E-2</v>
      </c>
      <c r="D1179">
        <v>-0.49421349879159715</v>
      </c>
    </row>
    <row r="1180" spans="1:4" x14ac:dyDescent="0.3">
      <c r="A1180" s="24">
        <v>43335</v>
      </c>
      <c r="B1180" s="24" t="str">
        <f t="shared" si="18"/>
        <v>2018M8</v>
      </c>
      <c r="C1180">
        <v>0.20230424799201985</v>
      </c>
      <c r="D1180">
        <v>-0.44515050214518681</v>
      </c>
    </row>
    <row r="1181" spans="1:4" x14ac:dyDescent="0.3">
      <c r="A1181" s="24">
        <v>43336</v>
      </c>
      <c r="B1181" s="24" t="str">
        <f t="shared" si="18"/>
        <v>2018M8</v>
      </c>
      <c r="C1181">
        <v>7.177592907818324E-2</v>
      </c>
      <c r="D1181">
        <v>-0.39704883431214877</v>
      </c>
    </row>
    <row r="1182" spans="1:4" x14ac:dyDescent="0.3">
      <c r="A1182" s="24">
        <v>43339</v>
      </c>
      <c r="B1182" s="24" t="str">
        <f t="shared" si="18"/>
        <v>2018M8</v>
      </c>
      <c r="C1182">
        <v>-8.2755931449917761E-2</v>
      </c>
      <c r="D1182">
        <v>-0.35936776407415449</v>
      </c>
    </row>
    <row r="1183" spans="1:4" x14ac:dyDescent="0.3">
      <c r="A1183" s="24">
        <v>43340</v>
      </c>
      <c r="B1183" s="24" t="str">
        <f t="shared" si="18"/>
        <v>2018M8</v>
      </c>
      <c r="C1183">
        <v>2.2809785866920139E-2</v>
      </c>
      <c r="D1183">
        <v>-0.31432172337623221</v>
      </c>
    </row>
    <row r="1184" spans="1:4" x14ac:dyDescent="0.3">
      <c r="A1184" s="24">
        <v>43341</v>
      </c>
      <c r="B1184" s="24" t="str">
        <f t="shared" si="18"/>
        <v>2018M8</v>
      </c>
      <c r="C1184">
        <v>3.7645664682230198E-2</v>
      </c>
      <c r="D1184">
        <v>-0.27044600429074672</v>
      </c>
    </row>
    <row r="1185" spans="1:4" x14ac:dyDescent="0.3">
      <c r="A1185" s="24">
        <v>43342</v>
      </c>
      <c r="B1185" s="24" t="str">
        <f t="shared" si="18"/>
        <v>2018M8</v>
      </c>
      <c r="C1185">
        <v>0.39211648350397899</v>
      </c>
      <c r="D1185">
        <v>-0.21622496881261583</v>
      </c>
    </row>
    <row r="1186" spans="1:4" x14ac:dyDescent="0.3">
      <c r="A1186" s="24">
        <v>43343</v>
      </c>
      <c r="B1186" s="24" t="str">
        <f t="shared" si="18"/>
        <v>2018M8</v>
      </c>
      <c r="C1186">
        <v>0.26573530769009862</v>
      </c>
      <c r="D1186">
        <v>-0.15867624409642556</v>
      </c>
    </row>
    <row r="1187" spans="1:4" x14ac:dyDescent="0.3">
      <c r="A1187" s="24">
        <v>43346</v>
      </c>
      <c r="B1187" s="24" t="str">
        <f t="shared" si="18"/>
        <v>2018M9</v>
      </c>
      <c r="C1187">
        <v>0.40674954548075498</v>
      </c>
      <c r="D1187">
        <v>-9.8481068590918375E-2</v>
      </c>
    </row>
    <row r="1188" spans="1:4" x14ac:dyDescent="0.3">
      <c r="A1188" s="24">
        <v>43347</v>
      </c>
      <c r="B1188" s="24" t="str">
        <f t="shared" si="18"/>
        <v>2018M9</v>
      </c>
      <c r="C1188">
        <v>0.65658193964253009</v>
      </c>
      <c r="D1188">
        <v>-2.5262638244591139E-2</v>
      </c>
    </row>
    <row r="1189" spans="1:4" x14ac:dyDescent="0.3">
      <c r="A1189" s="24">
        <v>43348</v>
      </c>
      <c r="B1189" s="24" t="str">
        <f t="shared" si="18"/>
        <v>2018M9</v>
      </c>
      <c r="C1189">
        <v>0.63726814919616359</v>
      </c>
      <c r="D1189">
        <v>4.7169729652887529E-2</v>
      </c>
    </row>
    <row r="1190" spans="1:4" x14ac:dyDescent="0.3">
      <c r="A1190" s="24">
        <v>43349</v>
      </c>
      <c r="B1190" s="24" t="str">
        <f t="shared" si="18"/>
        <v>2018M9</v>
      </c>
      <c r="C1190">
        <v>0.38298867757248367</v>
      </c>
      <c r="D1190">
        <v>0.10255296002108387</v>
      </c>
    </row>
    <row r="1191" spans="1:4" x14ac:dyDescent="0.3">
      <c r="A1191" s="24">
        <v>43350</v>
      </c>
      <c r="B1191" s="24" t="str">
        <f t="shared" si="18"/>
        <v>2018M9</v>
      </c>
      <c r="C1191">
        <v>0.39696036908817678</v>
      </c>
      <c r="D1191">
        <v>0.13317283148366763</v>
      </c>
    </row>
    <row r="1192" spans="1:4" x14ac:dyDescent="0.3">
      <c r="A1192" s="24">
        <v>43353</v>
      </c>
      <c r="B1192" s="24" t="str">
        <f t="shared" si="18"/>
        <v>2018M9</v>
      </c>
      <c r="C1192">
        <v>0.4315199784912469</v>
      </c>
      <c r="D1192">
        <v>0.15768402405897036</v>
      </c>
    </row>
    <row r="1193" spans="1:4" x14ac:dyDescent="0.3">
      <c r="A1193" s="24">
        <v>43354</v>
      </c>
      <c r="B1193" s="24" t="str">
        <f t="shared" si="18"/>
        <v>2018M9</v>
      </c>
      <c r="C1193">
        <v>0.64565274258753502</v>
      </c>
      <c r="D1193">
        <v>0.19945008522661961</v>
      </c>
    </row>
    <row r="1194" spans="1:4" x14ac:dyDescent="0.3">
      <c r="A1194" s="24">
        <v>43355</v>
      </c>
      <c r="B1194" s="24" t="str">
        <f t="shared" si="18"/>
        <v>2018M9</v>
      </c>
      <c r="C1194">
        <v>0.59298909119550391</v>
      </c>
      <c r="D1194">
        <v>0.23000970947739369</v>
      </c>
    </row>
    <row r="1195" spans="1:4" x14ac:dyDescent="0.3">
      <c r="A1195" s="24">
        <v>43356</v>
      </c>
      <c r="B1195" s="24" t="str">
        <f t="shared" si="18"/>
        <v>2018M9</v>
      </c>
      <c r="C1195">
        <v>0.45839011791940504</v>
      </c>
      <c r="D1195">
        <v>0.25844255041460323</v>
      </c>
    </row>
    <row r="1196" spans="1:4" x14ac:dyDescent="0.3">
      <c r="A1196" s="24">
        <v>43357</v>
      </c>
      <c r="B1196" s="24" t="str">
        <f t="shared" si="18"/>
        <v>2018M9</v>
      </c>
      <c r="C1196">
        <v>0.42239612852737074</v>
      </c>
      <c r="D1196">
        <v>0.28647762127149723</v>
      </c>
    </row>
    <row r="1197" spans="1:4" x14ac:dyDescent="0.3">
      <c r="A1197" s="24">
        <v>43360</v>
      </c>
      <c r="B1197" s="24" t="str">
        <f t="shared" si="18"/>
        <v>2018M9</v>
      </c>
      <c r="C1197">
        <v>0.31799547944883527</v>
      </c>
      <c r="D1197">
        <v>0.30814239369630536</v>
      </c>
    </row>
    <row r="1198" spans="1:4" x14ac:dyDescent="0.3">
      <c r="A1198" s="24">
        <v>43361</v>
      </c>
      <c r="B1198" s="24" t="str">
        <f t="shared" si="18"/>
        <v>2018M9</v>
      </c>
      <c r="C1198">
        <v>0.26469484295758966</v>
      </c>
      <c r="D1198">
        <v>0.32228595687149691</v>
      </c>
    </row>
    <row r="1199" spans="1:4" x14ac:dyDescent="0.3">
      <c r="A1199" s="24">
        <v>43362</v>
      </c>
      <c r="B1199" s="24" t="str">
        <f t="shared" si="18"/>
        <v>2018M9</v>
      </c>
      <c r="C1199">
        <v>0.14512454759396265</v>
      </c>
      <c r="D1199">
        <v>0.33344715485325355</v>
      </c>
    </row>
    <row r="1200" spans="1:4" x14ac:dyDescent="0.3">
      <c r="A1200" s="24">
        <v>43363</v>
      </c>
      <c r="B1200" s="24" t="str">
        <f t="shared" si="18"/>
        <v>2018M9</v>
      </c>
      <c r="C1200">
        <v>-4.7379239086326908E-2</v>
      </c>
      <c r="D1200">
        <v>0.32096298049933625</v>
      </c>
    </row>
    <row r="1201" spans="1:4" x14ac:dyDescent="0.3">
      <c r="A1201" s="24">
        <v>43364</v>
      </c>
      <c r="B1201" s="24" t="str">
        <f t="shared" si="18"/>
        <v>2018M9</v>
      </c>
      <c r="C1201">
        <v>-0.16980698810449119</v>
      </c>
      <c r="D1201">
        <v>0.30888383464020247</v>
      </c>
    </row>
    <row r="1202" spans="1:4" x14ac:dyDescent="0.3">
      <c r="A1202" s="24">
        <v>43367</v>
      </c>
      <c r="B1202" s="24" t="str">
        <f t="shared" si="18"/>
        <v>2018M9</v>
      </c>
      <c r="C1202">
        <v>4.0782198773369929E-2</v>
      </c>
      <c r="D1202">
        <v>0.31506074115136695</v>
      </c>
    </row>
    <row r="1203" spans="1:4" x14ac:dyDescent="0.3">
      <c r="A1203" s="24">
        <v>43368</v>
      </c>
      <c r="B1203" s="24" t="str">
        <f t="shared" si="18"/>
        <v>2018M9</v>
      </c>
      <c r="C1203">
        <v>4.0881913594607147E-2</v>
      </c>
      <c r="D1203">
        <v>0.31596434753775127</v>
      </c>
    </row>
    <row r="1204" spans="1:4" x14ac:dyDescent="0.3">
      <c r="A1204" s="24">
        <v>43369</v>
      </c>
      <c r="B1204" s="24" t="str">
        <f t="shared" si="18"/>
        <v>2018M9</v>
      </c>
      <c r="C1204">
        <v>-5.3314422963945438E-2</v>
      </c>
      <c r="D1204">
        <v>0.31141634315544248</v>
      </c>
    </row>
    <row r="1205" spans="1:4" x14ac:dyDescent="0.3">
      <c r="A1205" s="24">
        <v>43370</v>
      </c>
      <c r="B1205" s="24" t="str">
        <f t="shared" si="18"/>
        <v>2018M9</v>
      </c>
      <c r="C1205">
        <v>-8.0806173216538699E-2</v>
      </c>
      <c r="D1205">
        <v>0.28777021031941663</v>
      </c>
    </row>
    <row r="1206" spans="1:4" x14ac:dyDescent="0.3">
      <c r="A1206" s="24">
        <v>43371</v>
      </c>
      <c r="B1206" s="24" t="str">
        <f t="shared" si="18"/>
        <v>2018M9</v>
      </c>
      <c r="C1206">
        <v>5.6091990569900954E-2</v>
      </c>
      <c r="D1206">
        <v>0.27728804446340677</v>
      </c>
    </row>
    <row r="1207" spans="1:4" x14ac:dyDescent="0.3">
      <c r="A1207" s="24">
        <v>43374</v>
      </c>
      <c r="B1207" s="24" t="str">
        <f t="shared" si="18"/>
        <v>2018M10</v>
      </c>
      <c r="C1207">
        <v>0.10434185399896488</v>
      </c>
      <c r="D1207">
        <v>0.26216765988931723</v>
      </c>
    </row>
    <row r="1208" spans="1:4" x14ac:dyDescent="0.3">
      <c r="A1208" s="24">
        <v>43375</v>
      </c>
      <c r="B1208" s="24" t="str">
        <f t="shared" si="18"/>
        <v>2018M10</v>
      </c>
      <c r="C1208">
        <v>-6.4650896090790472E-2</v>
      </c>
      <c r="D1208">
        <v>0.22610601810265121</v>
      </c>
    </row>
    <row r="1209" spans="1:4" x14ac:dyDescent="0.3">
      <c r="A1209" s="24">
        <v>43376</v>
      </c>
      <c r="B1209" s="24" t="str">
        <f t="shared" si="18"/>
        <v>2018M10</v>
      </c>
      <c r="C1209">
        <v>-5.4104092927795139E-3</v>
      </c>
      <c r="D1209">
        <v>0.19397209017820402</v>
      </c>
    </row>
    <row r="1210" spans="1:4" x14ac:dyDescent="0.3">
      <c r="A1210" s="24">
        <v>43377</v>
      </c>
      <c r="B1210" s="24" t="str">
        <f t="shared" si="18"/>
        <v>2018M10</v>
      </c>
      <c r="C1210">
        <v>8.3917157408342991E-2</v>
      </c>
      <c r="D1210">
        <v>0.17901851416999698</v>
      </c>
    </row>
    <row r="1211" spans="1:4" x14ac:dyDescent="0.3">
      <c r="A1211" s="24">
        <v>43378</v>
      </c>
      <c r="B1211" s="24" t="str">
        <f t="shared" si="18"/>
        <v>2018M10</v>
      </c>
      <c r="C1211">
        <v>8.1261826309786331E-2</v>
      </c>
      <c r="D1211">
        <v>0.16323358703107743</v>
      </c>
    </row>
    <row r="1212" spans="1:4" x14ac:dyDescent="0.3">
      <c r="A1212" s="24">
        <v>43381</v>
      </c>
      <c r="B1212" s="24" t="str">
        <f t="shared" si="18"/>
        <v>2018M10</v>
      </c>
      <c r="C1212">
        <v>-6.1603952206038502E-2</v>
      </c>
      <c r="D1212">
        <v>0.13857739049621318</v>
      </c>
    </row>
    <row r="1213" spans="1:4" x14ac:dyDescent="0.3">
      <c r="A1213" s="24">
        <v>43382</v>
      </c>
      <c r="B1213" s="24" t="str">
        <f t="shared" si="18"/>
        <v>2018M10</v>
      </c>
      <c r="C1213">
        <v>-0.14586672628173869</v>
      </c>
      <c r="D1213">
        <v>9.9001417052749521E-2</v>
      </c>
    </row>
    <row r="1214" spans="1:4" x14ac:dyDescent="0.3">
      <c r="A1214" s="24">
        <v>43383</v>
      </c>
      <c r="B1214" s="24" t="str">
        <f t="shared" si="18"/>
        <v>2018M10</v>
      </c>
      <c r="C1214">
        <v>8.6039611457629173E-2</v>
      </c>
      <c r="D1214">
        <v>7.3653943065855765E-2</v>
      </c>
    </row>
    <row r="1215" spans="1:4" x14ac:dyDescent="0.3">
      <c r="A1215" s="24">
        <v>43384</v>
      </c>
      <c r="B1215" s="24" t="str">
        <f t="shared" si="18"/>
        <v>2018M10</v>
      </c>
      <c r="C1215">
        <v>2.9391865735197475E-2</v>
      </c>
      <c r="D1215">
        <v>5.2204030456645401E-2</v>
      </c>
    </row>
    <row r="1216" spans="1:4" x14ac:dyDescent="0.3">
      <c r="A1216" s="24">
        <v>43385</v>
      </c>
      <c r="B1216" s="24" t="str">
        <f t="shared" si="18"/>
        <v>2018M10</v>
      </c>
      <c r="C1216">
        <v>-0.10673394947068757</v>
      </c>
      <c r="D1216">
        <v>2.5747526556742471E-2</v>
      </c>
    </row>
    <row r="1217" spans="1:4" x14ac:dyDescent="0.3">
      <c r="A1217" s="24">
        <v>43388</v>
      </c>
      <c r="B1217" s="24" t="str">
        <f t="shared" si="18"/>
        <v>2018M10</v>
      </c>
      <c r="C1217">
        <v>-0.20001475181028844</v>
      </c>
      <c r="D1217">
        <v>-1.5298500621371142E-4</v>
      </c>
    </row>
    <row r="1218" spans="1:4" x14ac:dyDescent="0.3">
      <c r="A1218" s="24">
        <v>43389</v>
      </c>
      <c r="B1218" s="24" t="str">
        <f t="shared" ref="B1218:B1281" si="19">CONCATENATE(YEAR(A1218),"M",(MONTH(A1218)))</f>
        <v>2018M10</v>
      </c>
      <c r="C1218">
        <v>-0.44073071079097037</v>
      </c>
      <c r="D1218">
        <v>-3.5424262693641712E-2</v>
      </c>
    </row>
    <row r="1219" spans="1:4" x14ac:dyDescent="0.3">
      <c r="A1219" s="24">
        <v>43390</v>
      </c>
      <c r="B1219" s="24" t="str">
        <f t="shared" si="19"/>
        <v>2018M10</v>
      </c>
      <c r="C1219">
        <v>-0.51562073409485509</v>
      </c>
      <c r="D1219">
        <v>-6.8461526778082607E-2</v>
      </c>
    </row>
    <row r="1220" spans="1:4" x14ac:dyDescent="0.3">
      <c r="A1220" s="24">
        <v>43391</v>
      </c>
      <c r="B1220" s="24" t="str">
        <f t="shared" si="19"/>
        <v>2018M10</v>
      </c>
      <c r="C1220">
        <v>-0.22376930849335411</v>
      </c>
      <c r="D1220">
        <v>-7.7281030248433955E-2</v>
      </c>
    </row>
    <row r="1221" spans="1:4" x14ac:dyDescent="0.3">
      <c r="A1221" s="24">
        <v>43392</v>
      </c>
      <c r="B1221" s="24" t="str">
        <f t="shared" si="19"/>
        <v>2018M10</v>
      </c>
      <c r="C1221">
        <v>-0.21106722232265071</v>
      </c>
      <c r="D1221">
        <v>-7.9344041959341929E-2</v>
      </c>
    </row>
    <row r="1222" spans="1:4" x14ac:dyDescent="0.3">
      <c r="A1222" s="24">
        <v>43395</v>
      </c>
      <c r="B1222" s="24" t="str">
        <f t="shared" si="19"/>
        <v>2018M10</v>
      </c>
      <c r="C1222">
        <v>-0.2563211086162468</v>
      </c>
      <c r="D1222">
        <v>-9.4199207328822768E-2</v>
      </c>
    </row>
    <row r="1223" spans="1:4" x14ac:dyDescent="0.3">
      <c r="A1223" s="24">
        <v>43396</v>
      </c>
      <c r="B1223" s="24" t="str">
        <f t="shared" si="19"/>
        <v>2018M10</v>
      </c>
      <c r="C1223">
        <v>-0.33681296667858041</v>
      </c>
      <c r="D1223">
        <v>-0.11308395134248214</v>
      </c>
    </row>
    <row r="1224" spans="1:4" x14ac:dyDescent="0.3">
      <c r="A1224" s="24">
        <v>43397</v>
      </c>
      <c r="B1224" s="24" t="str">
        <f t="shared" si="19"/>
        <v>2018M10</v>
      </c>
      <c r="C1224">
        <v>-7.1078936193723075E-3</v>
      </c>
      <c r="D1224">
        <v>-0.11077362487525348</v>
      </c>
    </row>
    <row r="1225" spans="1:4" x14ac:dyDescent="0.3">
      <c r="A1225" s="24">
        <v>43398</v>
      </c>
      <c r="B1225" s="24" t="str">
        <f t="shared" si="19"/>
        <v>2018M10</v>
      </c>
      <c r="C1225">
        <v>-7.7036290756114817E-2</v>
      </c>
      <c r="D1225">
        <v>-0.11058513075223228</v>
      </c>
    </row>
    <row r="1226" spans="1:4" x14ac:dyDescent="0.3">
      <c r="A1226" s="24">
        <v>43399</v>
      </c>
      <c r="B1226" s="24" t="str">
        <f t="shared" si="19"/>
        <v>2018M10</v>
      </c>
      <c r="C1226">
        <v>-0.154070447251063</v>
      </c>
      <c r="D1226">
        <v>-0.1210932526432805</v>
      </c>
    </row>
    <row r="1227" spans="1:4" x14ac:dyDescent="0.3">
      <c r="A1227" s="24">
        <v>43402</v>
      </c>
      <c r="B1227" s="24" t="str">
        <f t="shared" si="19"/>
        <v>2018M10</v>
      </c>
      <c r="C1227">
        <v>4.1685726387681199E-2</v>
      </c>
      <c r="D1227">
        <v>-0.12422605902384468</v>
      </c>
    </row>
    <row r="1228" spans="1:4" x14ac:dyDescent="0.3">
      <c r="A1228" s="24">
        <v>43403</v>
      </c>
      <c r="B1228" s="24" t="str">
        <f t="shared" si="19"/>
        <v>2018M10</v>
      </c>
      <c r="C1228">
        <v>-0.15932813731564716</v>
      </c>
      <c r="D1228">
        <v>-0.12895992108508753</v>
      </c>
    </row>
    <row r="1229" spans="1:4" x14ac:dyDescent="0.3">
      <c r="A1229" s="24">
        <v>43404</v>
      </c>
      <c r="B1229" s="24" t="str">
        <f t="shared" si="19"/>
        <v>2018M10</v>
      </c>
      <c r="C1229">
        <v>-0.21741139080782459</v>
      </c>
      <c r="D1229">
        <v>-0.13955997016083976</v>
      </c>
    </row>
    <row r="1230" spans="1:4" x14ac:dyDescent="0.3">
      <c r="A1230" s="24">
        <v>43405</v>
      </c>
      <c r="B1230" s="24" t="str">
        <f t="shared" si="19"/>
        <v>2018M11</v>
      </c>
      <c r="C1230">
        <v>-0.64871853540640889</v>
      </c>
      <c r="D1230">
        <v>-0.17619175480157737</v>
      </c>
    </row>
    <row r="1231" spans="1:4" x14ac:dyDescent="0.3">
      <c r="A1231" s="24">
        <v>43406</v>
      </c>
      <c r="B1231" s="24" t="str">
        <f t="shared" si="19"/>
        <v>2018M11</v>
      </c>
      <c r="C1231">
        <v>-0.71566377708126783</v>
      </c>
      <c r="D1231">
        <v>-0.21603803497113008</v>
      </c>
    </row>
    <row r="1232" spans="1:4" x14ac:dyDescent="0.3">
      <c r="A1232" s="24">
        <v>43409</v>
      </c>
      <c r="B1232" s="24" t="str">
        <f t="shared" si="19"/>
        <v>2018M11</v>
      </c>
      <c r="C1232">
        <v>-0.69253996120769368</v>
      </c>
      <c r="D1232">
        <v>-0.24758483542121285</v>
      </c>
    </row>
    <row r="1233" spans="1:4" x14ac:dyDescent="0.3">
      <c r="A1233" s="24">
        <v>43410</v>
      </c>
      <c r="B1233" s="24" t="str">
        <f t="shared" si="19"/>
        <v>2018M11</v>
      </c>
      <c r="C1233">
        <v>-0.7025413509082159</v>
      </c>
      <c r="D1233">
        <v>-0.27541856665253672</v>
      </c>
    </row>
    <row r="1234" spans="1:4" x14ac:dyDescent="0.3">
      <c r="A1234" s="24">
        <v>43411</v>
      </c>
      <c r="B1234" s="24" t="str">
        <f t="shared" si="19"/>
        <v>2018M11</v>
      </c>
      <c r="C1234">
        <v>-0.86532925878308453</v>
      </c>
      <c r="D1234">
        <v>-0.32298701016457237</v>
      </c>
    </row>
    <row r="1235" spans="1:4" x14ac:dyDescent="0.3">
      <c r="A1235" s="24">
        <v>43412</v>
      </c>
      <c r="B1235" s="24" t="str">
        <f t="shared" si="19"/>
        <v>2018M11</v>
      </c>
      <c r="C1235">
        <v>-0.66973162225863514</v>
      </c>
      <c r="D1235">
        <v>-0.35794318456426405</v>
      </c>
    </row>
    <row r="1236" spans="1:4" x14ac:dyDescent="0.3">
      <c r="A1236" s="24">
        <v>43413</v>
      </c>
      <c r="B1236" s="24" t="str">
        <f t="shared" si="19"/>
        <v>2018M11</v>
      </c>
      <c r="C1236">
        <v>-0.50429132869622395</v>
      </c>
      <c r="D1236">
        <v>-0.37782105352554091</v>
      </c>
    </row>
    <row r="1237" spans="1:4" x14ac:dyDescent="0.3">
      <c r="A1237" s="24">
        <v>43416</v>
      </c>
      <c r="B1237" s="24" t="str">
        <f t="shared" si="19"/>
        <v>2018M11</v>
      </c>
      <c r="C1237">
        <v>-0.3529068057219793</v>
      </c>
      <c r="D1237">
        <v>-0.3854656562211255</v>
      </c>
    </row>
    <row r="1238" spans="1:4" x14ac:dyDescent="0.3">
      <c r="A1238" s="24">
        <v>43417</v>
      </c>
      <c r="B1238" s="24" t="str">
        <f t="shared" si="19"/>
        <v>2018M11</v>
      </c>
      <c r="C1238">
        <v>-0.5130624091374103</v>
      </c>
      <c r="D1238">
        <v>-0.38908224113844742</v>
      </c>
    </row>
    <row r="1239" spans="1:4" x14ac:dyDescent="0.3">
      <c r="A1239" s="24">
        <v>43418</v>
      </c>
      <c r="B1239" s="24" t="str">
        <f t="shared" si="19"/>
        <v>2018M11</v>
      </c>
      <c r="C1239">
        <v>-0.54385435827395434</v>
      </c>
      <c r="D1239">
        <v>-0.39049392234740238</v>
      </c>
    </row>
    <row r="1240" spans="1:4" x14ac:dyDescent="0.3">
      <c r="A1240" s="24">
        <v>43419</v>
      </c>
      <c r="B1240" s="24" t="str">
        <f t="shared" si="19"/>
        <v>2018M11</v>
      </c>
      <c r="C1240">
        <v>-0.64704133941910569</v>
      </c>
      <c r="D1240">
        <v>-0.41165752389368998</v>
      </c>
    </row>
    <row r="1241" spans="1:4" x14ac:dyDescent="0.3">
      <c r="A1241" s="24">
        <v>43420</v>
      </c>
      <c r="B1241" s="24" t="str">
        <f t="shared" si="19"/>
        <v>2018M11</v>
      </c>
      <c r="C1241">
        <v>-0.90933605845238707</v>
      </c>
      <c r="D1241">
        <v>-0.44657096570017674</v>
      </c>
    </row>
    <row r="1242" spans="1:4" x14ac:dyDescent="0.3">
      <c r="A1242" s="24">
        <v>43423</v>
      </c>
      <c r="B1242" s="24" t="str">
        <f t="shared" si="19"/>
        <v>2018M11</v>
      </c>
      <c r="C1242">
        <v>-0.79496947510120186</v>
      </c>
      <c r="D1242">
        <v>-0.47350338402442443</v>
      </c>
    </row>
    <row r="1243" spans="1:4" x14ac:dyDescent="0.3">
      <c r="A1243" s="24">
        <v>43424</v>
      </c>
      <c r="B1243" s="24" t="str">
        <f t="shared" si="19"/>
        <v>2018M11</v>
      </c>
      <c r="C1243">
        <v>-0.81798540220142113</v>
      </c>
      <c r="D1243">
        <v>-0.49756200580056642</v>
      </c>
    </row>
    <row r="1244" spans="1:4" x14ac:dyDescent="0.3">
      <c r="A1244" s="24">
        <v>43425</v>
      </c>
      <c r="B1244" s="24" t="str">
        <f t="shared" si="19"/>
        <v>2018M11</v>
      </c>
      <c r="C1244">
        <v>-0.80583068000909963</v>
      </c>
      <c r="D1244">
        <v>-0.53749814512005289</v>
      </c>
    </row>
    <row r="1245" spans="1:4" x14ac:dyDescent="0.3">
      <c r="A1245" s="24">
        <v>43426</v>
      </c>
      <c r="B1245" s="24" t="str">
        <f t="shared" si="19"/>
        <v>2018M11</v>
      </c>
      <c r="C1245">
        <v>-0.81847756228356006</v>
      </c>
      <c r="D1245">
        <v>-0.57457020869642517</v>
      </c>
    </row>
    <row r="1246" spans="1:4" x14ac:dyDescent="0.3">
      <c r="A1246" s="24">
        <v>43427</v>
      </c>
      <c r="B1246" s="24" t="str">
        <f t="shared" si="19"/>
        <v>2018M11</v>
      </c>
      <c r="C1246">
        <v>-0.86269376568561185</v>
      </c>
      <c r="D1246">
        <v>-0.61000137461815251</v>
      </c>
    </row>
    <row r="1247" spans="1:4" x14ac:dyDescent="0.3">
      <c r="A1247" s="24">
        <v>43430</v>
      </c>
      <c r="B1247" s="24" t="str">
        <f t="shared" si="19"/>
        <v>2018M11</v>
      </c>
      <c r="C1247">
        <v>-0.66219780390113703</v>
      </c>
      <c r="D1247">
        <v>-0.64519555113259341</v>
      </c>
    </row>
    <row r="1248" spans="1:4" x14ac:dyDescent="0.3">
      <c r="A1248" s="24">
        <v>43431</v>
      </c>
      <c r="B1248" s="24" t="str">
        <f t="shared" si="19"/>
        <v>2018M11</v>
      </c>
      <c r="C1248">
        <v>-0.71523397361944629</v>
      </c>
      <c r="D1248">
        <v>-0.67299084294778333</v>
      </c>
    </row>
    <row r="1249" spans="1:4" x14ac:dyDescent="0.3">
      <c r="A1249" s="24">
        <v>43432</v>
      </c>
      <c r="B1249" s="24" t="str">
        <f t="shared" si="19"/>
        <v>2018M11</v>
      </c>
      <c r="C1249">
        <v>-0.97557265665137682</v>
      </c>
      <c r="D1249">
        <v>-0.71089890623996088</v>
      </c>
    </row>
    <row r="1250" spans="1:4" x14ac:dyDescent="0.3">
      <c r="A1250" s="24">
        <v>43433</v>
      </c>
      <c r="B1250" s="24" t="str">
        <f t="shared" si="19"/>
        <v>2018M11</v>
      </c>
      <c r="C1250">
        <v>-1.0325799554833937</v>
      </c>
      <c r="D1250">
        <v>-0.73009197724381036</v>
      </c>
    </row>
    <row r="1251" spans="1:4" x14ac:dyDescent="0.3">
      <c r="A1251" s="24">
        <v>43434</v>
      </c>
      <c r="B1251" s="24" t="str">
        <f t="shared" si="19"/>
        <v>2018M11</v>
      </c>
      <c r="C1251">
        <v>-1.0011361944180979</v>
      </c>
      <c r="D1251">
        <v>-0.74436559811065184</v>
      </c>
    </row>
    <row r="1252" spans="1:4" x14ac:dyDescent="0.3">
      <c r="A1252" s="24">
        <v>43437</v>
      </c>
      <c r="B1252" s="24" t="str">
        <f t="shared" si="19"/>
        <v>2018M12</v>
      </c>
      <c r="C1252">
        <v>-1.1067915783442537</v>
      </c>
      <c r="D1252">
        <v>-0.76507817896747965</v>
      </c>
    </row>
    <row r="1253" spans="1:4" x14ac:dyDescent="0.3">
      <c r="A1253" s="24">
        <v>43438</v>
      </c>
      <c r="B1253" s="24" t="str">
        <f t="shared" si="19"/>
        <v>2018M12</v>
      </c>
      <c r="C1253">
        <v>-0.8676180924546103</v>
      </c>
      <c r="D1253">
        <v>-0.7733320160447994</v>
      </c>
    </row>
    <row r="1254" spans="1:4" x14ac:dyDescent="0.3">
      <c r="A1254" s="24">
        <v>43439</v>
      </c>
      <c r="B1254" s="24" t="str">
        <f t="shared" si="19"/>
        <v>2018M12</v>
      </c>
      <c r="C1254">
        <v>-0.85440872826731162</v>
      </c>
      <c r="D1254">
        <v>-0.7727859895190109</v>
      </c>
    </row>
    <row r="1255" spans="1:4" x14ac:dyDescent="0.3">
      <c r="A1255" s="24">
        <v>43440</v>
      </c>
      <c r="B1255" s="24" t="str">
        <f t="shared" si="19"/>
        <v>2018M12</v>
      </c>
      <c r="C1255">
        <v>-0.80957034528668692</v>
      </c>
      <c r="D1255">
        <v>-0.77977792567041337</v>
      </c>
    </row>
    <row r="1256" spans="1:4" x14ac:dyDescent="0.3">
      <c r="A1256" s="24">
        <v>43441</v>
      </c>
      <c r="B1256" s="24" t="str">
        <f t="shared" si="19"/>
        <v>2018M12</v>
      </c>
      <c r="C1256">
        <v>-0.67114651800142966</v>
      </c>
      <c r="D1256">
        <v>-0.78812068513567379</v>
      </c>
    </row>
    <row r="1257" spans="1:4" x14ac:dyDescent="0.3">
      <c r="A1257" s="24">
        <v>43444</v>
      </c>
      <c r="B1257" s="24" t="str">
        <f t="shared" si="19"/>
        <v>2018M12</v>
      </c>
      <c r="C1257">
        <v>-0.5586077938821028</v>
      </c>
      <c r="D1257">
        <v>-0.79840573454368002</v>
      </c>
    </row>
    <row r="1258" spans="1:4" x14ac:dyDescent="0.3">
      <c r="A1258" s="24">
        <v>43445</v>
      </c>
      <c r="B1258" s="24" t="str">
        <f t="shared" si="19"/>
        <v>2018M12</v>
      </c>
      <c r="C1258">
        <v>-0.55512936022348658</v>
      </c>
      <c r="D1258">
        <v>-0.80050908209798377</v>
      </c>
    </row>
    <row r="1259" spans="1:4" x14ac:dyDescent="0.3">
      <c r="A1259" s="24">
        <v>43446</v>
      </c>
      <c r="B1259" s="24" t="str">
        <f t="shared" si="19"/>
        <v>2018M12</v>
      </c>
      <c r="C1259">
        <v>-0.79612934372471211</v>
      </c>
      <c r="D1259">
        <v>-0.81312283137052166</v>
      </c>
    </row>
    <row r="1260" spans="1:4" x14ac:dyDescent="0.3">
      <c r="A1260" s="24">
        <v>43447</v>
      </c>
      <c r="B1260" s="24" t="str">
        <f t="shared" si="19"/>
        <v>2018M12</v>
      </c>
      <c r="C1260">
        <v>-0.71826845637230041</v>
      </c>
      <c r="D1260">
        <v>-0.81668418721818148</v>
      </c>
    </row>
    <row r="1261" spans="1:4" x14ac:dyDescent="0.3">
      <c r="A1261" s="24">
        <v>43448</v>
      </c>
      <c r="B1261" s="24" t="str">
        <f t="shared" si="19"/>
        <v>2018M12</v>
      </c>
      <c r="C1261">
        <v>-0.6518815784339852</v>
      </c>
      <c r="D1261">
        <v>-0.80381146321726127</v>
      </c>
    </row>
    <row r="1262" spans="1:4" x14ac:dyDescent="0.3">
      <c r="A1262" s="24">
        <v>43451</v>
      </c>
      <c r="B1262" s="24" t="str">
        <f t="shared" si="19"/>
        <v>2018M12</v>
      </c>
      <c r="C1262">
        <v>-0.67983449396458773</v>
      </c>
      <c r="D1262">
        <v>-0.79805471416043061</v>
      </c>
    </row>
    <row r="1263" spans="1:4" x14ac:dyDescent="0.3">
      <c r="A1263" s="24">
        <v>43452</v>
      </c>
      <c r="B1263" s="24" t="str">
        <f t="shared" si="19"/>
        <v>2018M12</v>
      </c>
      <c r="C1263">
        <v>-0.80415903721265181</v>
      </c>
      <c r="D1263">
        <v>-0.79736339591099215</v>
      </c>
    </row>
    <row r="1264" spans="1:4" x14ac:dyDescent="0.3">
      <c r="A1264" s="24">
        <v>43453</v>
      </c>
      <c r="B1264" s="24" t="str">
        <f t="shared" si="19"/>
        <v>2018M12</v>
      </c>
      <c r="C1264">
        <v>-0.75774316617952386</v>
      </c>
      <c r="D1264">
        <v>-0.79495902021951326</v>
      </c>
    </row>
    <row r="1265" spans="1:4" x14ac:dyDescent="0.3">
      <c r="A1265" s="24">
        <v>43454</v>
      </c>
      <c r="B1265" s="24" t="str">
        <f t="shared" si="19"/>
        <v>2018M12</v>
      </c>
      <c r="C1265">
        <v>-0.86318383366191065</v>
      </c>
      <c r="D1265">
        <v>-0.79719433378843085</v>
      </c>
    </row>
    <row r="1266" spans="1:4" x14ac:dyDescent="0.3">
      <c r="A1266" s="24">
        <v>43455</v>
      </c>
      <c r="B1266" s="24" t="str">
        <f t="shared" si="19"/>
        <v>2018M12</v>
      </c>
      <c r="C1266">
        <v>-0.68677274642532238</v>
      </c>
      <c r="D1266">
        <v>-0.78839828282541635</v>
      </c>
    </row>
    <row r="1267" spans="1:4" x14ac:dyDescent="0.3">
      <c r="A1267" s="24">
        <v>43458</v>
      </c>
      <c r="B1267" s="24" t="str">
        <f t="shared" si="19"/>
        <v>2018M12</v>
      </c>
      <c r="C1267">
        <v>-0.73006216092960119</v>
      </c>
      <c r="D1267">
        <v>-0.79179150067683957</v>
      </c>
    </row>
    <row r="1268" spans="1:4" x14ac:dyDescent="0.3">
      <c r="A1268" s="24">
        <v>43459</v>
      </c>
      <c r="B1268" s="24" t="str">
        <f t="shared" si="19"/>
        <v>2018M12</v>
      </c>
      <c r="C1268">
        <v>-0.70699961774745801</v>
      </c>
      <c r="D1268">
        <v>-0.79137978288324007</v>
      </c>
    </row>
    <row r="1269" spans="1:4" x14ac:dyDescent="0.3">
      <c r="A1269" s="24">
        <v>43460</v>
      </c>
      <c r="B1269" s="24" t="str">
        <f t="shared" si="19"/>
        <v>2018M12</v>
      </c>
      <c r="C1269">
        <v>-0.63530132916866044</v>
      </c>
      <c r="D1269">
        <v>-0.7743662165091042</v>
      </c>
    </row>
    <row r="1270" spans="1:4" x14ac:dyDescent="0.3">
      <c r="A1270" s="24">
        <v>43461</v>
      </c>
      <c r="B1270" s="24" t="str">
        <f t="shared" si="19"/>
        <v>2018M12</v>
      </c>
      <c r="C1270">
        <v>-0.8380803922362372</v>
      </c>
      <c r="D1270">
        <v>-0.76464123834674647</v>
      </c>
    </row>
    <row r="1271" spans="1:4" x14ac:dyDescent="0.3">
      <c r="A1271" s="24">
        <v>43462</v>
      </c>
      <c r="B1271" s="24" t="str">
        <f t="shared" si="19"/>
        <v>2018M12</v>
      </c>
      <c r="C1271">
        <v>-0.94783722627732092</v>
      </c>
      <c r="D1271">
        <v>-0.76197628993970756</v>
      </c>
    </row>
    <row r="1272" spans="1:4" x14ac:dyDescent="0.3">
      <c r="A1272" s="24">
        <v>43465</v>
      </c>
      <c r="B1272" s="24" t="str">
        <f t="shared" si="19"/>
        <v>2018M12</v>
      </c>
      <c r="C1272">
        <v>-0.98042786817216787</v>
      </c>
      <c r="D1272">
        <v>-0.75565810443110337</v>
      </c>
    </row>
    <row r="1273" spans="1:4" x14ac:dyDescent="0.3">
      <c r="A1273" s="24">
        <v>43466</v>
      </c>
      <c r="B1273" s="24" t="str">
        <f t="shared" si="19"/>
        <v>2019M1</v>
      </c>
      <c r="C1273">
        <v>-0.97927683462940185</v>
      </c>
      <c r="D1273">
        <v>-0.76124104153984296</v>
      </c>
    </row>
    <row r="1274" spans="1:4" x14ac:dyDescent="0.3">
      <c r="A1274" s="24">
        <v>43467</v>
      </c>
      <c r="B1274" s="24" t="str">
        <f t="shared" si="19"/>
        <v>2019M1</v>
      </c>
      <c r="C1274">
        <v>-1.1105228902712299</v>
      </c>
      <c r="D1274">
        <v>-0.77404674964003894</v>
      </c>
    </row>
    <row r="1275" spans="1:4" x14ac:dyDescent="0.3">
      <c r="A1275" s="24">
        <v>43468</v>
      </c>
      <c r="B1275" s="24" t="str">
        <f t="shared" si="19"/>
        <v>2019M1</v>
      </c>
      <c r="C1275">
        <v>-1.0775473566579601</v>
      </c>
      <c r="D1275">
        <v>-0.78744560020860255</v>
      </c>
    </row>
    <row r="1276" spans="1:4" x14ac:dyDescent="0.3">
      <c r="A1276" s="24">
        <v>43469</v>
      </c>
      <c r="B1276" s="24" t="str">
        <f t="shared" si="19"/>
        <v>2019M1</v>
      </c>
      <c r="C1276">
        <v>-1.3722777371338397</v>
      </c>
      <c r="D1276">
        <v>-0.82250216116522312</v>
      </c>
    </row>
    <row r="1277" spans="1:4" x14ac:dyDescent="0.3">
      <c r="A1277" s="24">
        <v>43472</v>
      </c>
      <c r="B1277" s="24" t="str">
        <f t="shared" si="19"/>
        <v>2019M1</v>
      </c>
      <c r="C1277">
        <v>-1.4077976534549619</v>
      </c>
      <c r="D1277">
        <v>-0.86496165414386605</v>
      </c>
    </row>
    <row r="1278" spans="1:4" x14ac:dyDescent="0.3">
      <c r="A1278" s="24">
        <v>43473</v>
      </c>
      <c r="B1278" s="24" t="str">
        <f t="shared" si="19"/>
        <v>2019M1</v>
      </c>
      <c r="C1278">
        <v>-1.3567521207361166</v>
      </c>
      <c r="D1278">
        <v>-0.90504279216949757</v>
      </c>
    </row>
    <row r="1279" spans="1:4" x14ac:dyDescent="0.3">
      <c r="A1279" s="24">
        <v>43474</v>
      </c>
      <c r="B1279" s="24" t="str">
        <f t="shared" si="19"/>
        <v>2019M1</v>
      </c>
      <c r="C1279">
        <v>-1.4555058903234006</v>
      </c>
      <c r="D1279">
        <v>-0.9380116194994319</v>
      </c>
    </row>
    <row r="1280" spans="1:4" x14ac:dyDescent="0.3">
      <c r="A1280" s="24">
        <v>43475</v>
      </c>
      <c r="B1280" s="24" t="str">
        <f t="shared" si="19"/>
        <v>2019M1</v>
      </c>
      <c r="C1280">
        <v>-1.4455276437161932</v>
      </c>
      <c r="D1280">
        <v>-0.97437457886662648</v>
      </c>
    </row>
    <row r="1281" spans="1:4" x14ac:dyDescent="0.3">
      <c r="A1281" s="24">
        <v>43476</v>
      </c>
      <c r="B1281" s="24" t="str">
        <f t="shared" si="19"/>
        <v>2019M1</v>
      </c>
      <c r="C1281">
        <v>-1.4992057656468569</v>
      </c>
      <c r="D1281">
        <v>-1.0167407882272701</v>
      </c>
    </row>
    <row r="1282" spans="1:4" x14ac:dyDescent="0.3">
      <c r="A1282" s="24">
        <v>43479</v>
      </c>
      <c r="B1282" s="24" t="str">
        <f t="shared" ref="B1282:B1345" si="20">CONCATENATE(YEAR(A1282),"M",(MONTH(A1282)))</f>
        <v>2019M1</v>
      </c>
      <c r="C1282">
        <v>-1.569543774908654</v>
      </c>
      <c r="D1282">
        <v>-1.0612262522744735</v>
      </c>
    </row>
    <row r="1283" spans="1:4" x14ac:dyDescent="0.3">
      <c r="A1283" s="24">
        <v>43480</v>
      </c>
      <c r="B1283" s="24" t="str">
        <f t="shared" si="20"/>
        <v>2019M1</v>
      </c>
      <c r="C1283">
        <v>-1.413223759556594</v>
      </c>
      <c r="D1283">
        <v>-1.0916794883916705</v>
      </c>
    </row>
    <row r="1284" spans="1:4" x14ac:dyDescent="0.3">
      <c r="A1284" s="24">
        <v>43481</v>
      </c>
      <c r="B1284" s="24" t="str">
        <f t="shared" si="20"/>
        <v>2019M1</v>
      </c>
      <c r="C1284">
        <v>-1.4390824556707795</v>
      </c>
      <c r="D1284">
        <v>-1.1257464528662333</v>
      </c>
    </row>
    <row r="1285" spans="1:4" x14ac:dyDescent="0.3">
      <c r="A1285" s="24">
        <v>43482</v>
      </c>
      <c r="B1285" s="24" t="str">
        <f t="shared" si="20"/>
        <v>2019M1</v>
      </c>
      <c r="C1285">
        <v>-1.4665851928935898</v>
      </c>
      <c r="D1285">
        <v>-1.155916520827817</v>
      </c>
    </row>
    <row r="1286" spans="1:4" x14ac:dyDescent="0.3">
      <c r="A1286" s="24">
        <v>43483</v>
      </c>
      <c r="B1286" s="24" t="str">
        <f t="shared" si="20"/>
        <v>2019M1</v>
      </c>
      <c r="C1286">
        <v>-1.4123238390742185</v>
      </c>
      <c r="D1286">
        <v>-1.192194075460262</v>
      </c>
    </row>
    <row r="1287" spans="1:4" x14ac:dyDescent="0.3">
      <c r="A1287" s="24">
        <v>43486</v>
      </c>
      <c r="B1287" s="24" t="str">
        <f t="shared" si="20"/>
        <v>2019M1</v>
      </c>
      <c r="C1287">
        <v>-1.4438000816823682</v>
      </c>
      <c r="D1287">
        <v>-1.2278809714979004</v>
      </c>
    </row>
    <row r="1288" spans="1:4" x14ac:dyDescent="0.3">
      <c r="A1288" s="24">
        <v>43487</v>
      </c>
      <c r="B1288" s="24" t="str">
        <f t="shared" si="20"/>
        <v>2019M1</v>
      </c>
      <c r="C1288">
        <v>-1.251564287017763</v>
      </c>
      <c r="D1288">
        <v>-1.2551092049614159</v>
      </c>
    </row>
    <row r="1289" spans="1:4" x14ac:dyDescent="0.3">
      <c r="A1289" s="24">
        <v>43488</v>
      </c>
      <c r="B1289" s="24" t="str">
        <f t="shared" si="20"/>
        <v>2019M1</v>
      </c>
      <c r="C1289">
        <v>-1.4236952044989841</v>
      </c>
      <c r="D1289">
        <v>-1.294528898727932</v>
      </c>
    </row>
    <row r="1290" spans="1:4" x14ac:dyDescent="0.3">
      <c r="A1290" s="24">
        <v>43489</v>
      </c>
      <c r="B1290" s="24" t="str">
        <f t="shared" si="20"/>
        <v>2019M1</v>
      </c>
      <c r="C1290">
        <v>-1.4504590019995693</v>
      </c>
      <c r="D1290">
        <v>-1.3251478292160985</v>
      </c>
    </row>
    <row r="1291" spans="1:4" x14ac:dyDescent="0.3">
      <c r="A1291" s="24">
        <v>43490</v>
      </c>
      <c r="B1291" s="24" t="str">
        <f t="shared" si="20"/>
        <v>2019M1</v>
      </c>
      <c r="C1291">
        <v>-1.5886991293959372</v>
      </c>
      <c r="D1291">
        <v>-1.3571909243720295</v>
      </c>
    </row>
    <row r="1292" spans="1:4" x14ac:dyDescent="0.3">
      <c r="A1292" s="24">
        <v>43493</v>
      </c>
      <c r="B1292" s="24" t="str">
        <f t="shared" si="20"/>
        <v>2019M1</v>
      </c>
      <c r="C1292">
        <v>-1.5685192254430034</v>
      </c>
      <c r="D1292">
        <v>-1.3865954922355712</v>
      </c>
    </row>
    <row r="1293" spans="1:4" x14ac:dyDescent="0.3">
      <c r="A1293" s="24">
        <v>43494</v>
      </c>
      <c r="B1293" s="24" t="str">
        <f t="shared" si="20"/>
        <v>2019M1</v>
      </c>
      <c r="C1293">
        <v>-1.556291449029334</v>
      </c>
      <c r="D1293">
        <v>-1.4154462229555678</v>
      </c>
    </row>
    <row r="1294" spans="1:4" x14ac:dyDescent="0.3">
      <c r="A1294" s="24">
        <v>43495</v>
      </c>
      <c r="B1294" s="24" t="str">
        <f t="shared" si="20"/>
        <v>2019M1</v>
      </c>
      <c r="C1294">
        <v>-1.7284287580498865</v>
      </c>
      <c r="D1294">
        <v>-1.4463415163445006</v>
      </c>
    </row>
    <row r="1295" spans="1:4" x14ac:dyDescent="0.3">
      <c r="A1295" s="24">
        <v>43496</v>
      </c>
      <c r="B1295" s="24" t="str">
        <f t="shared" si="20"/>
        <v>2019M1</v>
      </c>
      <c r="C1295">
        <v>-1.9160187776208741</v>
      </c>
      <c r="D1295">
        <v>-1.4882650873926464</v>
      </c>
    </row>
    <row r="1296" spans="1:4" x14ac:dyDescent="0.3">
      <c r="A1296" s="24">
        <v>43497</v>
      </c>
      <c r="B1296" s="24" t="str">
        <f t="shared" si="20"/>
        <v>2019M2</v>
      </c>
      <c r="C1296">
        <v>-1.8191154541915864</v>
      </c>
      <c r="D1296">
        <v>-1.5106069732455336</v>
      </c>
    </row>
    <row r="1297" spans="1:4" x14ac:dyDescent="0.3">
      <c r="A1297" s="24">
        <v>43500</v>
      </c>
      <c r="B1297" s="24" t="str">
        <f t="shared" si="20"/>
        <v>2019M2</v>
      </c>
      <c r="C1297">
        <v>-1.8400062935109487</v>
      </c>
      <c r="D1297">
        <v>-1.5322174052483331</v>
      </c>
    </row>
    <row r="1298" spans="1:4" x14ac:dyDescent="0.3">
      <c r="A1298" s="24">
        <v>43501</v>
      </c>
      <c r="B1298" s="24" t="str">
        <f t="shared" si="20"/>
        <v>2019M2</v>
      </c>
      <c r="C1298">
        <v>-1.8962655059294333</v>
      </c>
      <c r="D1298">
        <v>-1.5591930745079989</v>
      </c>
    </row>
    <row r="1299" spans="1:4" x14ac:dyDescent="0.3">
      <c r="A1299" s="24">
        <v>43502</v>
      </c>
      <c r="B1299" s="24" t="str">
        <f t="shared" si="20"/>
        <v>2019M2</v>
      </c>
      <c r="C1299">
        <v>-1.6898042809811016</v>
      </c>
      <c r="D1299">
        <v>-1.5709079940408839</v>
      </c>
    </row>
    <row r="1300" spans="1:4" x14ac:dyDescent="0.3">
      <c r="A1300" s="24">
        <v>43503</v>
      </c>
      <c r="B1300" s="24" t="str">
        <f t="shared" si="20"/>
        <v>2019M2</v>
      </c>
      <c r="C1300">
        <v>-1.5989676547351666</v>
      </c>
      <c r="D1300">
        <v>-1.5785799945918324</v>
      </c>
    </row>
    <row r="1301" spans="1:4" x14ac:dyDescent="0.3">
      <c r="A1301" s="24">
        <v>43504</v>
      </c>
      <c r="B1301" s="24" t="str">
        <f t="shared" si="20"/>
        <v>2019M2</v>
      </c>
      <c r="C1301">
        <v>-1.552495431374431</v>
      </c>
      <c r="D1301">
        <v>-1.5812444778782111</v>
      </c>
    </row>
    <row r="1302" spans="1:4" x14ac:dyDescent="0.3">
      <c r="A1302" s="24">
        <v>43507</v>
      </c>
      <c r="B1302" s="24" t="str">
        <f t="shared" si="20"/>
        <v>2019M2</v>
      </c>
      <c r="C1302">
        <v>-1.4079725039520767</v>
      </c>
      <c r="D1302">
        <v>-1.5731659143303822</v>
      </c>
    </row>
    <row r="1303" spans="1:4" x14ac:dyDescent="0.3">
      <c r="A1303" s="24">
        <v>43508</v>
      </c>
      <c r="B1303" s="24" t="str">
        <f t="shared" si="20"/>
        <v>2019M2</v>
      </c>
      <c r="C1303">
        <v>-1.5431414122789906</v>
      </c>
      <c r="D1303">
        <v>-1.5796617969665021</v>
      </c>
    </row>
    <row r="1304" spans="1:4" x14ac:dyDescent="0.3">
      <c r="A1304" s="24">
        <v>43509</v>
      </c>
      <c r="B1304" s="24" t="str">
        <f t="shared" si="20"/>
        <v>2019M2</v>
      </c>
      <c r="C1304">
        <v>-1.3982124999660019</v>
      </c>
      <c r="D1304">
        <v>-1.5776182991812635</v>
      </c>
    </row>
    <row r="1305" spans="1:4" x14ac:dyDescent="0.3">
      <c r="A1305" s="24">
        <v>43510</v>
      </c>
      <c r="B1305" s="24" t="str">
        <f t="shared" si="20"/>
        <v>2019M2</v>
      </c>
      <c r="C1305">
        <v>-1.4217509983010788</v>
      </c>
      <c r="D1305">
        <v>-1.5753765894516381</v>
      </c>
    </row>
    <row r="1306" spans="1:4" x14ac:dyDescent="0.3">
      <c r="A1306" s="24">
        <v>43511</v>
      </c>
      <c r="B1306" s="24" t="str">
        <f t="shared" si="20"/>
        <v>2019M2</v>
      </c>
      <c r="C1306">
        <v>-1.428265063466347</v>
      </c>
      <c r="D1306">
        <v>-1.5761736506712443</v>
      </c>
    </row>
    <row r="1307" spans="1:4" x14ac:dyDescent="0.3">
      <c r="A1307" s="24">
        <v>43514</v>
      </c>
      <c r="B1307" s="24" t="str">
        <f t="shared" si="20"/>
        <v>2019M2</v>
      </c>
      <c r="C1307">
        <v>-1.3528156917164877</v>
      </c>
      <c r="D1307">
        <v>-1.5716244311729501</v>
      </c>
    </row>
    <row r="1308" spans="1:4" x14ac:dyDescent="0.3">
      <c r="A1308" s="24">
        <v>43515</v>
      </c>
      <c r="B1308" s="24" t="str">
        <f t="shared" si="20"/>
        <v>2019M2</v>
      </c>
      <c r="C1308">
        <v>-1.4853843998616503</v>
      </c>
      <c r="D1308">
        <v>-1.5833154368151443</v>
      </c>
    </row>
    <row r="1309" spans="1:4" x14ac:dyDescent="0.3">
      <c r="A1309" s="24">
        <v>43516</v>
      </c>
      <c r="B1309" s="24" t="str">
        <f t="shared" si="20"/>
        <v>2019M2</v>
      </c>
      <c r="C1309">
        <v>-1.4404728800824074</v>
      </c>
      <c r="D1309">
        <v>-1.5841543205943156</v>
      </c>
    </row>
    <row r="1310" spans="1:4" x14ac:dyDescent="0.3">
      <c r="A1310" s="24">
        <v>43517</v>
      </c>
      <c r="B1310" s="24" t="str">
        <f t="shared" si="20"/>
        <v>2019M2</v>
      </c>
      <c r="C1310">
        <v>-1.3747657093014256</v>
      </c>
      <c r="D1310">
        <v>-1.5803696559594083</v>
      </c>
    </row>
    <row r="1311" spans="1:4" x14ac:dyDescent="0.3">
      <c r="A1311" s="24">
        <v>43518</v>
      </c>
      <c r="B1311" s="24" t="str">
        <f t="shared" si="20"/>
        <v>2019M2</v>
      </c>
      <c r="C1311">
        <v>-1.520202146892506</v>
      </c>
      <c r="D1311">
        <v>-1.5769448068342369</v>
      </c>
    </row>
    <row r="1312" spans="1:4" x14ac:dyDescent="0.3">
      <c r="A1312" s="24">
        <v>43521</v>
      </c>
      <c r="B1312" s="24" t="str">
        <f t="shared" si="20"/>
        <v>2019M2</v>
      </c>
      <c r="C1312">
        <v>-1.6251633143586999</v>
      </c>
      <c r="D1312">
        <v>-1.5797770112800218</v>
      </c>
    </row>
    <row r="1313" spans="1:4" x14ac:dyDescent="0.3">
      <c r="A1313" s="24">
        <v>43522</v>
      </c>
      <c r="B1313" s="24" t="str">
        <f t="shared" si="20"/>
        <v>2019M2</v>
      </c>
      <c r="C1313">
        <v>-1.6046495096638242</v>
      </c>
      <c r="D1313">
        <v>-1.5821949143117464</v>
      </c>
    </row>
    <row r="1314" spans="1:4" x14ac:dyDescent="0.3">
      <c r="A1314" s="24">
        <v>43523</v>
      </c>
      <c r="B1314" s="24" t="str">
        <f t="shared" si="20"/>
        <v>2019M2</v>
      </c>
      <c r="C1314">
        <v>-1.5166948011315631</v>
      </c>
      <c r="D1314">
        <v>-1.57160821646583</v>
      </c>
    </row>
    <row r="1315" spans="1:4" x14ac:dyDescent="0.3">
      <c r="A1315" s="24">
        <v>43524</v>
      </c>
      <c r="B1315" s="24" t="str">
        <f t="shared" si="20"/>
        <v>2019M2</v>
      </c>
      <c r="C1315">
        <v>-1.3524858627134921</v>
      </c>
      <c r="D1315">
        <v>-1.5434315707204611</v>
      </c>
    </row>
    <row r="1316" spans="1:4" x14ac:dyDescent="0.3">
      <c r="A1316" s="24">
        <v>43525</v>
      </c>
      <c r="B1316" s="24" t="str">
        <f t="shared" si="20"/>
        <v>2019M3</v>
      </c>
      <c r="C1316">
        <v>-1.3370545409980445</v>
      </c>
      <c r="D1316">
        <v>-1.5193285250607838</v>
      </c>
    </row>
    <row r="1317" spans="1:4" x14ac:dyDescent="0.3">
      <c r="A1317" s="24">
        <v>43528</v>
      </c>
      <c r="B1317" s="24" t="str">
        <f t="shared" si="20"/>
        <v>2019M3</v>
      </c>
      <c r="C1317">
        <v>-1.2648473269095286</v>
      </c>
      <c r="D1317">
        <v>-1.4905705767307129</v>
      </c>
    </row>
    <row r="1318" spans="1:4" x14ac:dyDescent="0.3">
      <c r="A1318" s="24">
        <v>43529</v>
      </c>
      <c r="B1318" s="24" t="str">
        <f t="shared" si="20"/>
        <v>2019M3</v>
      </c>
      <c r="C1318">
        <v>-1.2563080099378834</v>
      </c>
      <c r="D1318">
        <v>-1.4585727019311352</v>
      </c>
    </row>
    <row r="1319" spans="1:4" x14ac:dyDescent="0.3">
      <c r="A1319" s="24">
        <v>43530</v>
      </c>
      <c r="B1319" s="24" t="str">
        <f t="shared" si="20"/>
        <v>2019M3</v>
      </c>
      <c r="C1319">
        <v>-1.1179292260913873</v>
      </c>
      <c r="D1319">
        <v>-1.4299789491866497</v>
      </c>
    </row>
    <row r="1320" spans="1:4" x14ac:dyDescent="0.3">
      <c r="A1320" s="24">
        <v>43531</v>
      </c>
      <c r="B1320" s="24" t="str">
        <f t="shared" si="20"/>
        <v>2019M3</v>
      </c>
      <c r="C1320">
        <v>-0.89301801505839729</v>
      </c>
      <c r="D1320">
        <v>-1.3946814672028112</v>
      </c>
    </row>
    <row r="1321" spans="1:4" x14ac:dyDescent="0.3">
      <c r="A1321" s="24">
        <v>43532</v>
      </c>
      <c r="B1321" s="24" t="str">
        <f t="shared" si="20"/>
        <v>2019M3</v>
      </c>
      <c r="C1321">
        <v>-0.96900536803748583</v>
      </c>
      <c r="D1321">
        <v>-1.3655069640359638</v>
      </c>
    </row>
    <row r="1322" spans="1:4" x14ac:dyDescent="0.3">
      <c r="A1322" s="24">
        <v>43535</v>
      </c>
      <c r="B1322" s="24" t="str">
        <f t="shared" si="20"/>
        <v>2019M3</v>
      </c>
      <c r="C1322">
        <v>-1.0960051922453811</v>
      </c>
      <c r="D1322">
        <v>-1.3499085984506292</v>
      </c>
    </row>
    <row r="1323" spans="1:4" x14ac:dyDescent="0.3">
      <c r="A1323" s="24">
        <v>43536</v>
      </c>
      <c r="B1323" s="24" t="str">
        <f t="shared" si="20"/>
        <v>2019M3</v>
      </c>
      <c r="C1323">
        <v>-1.2771314831077085</v>
      </c>
      <c r="D1323">
        <v>-1.336608101992065</v>
      </c>
    </row>
    <row r="1324" spans="1:4" x14ac:dyDescent="0.3">
      <c r="A1324" s="24">
        <v>43537</v>
      </c>
      <c r="B1324" s="24" t="str">
        <f t="shared" si="20"/>
        <v>2019M3</v>
      </c>
      <c r="C1324">
        <v>-1.3280814758812116</v>
      </c>
      <c r="D1324">
        <v>-1.3331015507878257</v>
      </c>
    </row>
    <row r="1325" spans="1:4" x14ac:dyDescent="0.3">
      <c r="A1325" s="24">
        <v>43538</v>
      </c>
      <c r="B1325" s="24" t="str">
        <f t="shared" si="20"/>
        <v>2019M3</v>
      </c>
      <c r="C1325">
        <v>-1.2419900877625345</v>
      </c>
      <c r="D1325">
        <v>-1.3241135052608983</v>
      </c>
    </row>
    <row r="1326" spans="1:4" x14ac:dyDescent="0.3">
      <c r="A1326" s="24">
        <v>43539</v>
      </c>
      <c r="B1326" s="24" t="str">
        <f t="shared" si="20"/>
        <v>2019M3</v>
      </c>
      <c r="C1326">
        <v>-1.416904251950857</v>
      </c>
      <c r="D1326">
        <v>-1.3235454646851239</v>
      </c>
    </row>
    <row r="1327" spans="1:4" x14ac:dyDescent="0.3">
      <c r="A1327" s="24">
        <v>43542</v>
      </c>
      <c r="B1327" s="24" t="str">
        <f t="shared" si="20"/>
        <v>2019M3</v>
      </c>
      <c r="C1327">
        <v>-1.5015410232282593</v>
      </c>
      <c r="D1327">
        <v>-1.3309817312607124</v>
      </c>
    </row>
    <row r="1328" spans="1:4" x14ac:dyDescent="0.3">
      <c r="A1328" s="24">
        <v>43543</v>
      </c>
      <c r="B1328" s="24" t="str">
        <f t="shared" si="20"/>
        <v>2019M3</v>
      </c>
      <c r="C1328">
        <v>-1.5490475135939461</v>
      </c>
      <c r="D1328">
        <v>-1.3341648869473275</v>
      </c>
    </row>
    <row r="1329" spans="1:4" x14ac:dyDescent="0.3">
      <c r="A1329" s="24">
        <v>43544</v>
      </c>
      <c r="B1329" s="24" t="str">
        <f t="shared" si="20"/>
        <v>2019M3</v>
      </c>
      <c r="C1329">
        <v>-1.5319333773620363</v>
      </c>
      <c r="D1329">
        <v>-1.3387379118113087</v>
      </c>
    </row>
    <row r="1330" spans="1:4" x14ac:dyDescent="0.3">
      <c r="A1330" s="24">
        <v>43545</v>
      </c>
      <c r="B1330" s="24" t="str">
        <f t="shared" si="20"/>
        <v>2019M3</v>
      </c>
      <c r="C1330">
        <v>-1.5226207571685229</v>
      </c>
      <c r="D1330">
        <v>-1.3461306642046638</v>
      </c>
    </row>
    <row r="1331" spans="1:4" x14ac:dyDescent="0.3">
      <c r="A1331" s="24">
        <v>43546</v>
      </c>
      <c r="B1331" s="24" t="str">
        <f t="shared" si="20"/>
        <v>2019M3</v>
      </c>
      <c r="C1331">
        <v>-1.1430821212370483</v>
      </c>
      <c r="D1331">
        <v>-1.3272746629218906</v>
      </c>
    </row>
    <row r="1332" spans="1:4" x14ac:dyDescent="0.3">
      <c r="A1332" s="24">
        <v>43549</v>
      </c>
      <c r="B1332" s="24" t="str">
        <f t="shared" si="20"/>
        <v>2019M3</v>
      </c>
      <c r="C1332">
        <v>-1.2750572540863541</v>
      </c>
      <c r="D1332">
        <v>-1.3097693599082736</v>
      </c>
    </row>
    <row r="1333" spans="1:4" x14ac:dyDescent="0.3">
      <c r="A1333" s="24">
        <v>43550</v>
      </c>
      <c r="B1333" s="24" t="str">
        <f t="shared" si="20"/>
        <v>2019M3</v>
      </c>
      <c r="C1333">
        <v>-1.2299898700316465</v>
      </c>
      <c r="D1333">
        <v>-1.2910363779266643</v>
      </c>
    </row>
    <row r="1334" spans="1:4" x14ac:dyDescent="0.3">
      <c r="A1334" s="24">
        <v>43551</v>
      </c>
      <c r="B1334" s="24" t="str">
        <f t="shared" si="20"/>
        <v>2019M3</v>
      </c>
      <c r="C1334">
        <v>-0.92485851547838738</v>
      </c>
      <c r="D1334">
        <v>-1.2614445636440055</v>
      </c>
    </row>
    <row r="1335" spans="1:4" x14ac:dyDescent="0.3">
      <c r="A1335" s="24">
        <v>43552</v>
      </c>
      <c r="B1335" s="24" t="str">
        <f t="shared" si="20"/>
        <v>2019M3</v>
      </c>
      <c r="C1335">
        <v>-1.0737123133019981</v>
      </c>
      <c r="D1335">
        <v>-1.2475058861734307</v>
      </c>
    </row>
    <row r="1336" spans="1:4" x14ac:dyDescent="0.3">
      <c r="A1336" s="24">
        <v>43553</v>
      </c>
      <c r="B1336" s="24" t="str">
        <f t="shared" si="20"/>
        <v>2019M3</v>
      </c>
      <c r="C1336">
        <v>-1.1046126377488144</v>
      </c>
      <c r="D1336">
        <v>-1.2358837910109692</v>
      </c>
    </row>
    <row r="1337" spans="1:4" x14ac:dyDescent="0.3">
      <c r="A1337" s="24">
        <v>43556</v>
      </c>
      <c r="B1337" s="24" t="str">
        <f t="shared" si="20"/>
        <v>2019M4</v>
      </c>
      <c r="C1337">
        <v>-1.2693158503341426</v>
      </c>
      <c r="D1337">
        <v>-1.2361072171822001</v>
      </c>
    </row>
    <row r="1338" spans="1:4" x14ac:dyDescent="0.3">
      <c r="A1338" s="24">
        <v>43557</v>
      </c>
      <c r="B1338" s="24" t="str">
        <f t="shared" si="20"/>
        <v>2019M4</v>
      </c>
      <c r="C1338">
        <v>-1.1971959683257856</v>
      </c>
      <c r="D1338">
        <v>-1.2331516151015953</v>
      </c>
    </row>
    <row r="1339" spans="1:4" x14ac:dyDescent="0.3">
      <c r="A1339" s="24">
        <v>43558</v>
      </c>
      <c r="B1339" s="24" t="str">
        <f t="shared" si="20"/>
        <v>2019M4</v>
      </c>
      <c r="C1339">
        <v>-1.237206123368465</v>
      </c>
      <c r="D1339">
        <v>-1.2391154599654493</v>
      </c>
    </row>
    <row r="1340" spans="1:4" x14ac:dyDescent="0.3">
      <c r="A1340" s="24">
        <v>43559</v>
      </c>
      <c r="B1340" s="24" t="str">
        <f t="shared" si="20"/>
        <v>2019M4</v>
      </c>
      <c r="C1340">
        <v>-1.2612641818215187</v>
      </c>
      <c r="D1340">
        <v>-1.2575277683036052</v>
      </c>
    </row>
    <row r="1341" spans="1:4" x14ac:dyDescent="0.3">
      <c r="A1341" s="24">
        <v>43560</v>
      </c>
      <c r="B1341" s="24" t="str">
        <f t="shared" si="20"/>
        <v>2019M4</v>
      </c>
      <c r="C1341">
        <v>-1.2392472405461807</v>
      </c>
      <c r="D1341">
        <v>-1.2710398619290399</v>
      </c>
    </row>
    <row r="1342" spans="1:4" x14ac:dyDescent="0.3">
      <c r="A1342" s="24">
        <v>43563</v>
      </c>
      <c r="B1342" s="24" t="str">
        <f t="shared" si="20"/>
        <v>2019M4</v>
      </c>
      <c r="C1342">
        <v>-1.2628741784724886</v>
      </c>
      <c r="D1342">
        <v>-1.2793833112403956</v>
      </c>
    </row>
    <row r="1343" spans="1:4" x14ac:dyDescent="0.3">
      <c r="A1343" s="24">
        <v>43564</v>
      </c>
      <c r="B1343" s="24" t="str">
        <f t="shared" si="20"/>
        <v>2019M4</v>
      </c>
      <c r="C1343">
        <v>-1.246191241136652</v>
      </c>
      <c r="D1343">
        <v>-1.2778362991418428</v>
      </c>
    </row>
    <row r="1344" spans="1:4" x14ac:dyDescent="0.3">
      <c r="A1344" s="24">
        <v>43565</v>
      </c>
      <c r="B1344" s="24" t="str">
        <f t="shared" si="20"/>
        <v>2019M4</v>
      </c>
      <c r="C1344">
        <v>-1.3044262946955418</v>
      </c>
      <c r="D1344">
        <v>-1.2766535400825594</v>
      </c>
    </row>
    <row r="1345" spans="1:4" x14ac:dyDescent="0.3">
      <c r="A1345" s="24">
        <v>43566</v>
      </c>
      <c r="B1345" s="24" t="str">
        <f t="shared" si="20"/>
        <v>2019M4</v>
      </c>
      <c r="C1345">
        <v>-1.2122938615139032</v>
      </c>
      <c r="D1345">
        <v>-1.2751687287701279</v>
      </c>
    </row>
    <row r="1346" spans="1:4" x14ac:dyDescent="0.3">
      <c r="A1346" s="24">
        <v>43567</v>
      </c>
      <c r="B1346" s="24" t="str">
        <f t="shared" ref="B1346:B1409" si="21">CONCATENATE(YEAR(A1346),"M",(MONTH(A1346)))</f>
        <v>2019M4</v>
      </c>
      <c r="C1346">
        <v>-1.2008155807433525</v>
      </c>
      <c r="D1346">
        <v>-1.2643642952097527</v>
      </c>
    </row>
    <row r="1347" spans="1:4" x14ac:dyDescent="0.3">
      <c r="A1347" s="24">
        <v>43570</v>
      </c>
      <c r="B1347" s="24" t="str">
        <f t="shared" si="21"/>
        <v>2019M4</v>
      </c>
      <c r="C1347">
        <v>-1.2074311924194807</v>
      </c>
      <c r="D1347">
        <v>-1.2496588036693135</v>
      </c>
    </row>
    <row r="1348" spans="1:4" x14ac:dyDescent="0.3">
      <c r="A1348" s="24">
        <v>43571</v>
      </c>
      <c r="B1348" s="24" t="str">
        <f t="shared" si="21"/>
        <v>2019M4</v>
      </c>
      <c r="C1348">
        <v>-1.1295257049394396</v>
      </c>
      <c r="D1348">
        <v>-1.2286827132365881</v>
      </c>
    </row>
    <row r="1349" spans="1:4" x14ac:dyDescent="0.3">
      <c r="A1349" s="24">
        <v>43572</v>
      </c>
      <c r="B1349" s="24" t="str">
        <f t="shared" si="21"/>
        <v>2019M4</v>
      </c>
      <c r="C1349">
        <v>-1.101919930897461</v>
      </c>
      <c r="D1349">
        <v>-1.2071820409133589</v>
      </c>
    </row>
    <row r="1350" spans="1:4" x14ac:dyDescent="0.3">
      <c r="A1350" s="24">
        <v>43573</v>
      </c>
      <c r="B1350" s="24" t="str">
        <f t="shared" si="21"/>
        <v>2019M4</v>
      </c>
      <c r="C1350">
        <v>-1.1347206193276731</v>
      </c>
      <c r="D1350">
        <v>-1.1877870340213168</v>
      </c>
    </row>
    <row r="1351" spans="1:4" x14ac:dyDescent="0.3">
      <c r="A1351" s="24">
        <v>43574</v>
      </c>
      <c r="B1351" s="24" t="str">
        <f t="shared" si="21"/>
        <v>2019M4</v>
      </c>
      <c r="C1351">
        <v>-1.1301920819030107</v>
      </c>
      <c r="D1351">
        <v>-1.1871425320546147</v>
      </c>
    </row>
    <row r="1352" spans="1:4" x14ac:dyDescent="0.3">
      <c r="A1352" s="24">
        <v>43577</v>
      </c>
      <c r="B1352" s="24" t="str">
        <f t="shared" si="21"/>
        <v>2019M4</v>
      </c>
      <c r="C1352">
        <v>-0.94696099986415305</v>
      </c>
      <c r="D1352">
        <v>-1.1707377193435047</v>
      </c>
    </row>
    <row r="1353" spans="1:4" x14ac:dyDescent="0.3">
      <c r="A1353" s="24">
        <v>43578</v>
      </c>
      <c r="B1353" s="24" t="str">
        <f t="shared" si="21"/>
        <v>2019M4</v>
      </c>
      <c r="C1353">
        <v>-0.9074797405127043</v>
      </c>
      <c r="D1353">
        <v>-1.1546122128675578</v>
      </c>
    </row>
    <row r="1354" spans="1:4" x14ac:dyDescent="0.3">
      <c r="A1354" s="24">
        <v>43579</v>
      </c>
      <c r="B1354" s="24" t="str">
        <f t="shared" si="21"/>
        <v>2019M4</v>
      </c>
      <c r="C1354">
        <v>-0.70529151663201672</v>
      </c>
      <c r="D1354">
        <v>-1.1436338629252394</v>
      </c>
    </row>
    <row r="1355" spans="1:4" x14ac:dyDescent="0.3">
      <c r="A1355" s="24">
        <v>43580</v>
      </c>
      <c r="B1355" s="24" t="str">
        <f t="shared" si="21"/>
        <v>2019M4</v>
      </c>
      <c r="C1355">
        <v>-0.71399889927146387</v>
      </c>
      <c r="D1355">
        <v>-1.1256481922237123</v>
      </c>
    </row>
    <row r="1356" spans="1:4" x14ac:dyDescent="0.3">
      <c r="A1356" s="24">
        <v>43581</v>
      </c>
      <c r="B1356" s="24" t="str">
        <f t="shared" si="21"/>
        <v>2019M4</v>
      </c>
      <c r="C1356">
        <v>-0.92397041922939394</v>
      </c>
      <c r="D1356">
        <v>-1.1166160812977415</v>
      </c>
    </row>
    <row r="1357" spans="1:4" x14ac:dyDescent="0.3">
      <c r="A1357" s="24">
        <v>43584</v>
      </c>
      <c r="B1357" s="24" t="str">
        <f t="shared" si="21"/>
        <v>2019M4</v>
      </c>
      <c r="C1357">
        <v>-0.90359663720695871</v>
      </c>
      <c r="D1357">
        <v>-1.0983301206413822</v>
      </c>
    </row>
    <row r="1358" spans="1:4" x14ac:dyDescent="0.3">
      <c r="A1358" s="24">
        <v>43585</v>
      </c>
      <c r="B1358" s="24" t="str">
        <f t="shared" si="21"/>
        <v>2019M4</v>
      </c>
      <c r="C1358">
        <v>-0.92934343377940754</v>
      </c>
      <c r="D1358">
        <v>-1.0849374939140635</v>
      </c>
    </row>
    <row r="1359" spans="1:4" x14ac:dyDescent="0.3">
      <c r="A1359" s="24">
        <v>43586</v>
      </c>
      <c r="B1359" s="24" t="str">
        <f t="shared" si="21"/>
        <v>2019M5</v>
      </c>
      <c r="C1359">
        <v>-0.94531655023735728</v>
      </c>
      <c r="D1359">
        <v>-1.070343015257508</v>
      </c>
    </row>
    <row r="1360" spans="1:4" x14ac:dyDescent="0.3">
      <c r="A1360" s="24">
        <v>43587</v>
      </c>
      <c r="B1360" s="24" t="str">
        <f t="shared" si="21"/>
        <v>2019M5</v>
      </c>
      <c r="C1360">
        <v>-0.85306034535034536</v>
      </c>
      <c r="D1360">
        <v>-1.0499328234339493</v>
      </c>
    </row>
    <row r="1361" spans="1:4" x14ac:dyDescent="0.3">
      <c r="A1361" s="24">
        <v>43588</v>
      </c>
      <c r="B1361" s="24" t="str">
        <f t="shared" si="21"/>
        <v>2019M5</v>
      </c>
      <c r="C1361">
        <v>-1.0179110979716408</v>
      </c>
      <c r="D1361">
        <v>-1.0388660163052226</v>
      </c>
    </row>
    <row r="1362" spans="1:4" x14ac:dyDescent="0.3">
      <c r="A1362" s="24">
        <v>43591</v>
      </c>
      <c r="B1362" s="24" t="str">
        <f t="shared" si="21"/>
        <v>2019M5</v>
      </c>
      <c r="C1362">
        <v>-0.8156747068797493</v>
      </c>
      <c r="D1362">
        <v>-1.0165060427255854</v>
      </c>
    </row>
    <row r="1363" spans="1:4" x14ac:dyDescent="0.3">
      <c r="A1363" s="24">
        <v>43592</v>
      </c>
      <c r="B1363" s="24" t="str">
        <f t="shared" si="21"/>
        <v>2019M5</v>
      </c>
      <c r="C1363">
        <v>-0.68806124989923045</v>
      </c>
      <c r="D1363">
        <v>-0.98859954316371434</v>
      </c>
    </row>
    <row r="1364" spans="1:4" x14ac:dyDescent="0.3">
      <c r="A1364" s="24">
        <v>43593</v>
      </c>
      <c r="B1364" s="24" t="str">
        <f t="shared" si="21"/>
        <v>2019M5</v>
      </c>
      <c r="C1364">
        <v>-0.72385423259367287</v>
      </c>
      <c r="D1364">
        <v>-0.95957094005862087</v>
      </c>
    </row>
    <row r="1365" spans="1:4" x14ac:dyDescent="0.3">
      <c r="A1365" s="24">
        <v>43594</v>
      </c>
      <c r="B1365" s="24" t="str">
        <f t="shared" si="21"/>
        <v>2019M5</v>
      </c>
      <c r="C1365">
        <v>-0.57995462339067039</v>
      </c>
      <c r="D1365">
        <v>-0.92795397815245928</v>
      </c>
    </row>
    <row r="1366" spans="1:4" x14ac:dyDescent="0.3">
      <c r="A1366" s="24">
        <v>43595</v>
      </c>
      <c r="B1366" s="24" t="str">
        <f t="shared" si="21"/>
        <v>2019M5</v>
      </c>
      <c r="C1366">
        <v>-0.70451549859277018</v>
      </c>
      <c r="D1366">
        <v>-0.90313897404493004</v>
      </c>
    </row>
    <row r="1367" spans="1:4" x14ac:dyDescent="0.3">
      <c r="A1367" s="24">
        <v>43598</v>
      </c>
      <c r="B1367" s="24" t="str">
        <f t="shared" si="21"/>
        <v>2019M5</v>
      </c>
      <c r="C1367">
        <v>-0.37398458672314006</v>
      </c>
      <c r="D1367">
        <v>-0.86146664376011306</v>
      </c>
    </row>
    <row r="1368" spans="1:4" x14ac:dyDescent="0.3">
      <c r="A1368" s="24">
        <v>43599</v>
      </c>
      <c r="B1368" s="24" t="str">
        <f t="shared" si="21"/>
        <v>2019M5</v>
      </c>
      <c r="C1368">
        <v>-0.46877402944754348</v>
      </c>
      <c r="D1368">
        <v>-0.8284290599855183</v>
      </c>
    </row>
    <row r="1369" spans="1:4" x14ac:dyDescent="0.3">
      <c r="A1369" s="24">
        <v>43600</v>
      </c>
      <c r="B1369" s="24" t="str">
        <f t="shared" si="21"/>
        <v>2019M5</v>
      </c>
      <c r="C1369">
        <v>-0.46776771753911678</v>
      </c>
      <c r="D1369">
        <v>-0.79672144931760092</v>
      </c>
    </row>
    <row r="1370" spans="1:4" x14ac:dyDescent="0.3">
      <c r="A1370" s="24">
        <v>43601</v>
      </c>
      <c r="B1370" s="24" t="str">
        <f t="shared" si="21"/>
        <v>2019M5</v>
      </c>
      <c r="C1370">
        <v>-0.35565563591092969</v>
      </c>
      <c r="D1370">
        <v>-0.75776820014676372</v>
      </c>
    </row>
    <row r="1371" spans="1:4" x14ac:dyDescent="0.3">
      <c r="A1371" s="24">
        <v>43602</v>
      </c>
      <c r="B1371" s="24" t="str">
        <f t="shared" si="21"/>
        <v>2019M5</v>
      </c>
      <c r="C1371">
        <v>-0.14764434784629743</v>
      </c>
      <c r="D1371">
        <v>-0.70864081344392793</v>
      </c>
    </row>
    <row r="1372" spans="1:4" x14ac:dyDescent="0.3">
      <c r="A1372" s="24">
        <v>43605</v>
      </c>
      <c r="B1372" s="24" t="str">
        <f t="shared" si="21"/>
        <v>2019M5</v>
      </c>
      <c r="C1372">
        <v>-0.18255176020270233</v>
      </c>
      <c r="D1372">
        <v>-0.67042035146085543</v>
      </c>
    </row>
    <row r="1373" spans="1:4" x14ac:dyDescent="0.3">
      <c r="A1373" s="24">
        <v>43606</v>
      </c>
      <c r="B1373" s="24" t="str">
        <f t="shared" si="21"/>
        <v>2019M5</v>
      </c>
      <c r="C1373">
        <v>-0.37881293399380833</v>
      </c>
      <c r="D1373">
        <v>-0.64398701113491064</v>
      </c>
    </row>
    <row r="1374" spans="1:4" x14ac:dyDescent="0.3">
      <c r="A1374" s="24">
        <v>43607</v>
      </c>
      <c r="B1374" s="24" t="str">
        <f t="shared" si="21"/>
        <v>2019M5</v>
      </c>
      <c r="C1374">
        <v>-0.46267519039652044</v>
      </c>
      <c r="D1374">
        <v>-0.63185619482313582</v>
      </c>
    </row>
    <row r="1375" spans="1:4" x14ac:dyDescent="0.3">
      <c r="A1375" s="24">
        <v>43608</v>
      </c>
      <c r="B1375" s="24" t="str">
        <f t="shared" si="21"/>
        <v>2019M5</v>
      </c>
      <c r="C1375">
        <v>-0.56216974407930154</v>
      </c>
      <c r="D1375">
        <v>-0.6242647370635277</v>
      </c>
    </row>
    <row r="1376" spans="1:4" x14ac:dyDescent="0.3">
      <c r="A1376" s="24">
        <v>43609</v>
      </c>
      <c r="B1376" s="24" t="str">
        <f t="shared" si="21"/>
        <v>2019M5</v>
      </c>
      <c r="C1376">
        <v>-0.61508772875985951</v>
      </c>
      <c r="D1376">
        <v>-0.6088206025400511</v>
      </c>
    </row>
    <row r="1377" spans="1:4" x14ac:dyDescent="0.3">
      <c r="A1377" s="24">
        <v>43612</v>
      </c>
      <c r="B1377" s="24" t="str">
        <f t="shared" si="21"/>
        <v>2019M5</v>
      </c>
      <c r="C1377">
        <v>-0.59285099336456715</v>
      </c>
      <c r="D1377">
        <v>-0.59328332034793152</v>
      </c>
    </row>
    <row r="1378" spans="1:4" x14ac:dyDescent="0.3">
      <c r="A1378" s="24">
        <v>43613</v>
      </c>
      <c r="B1378" s="24" t="str">
        <f t="shared" si="21"/>
        <v>2019M5</v>
      </c>
      <c r="C1378">
        <v>-0.60877007458759558</v>
      </c>
      <c r="D1378">
        <v>-0.57725465238834117</v>
      </c>
    </row>
    <row r="1379" spans="1:4" x14ac:dyDescent="0.3">
      <c r="A1379" s="24">
        <v>43614</v>
      </c>
      <c r="B1379" s="24" t="str">
        <f t="shared" si="21"/>
        <v>2019M5</v>
      </c>
      <c r="C1379">
        <v>-0.64381804045113045</v>
      </c>
      <c r="D1379">
        <v>-0.56217972689902973</v>
      </c>
    </row>
    <row r="1380" spans="1:4" x14ac:dyDescent="0.3">
      <c r="A1380" s="24">
        <v>43615</v>
      </c>
      <c r="B1380" s="24" t="str">
        <f t="shared" si="21"/>
        <v>2019M5</v>
      </c>
      <c r="C1380">
        <v>-0.86637250226265783</v>
      </c>
      <c r="D1380">
        <v>-0.56284533474464538</v>
      </c>
    </row>
    <row r="1381" spans="1:4" x14ac:dyDescent="0.3">
      <c r="A1381" s="24">
        <v>43616</v>
      </c>
      <c r="B1381" s="24" t="str">
        <f t="shared" si="21"/>
        <v>2019M5</v>
      </c>
      <c r="C1381">
        <v>-0.97919272616148456</v>
      </c>
      <c r="D1381">
        <v>-0.56090941615413747</v>
      </c>
    </row>
    <row r="1382" spans="1:4" x14ac:dyDescent="0.3">
      <c r="A1382" s="24">
        <v>43619</v>
      </c>
      <c r="B1382" s="24" t="str">
        <f t="shared" si="21"/>
        <v>2019M6</v>
      </c>
      <c r="C1382">
        <v>-1.209140860110421</v>
      </c>
      <c r="D1382">
        <v>-0.580582723815671</v>
      </c>
    </row>
    <row r="1383" spans="1:4" x14ac:dyDescent="0.3">
      <c r="A1383" s="24">
        <v>43620</v>
      </c>
      <c r="B1383" s="24" t="str">
        <f t="shared" si="21"/>
        <v>2019M6</v>
      </c>
      <c r="C1383">
        <v>-1.3413628945086806</v>
      </c>
      <c r="D1383">
        <v>-0.6132478060461436</v>
      </c>
    </row>
    <row r="1384" spans="1:4" x14ac:dyDescent="0.3">
      <c r="A1384" s="24">
        <v>43621</v>
      </c>
      <c r="B1384" s="24" t="str">
        <f t="shared" si="21"/>
        <v>2019M6</v>
      </c>
      <c r="C1384">
        <v>-1.38083934380022</v>
      </c>
      <c r="D1384">
        <v>-0.64609706160647085</v>
      </c>
    </row>
    <row r="1385" spans="1:4" x14ac:dyDescent="0.3">
      <c r="A1385" s="24">
        <v>43622</v>
      </c>
      <c r="B1385" s="24" t="str">
        <f t="shared" si="21"/>
        <v>2019M6</v>
      </c>
      <c r="C1385">
        <v>-1.3952319588213078</v>
      </c>
      <c r="D1385">
        <v>-0.68686092837800272</v>
      </c>
    </row>
    <row r="1386" spans="1:4" x14ac:dyDescent="0.3">
      <c r="A1386" s="24">
        <v>43623</v>
      </c>
      <c r="B1386" s="24" t="str">
        <f t="shared" si="21"/>
        <v>2019M6</v>
      </c>
      <c r="C1386">
        <v>-1.4219186186296491</v>
      </c>
      <c r="D1386">
        <v>-0.72273108437984668</v>
      </c>
    </row>
    <row r="1387" spans="1:4" x14ac:dyDescent="0.3">
      <c r="A1387" s="24">
        <v>43626</v>
      </c>
      <c r="B1387" s="24" t="str">
        <f t="shared" si="21"/>
        <v>2019M6</v>
      </c>
      <c r="C1387">
        <v>-1.5372210289524075</v>
      </c>
      <c r="D1387">
        <v>-0.78089290649131005</v>
      </c>
    </row>
    <row r="1388" spans="1:4" x14ac:dyDescent="0.3">
      <c r="A1388" s="24">
        <v>43627</v>
      </c>
      <c r="B1388" s="24" t="str">
        <f t="shared" si="21"/>
        <v>2019M6</v>
      </c>
      <c r="C1388">
        <v>-1.7111047600147811</v>
      </c>
      <c r="D1388">
        <v>-0.84300944301967196</v>
      </c>
    </row>
    <row r="1389" spans="1:4" x14ac:dyDescent="0.3">
      <c r="A1389" s="24">
        <v>43628</v>
      </c>
      <c r="B1389" s="24" t="str">
        <f t="shared" si="21"/>
        <v>2019M6</v>
      </c>
      <c r="C1389">
        <v>-1.7716377619310815</v>
      </c>
      <c r="D1389">
        <v>-0.90820294523927014</v>
      </c>
    </row>
    <row r="1390" spans="1:4" x14ac:dyDescent="0.3">
      <c r="A1390" s="24">
        <v>43629</v>
      </c>
      <c r="B1390" s="24" t="str">
        <f t="shared" si="21"/>
        <v>2019M6</v>
      </c>
      <c r="C1390">
        <v>-1.7466733074892002</v>
      </c>
      <c r="D1390">
        <v>-0.97775382881818351</v>
      </c>
    </row>
    <row r="1391" spans="1:4" x14ac:dyDescent="0.3">
      <c r="A1391" s="24">
        <v>43630</v>
      </c>
      <c r="B1391" s="24" t="str">
        <f t="shared" si="21"/>
        <v>2019M6</v>
      </c>
      <c r="C1391">
        <v>-1.5880753584300717</v>
      </c>
      <c r="D1391">
        <v>-1.0497753793473723</v>
      </c>
    </row>
    <row r="1392" spans="1:4" x14ac:dyDescent="0.3">
      <c r="A1392" s="24">
        <v>43633</v>
      </c>
      <c r="B1392" s="24" t="str">
        <f t="shared" si="21"/>
        <v>2019M6</v>
      </c>
      <c r="C1392">
        <v>-1.5491195495444934</v>
      </c>
      <c r="D1392">
        <v>-1.1181037688144619</v>
      </c>
    </row>
    <row r="1393" spans="1:4" x14ac:dyDescent="0.3">
      <c r="A1393" s="24">
        <v>43634</v>
      </c>
      <c r="B1393" s="24" t="str">
        <f t="shared" si="21"/>
        <v>2019M6</v>
      </c>
      <c r="C1393">
        <v>-1.6616007770554655</v>
      </c>
      <c r="D1393">
        <v>-1.1822431609675446</v>
      </c>
    </row>
    <row r="1394" spans="1:4" x14ac:dyDescent="0.3">
      <c r="A1394" s="24">
        <v>43635</v>
      </c>
      <c r="B1394" s="24" t="str">
        <f t="shared" si="21"/>
        <v>2019M6</v>
      </c>
      <c r="C1394">
        <v>-1.7935229448627341</v>
      </c>
      <c r="D1394">
        <v>-1.2487855486908552</v>
      </c>
    </row>
    <row r="1395" spans="1:4" x14ac:dyDescent="0.3">
      <c r="A1395" s="24">
        <v>43636</v>
      </c>
      <c r="B1395" s="24" t="str">
        <f t="shared" si="21"/>
        <v>2019M6</v>
      </c>
      <c r="C1395">
        <v>-1.8830839009970264</v>
      </c>
      <c r="D1395">
        <v>-1.3148312565367415</v>
      </c>
    </row>
    <row r="1396" spans="1:4" x14ac:dyDescent="0.3">
      <c r="A1396" s="24">
        <v>43637</v>
      </c>
      <c r="B1396" s="24" t="str">
        <f t="shared" si="21"/>
        <v>2019M6</v>
      </c>
      <c r="C1396">
        <v>-1.858417674279881</v>
      </c>
      <c r="D1396">
        <v>-1.3769977538127427</v>
      </c>
    </row>
    <row r="1397" spans="1:4" x14ac:dyDescent="0.3">
      <c r="A1397" s="24">
        <v>43640</v>
      </c>
      <c r="B1397" s="24" t="str">
        <f t="shared" si="21"/>
        <v>2019M6</v>
      </c>
      <c r="C1397">
        <v>-1.9154337313774477</v>
      </c>
      <c r="D1397">
        <v>-1.4431268907133867</v>
      </c>
    </row>
    <row r="1398" spans="1:4" x14ac:dyDescent="0.3">
      <c r="A1398" s="24">
        <v>43641</v>
      </c>
      <c r="B1398" s="24" t="str">
        <f t="shared" si="21"/>
        <v>2019M6</v>
      </c>
      <c r="C1398">
        <v>-1.7634474675004936</v>
      </c>
      <c r="D1398">
        <v>-1.5008607603590316</v>
      </c>
    </row>
    <row r="1399" spans="1:4" x14ac:dyDescent="0.3">
      <c r="A1399" s="24">
        <v>43642</v>
      </c>
      <c r="B1399" s="24" t="str">
        <f t="shared" si="21"/>
        <v>2019M6</v>
      </c>
      <c r="C1399">
        <v>-1.7112883372019609</v>
      </c>
      <c r="D1399">
        <v>-1.5542342751965732</v>
      </c>
    </row>
    <row r="1400" spans="1:4" x14ac:dyDescent="0.3">
      <c r="A1400" s="24">
        <v>43643</v>
      </c>
      <c r="B1400" s="24" t="str">
        <f t="shared" si="21"/>
        <v>2019M6</v>
      </c>
      <c r="C1400">
        <v>-1.7510262710658808</v>
      </c>
      <c r="D1400">
        <v>-1.5984669636367344</v>
      </c>
    </row>
    <row r="1401" spans="1:4" x14ac:dyDescent="0.3">
      <c r="A1401" s="24">
        <v>43644</v>
      </c>
      <c r="B1401" s="24" t="str">
        <f t="shared" si="21"/>
        <v>2019M6</v>
      </c>
      <c r="C1401">
        <v>-1.793166892568324</v>
      </c>
      <c r="D1401">
        <v>-1.6391656719570764</v>
      </c>
    </row>
    <row r="1402" spans="1:4" x14ac:dyDescent="0.3">
      <c r="A1402" s="24">
        <v>43647</v>
      </c>
      <c r="B1402" s="24" t="str">
        <f t="shared" si="21"/>
        <v>2019M7</v>
      </c>
      <c r="C1402">
        <v>-1.8370949071994285</v>
      </c>
      <c r="D1402">
        <v>-1.6705633743115265</v>
      </c>
    </row>
    <row r="1403" spans="1:4" x14ac:dyDescent="0.3">
      <c r="A1403" s="24">
        <v>43648</v>
      </c>
      <c r="B1403" s="24" t="str">
        <f t="shared" si="21"/>
        <v>2019M7</v>
      </c>
      <c r="C1403">
        <v>-1.9756755983008616</v>
      </c>
      <c r="D1403">
        <v>-1.7022790095011355</v>
      </c>
    </row>
    <row r="1404" spans="1:4" x14ac:dyDescent="0.3">
      <c r="A1404" s="24">
        <v>43649</v>
      </c>
      <c r="B1404" s="24" t="str">
        <f t="shared" si="21"/>
        <v>2019M7</v>
      </c>
      <c r="C1404">
        <v>-2.0057919546918153</v>
      </c>
      <c r="D1404">
        <v>-1.7335266400457154</v>
      </c>
    </row>
    <row r="1405" spans="1:4" x14ac:dyDescent="0.3">
      <c r="A1405" s="24">
        <v>43650</v>
      </c>
      <c r="B1405" s="24" t="str">
        <f t="shared" si="21"/>
        <v>2019M7</v>
      </c>
      <c r="C1405">
        <v>-2.0888865206129998</v>
      </c>
      <c r="D1405">
        <v>-1.7682093681353002</v>
      </c>
    </row>
    <row r="1406" spans="1:4" x14ac:dyDescent="0.3">
      <c r="A1406" s="24">
        <v>43651</v>
      </c>
      <c r="B1406" s="24" t="str">
        <f t="shared" si="21"/>
        <v>2019M7</v>
      </c>
      <c r="C1406">
        <v>-1.9161501498603006</v>
      </c>
      <c r="D1406">
        <v>-1.7929209446968326</v>
      </c>
    </row>
    <row r="1407" spans="1:4" x14ac:dyDescent="0.3">
      <c r="A1407" s="24">
        <v>43654</v>
      </c>
      <c r="B1407" s="24" t="str">
        <f t="shared" si="21"/>
        <v>2019M7</v>
      </c>
      <c r="C1407">
        <v>-1.9437055914377419</v>
      </c>
      <c r="D1407">
        <v>-1.8132451728210992</v>
      </c>
    </row>
    <row r="1408" spans="1:4" x14ac:dyDescent="0.3">
      <c r="A1408" s="24">
        <v>43655</v>
      </c>
      <c r="B1408" s="24" t="str">
        <f t="shared" si="21"/>
        <v>2019M7</v>
      </c>
      <c r="C1408">
        <v>-1.890716827105601</v>
      </c>
      <c r="D1408">
        <v>-1.8222257761756402</v>
      </c>
    </row>
    <row r="1409" spans="1:4" x14ac:dyDescent="0.3">
      <c r="A1409" s="24">
        <v>43656</v>
      </c>
      <c r="B1409" s="24" t="str">
        <f t="shared" si="21"/>
        <v>2019M7</v>
      </c>
      <c r="C1409">
        <v>-1.878967876803971</v>
      </c>
      <c r="D1409">
        <v>-1.8275922819192847</v>
      </c>
    </row>
    <row r="1410" spans="1:4" x14ac:dyDescent="0.3">
      <c r="A1410" s="24">
        <v>43657</v>
      </c>
      <c r="B1410" s="24" t="str">
        <f t="shared" ref="B1410:B1473" si="22">CONCATENATE(YEAR(A1410),"M",(MONTH(A1410)))</f>
        <v>2019M7</v>
      </c>
      <c r="C1410">
        <v>-1.9339012570148884</v>
      </c>
      <c r="D1410">
        <v>-1.8369536793955692</v>
      </c>
    </row>
    <row r="1411" spans="1:4" x14ac:dyDescent="0.3">
      <c r="A1411" s="24">
        <v>43658</v>
      </c>
      <c r="B1411" s="24" t="str">
        <f t="shared" si="22"/>
        <v>2019M7</v>
      </c>
      <c r="C1411">
        <v>-1.9545733799354887</v>
      </c>
      <c r="D1411">
        <v>-1.85527858047084</v>
      </c>
    </row>
    <row r="1412" spans="1:4" x14ac:dyDescent="0.3">
      <c r="A1412" s="24">
        <v>43661</v>
      </c>
      <c r="B1412" s="24" t="str">
        <f t="shared" si="22"/>
        <v>2019M7</v>
      </c>
      <c r="C1412">
        <v>-1.9845773085335177</v>
      </c>
      <c r="D1412">
        <v>-1.8770514684202912</v>
      </c>
    </row>
    <row r="1413" spans="1:4" x14ac:dyDescent="0.3">
      <c r="A1413" s="24">
        <v>43662</v>
      </c>
      <c r="B1413" s="24" t="str">
        <f t="shared" si="22"/>
        <v>2019M7</v>
      </c>
      <c r="C1413">
        <v>-2.0016704534060694</v>
      </c>
      <c r="D1413">
        <v>-1.8940549522378212</v>
      </c>
    </row>
    <row r="1414" spans="1:4" x14ac:dyDescent="0.3">
      <c r="A1414" s="24">
        <v>43663</v>
      </c>
      <c r="B1414" s="24" t="str">
        <f t="shared" si="22"/>
        <v>2019M7</v>
      </c>
      <c r="C1414">
        <v>-2.0553951252067826</v>
      </c>
      <c r="D1414">
        <v>-1.9071485612550241</v>
      </c>
    </row>
    <row r="1415" spans="1:4" x14ac:dyDescent="0.3">
      <c r="A1415" s="24">
        <v>43664</v>
      </c>
      <c r="B1415" s="24" t="str">
        <f t="shared" si="22"/>
        <v>2019M7</v>
      </c>
      <c r="C1415">
        <v>-2.2455323953918565</v>
      </c>
      <c r="D1415">
        <v>-1.925270985974765</v>
      </c>
    </row>
    <row r="1416" spans="1:4" x14ac:dyDescent="0.3">
      <c r="A1416" s="24">
        <v>43665</v>
      </c>
      <c r="B1416" s="24" t="str">
        <f t="shared" si="22"/>
        <v>2019M7</v>
      </c>
      <c r="C1416">
        <v>-2.1642555679870696</v>
      </c>
      <c r="D1416">
        <v>-1.9405628806601247</v>
      </c>
    </row>
    <row r="1417" spans="1:4" x14ac:dyDescent="0.3">
      <c r="A1417" s="24">
        <v>43668</v>
      </c>
      <c r="B1417" s="24" t="str">
        <f t="shared" si="22"/>
        <v>2019M7</v>
      </c>
      <c r="C1417">
        <v>-2.1507633545377431</v>
      </c>
      <c r="D1417">
        <v>-1.9523293618181394</v>
      </c>
    </row>
    <row r="1418" spans="1:4" x14ac:dyDescent="0.3">
      <c r="A1418" s="24">
        <v>43669</v>
      </c>
      <c r="B1418" s="24" t="str">
        <f t="shared" si="22"/>
        <v>2019M7</v>
      </c>
      <c r="C1418">
        <v>-2.0890068171600387</v>
      </c>
      <c r="D1418">
        <v>-1.9686073293011173</v>
      </c>
    </row>
    <row r="1419" spans="1:4" x14ac:dyDescent="0.3">
      <c r="A1419" s="24">
        <v>43670</v>
      </c>
      <c r="B1419" s="24" t="str">
        <f t="shared" si="22"/>
        <v>2019M7</v>
      </c>
      <c r="C1419">
        <v>-2.1697750738211887</v>
      </c>
      <c r="D1419">
        <v>-1.9915316661320781</v>
      </c>
    </row>
    <row r="1420" spans="1:4" x14ac:dyDescent="0.3">
      <c r="A1420" s="24">
        <v>43671</v>
      </c>
      <c r="B1420" s="24" t="str">
        <f t="shared" si="22"/>
        <v>2019M7</v>
      </c>
      <c r="C1420">
        <v>-2.0430105631681128</v>
      </c>
      <c r="D1420">
        <v>-2.00613088073719</v>
      </c>
    </row>
    <row r="1421" spans="1:4" x14ac:dyDescent="0.3">
      <c r="A1421" s="24">
        <v>43672</v>
      </c>
      <c r="B1421" s="24" t="str">
        <f t="shared" si="22"/>
        <v>2019M7</v>
      </c>
      <c r="C1421">
        <v>-2.0085475309606906</v>
      </c>
      <c r="D1421">
        <v>-2.0168999126568083</v>
      </c>
    </row>
    <row r="1422" spans="1:4" x14ac:dyDescent="0.3">
      <c r="A1422" s="24">
        <v>43675</v>
      </c>
      <c r="B1422" s="24" t="str">
        <f t="shared" si="22"/>
        <v>2019M7</v>
      </c>
      <c r="C1422">
        <v>-1.9955477283245591</v>
      </c>
      <c r="D1422">
        <v>-2.0248225537130651</v>
      </c>
    </row>
    <row r="1423" spans="1:4" x14ac:dyDescent="0.3">
      <c r="A1423" s="24">
        <v>43676</v>
      </c>
      <c r="B1423" s="24" t="str">
        <f t="shared" si="22"/>
        <v>2019M7</v>
      </c>
      <c r="C1423">
        <v>-1.8411264392151681</v>
      </c>
      <c r="D1423">
        <v>-2.0180950957587802</v>
      </c>
    </row>
    <row r="1424" spans="1:4" x14ac:dyDescent="0.3">
      <c r="A1424" s="24">
        <v>43677</v>
      </c>
      <c r="B1424" s="24" t="str">
        <f t="shared" si="22"/>
        <v>2019M7</v>
      </c>
      <c r="C1424">
        <v>-1.6954893163193094</v>
      </c>
      <c r="D1424">
        <v>-2.0025799638401551</v>
      </c>
    </row>
    <row r="1425" spans="1:4" x14ac:dyDescent="0.3">
      <c r="A1425" s="24">
        <v>43678</v>
      </c>
      <c r="B1425" s="24" t="str">
        <f t="shared" si="22"/>
        <v>2019M8</v>
      </c>
      <c r="C1425">
        <v>-1.7378374063519315</v>
      </c>
      <c r="D1425">
        <v>-1.9850275081271014</v>
      </c>
    </row>
    <row r="1426" spans="1:4" x14ac:dyDescent="0.3">
      <c r="A1426" s="24">
        <v>43679</v>
      </c>
      <c r="B1426" s="24" t="str">
        <f t="shared" si="22"/>
        <v>2019M8</v>
      </c>
      <c r="C1426">
        <v>-1.5468056780238084</v>
      </c>
      <c r="D1426">
        <v>-1.966560284535277</v>
      </c>
    </row>
    <row r="1427" spans="1:4" x14ac:dyDescent="0.3">
      <c r="A1427" s="24">
        <v>43682</v>
      </c>
      <c r="B1427" s="24" t="str">
        <f t="shared" si="22"/>
        <v>2019M8</v>
      </c>
      <c r="C1427">
        <v>-1.1893494700713547</v>
      </c>
      <c r="D1427">
        <v>-1.9288424784669576</v>
      </c>
    </row>
    <row r="1428" spans="1:4" x14ac:dyDescent="0.3">
      <c r="A1428" s="24">
        <v>43683</v>
      </c>
      <c r="B1428" s="24" t="str">
        <f t="shared" si="22"/>
        <v>2019M8</v>
      </c>
      <c r="C1428">
        <v>-1.3509740300666748</v>
      </c>
      <c r="D1428">
        <v>-1.9018553386150114</v>
      </c>
    </row>
    <row r="1429" spans="1:4" x14ac:dyDescent="0.3">
      <c r="A1429" s="24">
        <v>43684</v>
      </c>
      <c r="B1429" s="24" t="str">
        <f t="shared" si="22"/>
        <v>2019M8</v>
      </c>
      <c r="C1429">
        <v>-1.4814240092206346</v>
      </c>
      <c r="D1429">
        <v>-1.8819781452358442</v>
      </c>
    </row>
    <row r="1430" spans="1:4" x14ac:dyDescent="0.3">
      <c r="A1430" s="24">
        <v>43685</v>
      </c>
      <c r="B1430" s="24" t="str">
        <f t="shared" si="22"/>
        <v>2019M8</v>
      </c>
      <c r="C1430">
        <v>-1.6587752291802449</v>
      </c>
      <c r="D1430">
        <v>-1.8682218438441118</v>
      </c>
    </row>
    <row r="1431" spans="1:4" x14ac:dyDescent="0.3">
      <c r="A1431" s="24">
        <v>43686</v>
      </c>
      <c r="B1431" s="24" t="str">
        <f t="shared" si="22"/>
        <v>2019M8</v>
      </c>
      <c r="C1431">
        <v>-1.516135566991349</v>
      </c>
      <c r="D1431">
        <v>-1.8462999531969053</v>
      </c>
    </row>
    <row r="1432" spans="1:4" x14ac:dyDescent="0.3">
      <c r="A1432" s="24">
        <v>43689</v>
      </c>
      <c r="B1432" s="24" t="str">
        <f t="shared" si="22"/>
        <v>2019M8</v>
      </c>
      <c r="C1432">
        <v>-1.2508731979015606</v>
      </c>
      <c r="D1432">
        <v>-1.8096147476653077</v>
      </c>
    </row>
    <row r="1433" spans="1:4" x14ac:dyDescent="0.3">
      <c r="A1433" s="24">
        <v>43690</v>
      </c>
      <c r="B1433" s="24" t="str">
        <f t="shared" si="22"/>
        <v>2019M8</v>
      </c>
      <c r="C1433">
        <v>-1.2685929237540841</v>
      </c>
      <c r="D1433">
        <v>-1.7729608711827083</v>
      </c>
    </row>
    <row r="1434" spans="1:4" x14ac:dyDescent="0.3">
      <c r="A1434" s="24">
        <v>43691</v>
      </c>
      <c r="B1434" s="24" t="str">
        <f t="shared" si="22"/>
        <v>2019M8</v>
      </c>
      <c r="C1434">
        <v>-0.95646430792013626</v>
      </c>
      <c r="D1434">
        <v>-1.7180143303183759</v>
      </c>
    </row>
    <row r="1435" spans="1:4" x14ac:dyDescent="0.3">
      <c r="A1435" s="24">
        <v>43692</v>
      </c>
      <c r="B1435" s="24" t="str">
        <f t="shared" si="22"/>
        <v>2019M8</v>
      </c>
      <c r="C1435">
        <v>-1.0848754867292101</v>
      </c>
      <c r="D1435">
        <v>-1.6599814848852439</v>
      </c>
    </row>
    <row r="1436" spans="1:4" x14ac:dyDescent="0.3">
      <c r="A1436" s="24">
        <v>43693</v>
      </c>
      <c r="B1436" s="24" t="str">
        <f t="shared" si="22"/>
        <v>2019M8</v>
      </c>
      <c r="C1436">
        <v>-1.197798717314797</v>
      </c>
      <c r="D1436">
        <v>-1.6116586423516304</v>
      </c>
    </row>
    <row r="1437" spans="1:4" x14ac:dyDescent="0.3">
      <c r="A1437" s="24">
        <v>43696</v>
      </c>
      <c r="B1437" s="24" t="str">
        <f t="shared" si="22"/>
        <v>2019M8</v>
      </c>
      <c r="C1437">
        <v>-1.0192024136710118</v>
      </c>
      <c r="D1437">
        <v>-1.5550805953082933</v>
      </c>
    </row>
    <row r="1438" spans="1:4" x14ac:dyDescent="0.3">
      <c r="A1438" s="24">
        <v>43697</v>
      </c>
      <c r="B1438" s="24" t="str">
        <f t="shared" si="22"/>
        <v>2019M8</v>
      </c>
      <c r="C1438">
        <v>-1.0222610242231518</v>
      </c>
      <c r="D1438">
        <v>-1.5017433056614489</v>
      </c>
    </row>
    <row r="1439" spans="1:4" x14ac:dyDescent="0.3">
      <c r="A1439" s="24">
        <v>43698</v>
      </c>
      <c r="B1439" s="24" t="str">
        <f t="shared" si="22"/>
        <v>2019M8</v>
      </c>
      <c r="C1439">
        <v>-1.1962738942347952</v>
      </c>
      <c r="D1439">
        <v>-1.4530682466821292</v>
      </c>
    </row>
    <row r="1440" spans="1:4" x14ac:dyDescent="0.3">
      <c r="A1440" s="24">
        <v>43699</v>
      </c>
      <c r="B1440" s="24" t="str">
        <f t="shared" si="22"/>
        <v>2019M8</v>
      </c>
      <c r="C1440">
        <v>-1.0510104270739353</v>
      </c>
      <c r="D1440">
        <v>-1.4034682398774205</v>
      </c>
    </row>
    <row r="1441" spans="1:4" x14ac:dyDescent="0.3">
      <c r="A1441" s="24">
        <v>43700</v>
      </c>
      <c r="B1441" s="24" t="str">
        <f t="shared" si="22"/>
        <v>2019M8</v>
      </c>
      <c r="C1441">
        <v>-0.8870048631688332</v>
      </c>
      <c r="D1441">
        <v>-1.3473911064878277</v>
      </c>
    </row>
    <row r="1442" spans="1:4" x14ac:dyDescent="0.3">
      <c r="A1442" s="24">
        <v>43703</v>
      </c>
      <c r="B1442" s="24" t="str">
        <f t="shared" si="22"/>
        <v>2019M8</v>
      </c>
      <c r="C1442">
        <v>-0.81385685746978498</v>
      </c>
      <c r="D1442">
        <v>-1.2883065629450887</v>
      </c>
    </row>
    <row r="1443" spans="1:4" x14ac:dyDescent="0.3">
      <c r="A1443" s="24">
        <v>43704</v>
      </c>
      <c r="B1443" s="24" t="str">
        <f t="shared" si="22"/>
        <v>2019M8</v>
      </c>
      <c r="C1443">
        <v>-0.74239894494086878</v>
      </c>
      <c r="D1443">
        <v>-1.2333701882313739</v>
      </c>
    </row>
    <row r="1444" spans="1:4" x14ac:dyDescent="0.3">
      <c r="A1444" s="24">
        <v>43705</v>
      </c>
      <c r="B1444" s="24" t="str">
        <f t="shared" si="22"/>
        <v>2019M8</v>
      </c>
      <c r="C1444">
        <v>-0.68059324218210526</v>
      </c>
      <c r="D1444">
        <v>-1.1826253845245138</v>
      </c>
    </row>
    <row r="1445" spans="1:4" x14ac:dyDescent="0.3">
      <c r="A1445" s="24">
        <v>43706</v>
      </c>
      <c r="B1445" s="24" t="str">
        <f t="shared" si="22"/>
        <v>2019M8</v>
      </c>
      <c r="C1445">
        <v>-0.71577182151122076</v>
      </c>
      <c r="D1445">
        <v>-1.1315221052824784</v>
      </c>
    </row>
    <row r="1446" spans="1:4" x14ac:dyDescent="0.3">
      <c r="A1446" s="24">
        <v>43707</v>
      </c>
      <c r="B1446" s="24" t="str">
        <f t="shared" si="22"/>
        <v>2019M8</v>
      </c>
      <c r="C1446">
        <v>-0.8242499886025767</v>
      </c>
      <c r="D1446">
        <v>-1.0953943208114167</v>
      </c>
    </row>
    <row r="1447" spans="1:4" x14ac:dyDescent="0.3">
      <c r="A1447" s="24">
        <v>43710</v>
      </c>
      <c r="B1447" s="24" t="str">
        <f t="shared" si="22"/>
        <v>2019M9</v>
      </c>
      <c r="C1447">
        <v>-0.81727702838030858</v>
      </c>
      <c r="D1447">
        <v>-1.0767906987268643</v>
      </c>
    </row>
    <row r="1448" spans="1:4" x14ac:dyDescent="0.3">
      <c r="A1448" s="24">
        <v>43711</v>
      </c>
      <c r="B1448" s="24" t="str">
        <f t="shared" si="22"/>
        <v>2019M9</v>
      </c>
      <c r="C1448">
        <v>-0.82658794865120155</v>
      </c>
      <c r="D1448">
        <v>-1.0505713946560906</v>
      </c>
    </row>
    <row r="1449" spans="1:4" x14ac:dyDescent="0.3">
      <c r="A1449" s="24">
        <v>43712</v>
      </c>
      <c r="B1449" s="24" t="str">
        <f t="shared" si="22"/>
        <v>2019M9</v>
      </c>
      <c r="C1449">
        <v>-1.0319543607346247</v>
      </c>
      <c r="D1449">
        <v>-1.0280979122317899</v>
      </c>
    </row>
    <row r="1450" spans="1:4" x14ac:dyDescent="0.3">
      <c r="A1450" s="24">
        <v>43713</v>
      </c>
      <c r="B1450" s="24" t="str">
        <f t="shared" si="22"/>
        <v>2019M9</v>
      </c>
      <c r="C1450">
        <v>-1.0825881288452783</v>
      </c>
      <c r="D1450">
        <v>-0.99928855721504151</v>
      </c>
    </row>
    <row r="1451" spans="1:4" x14ac:dyDescent="0.3">
      <c r="A1451" s="24">
        <v>43714</v>
      </c>
      <c r="B1451" s="24" t="str">
        <f t="shared" si="22"/>
        <v>2019M9</v>
      </c>
      <c r="C1451">
        <v>-1.2296397628005711</v>
      </c>
      <c r="D1451">
        <v>-0.98496376700550259</v>
      </c>
    </row>
    <row r="1452" spans="1:4" x14ac:dyDescent="0.3">
      <c r="A1452" s="24">
        <v>43717</v>
      </c>
      <c r="B1452" s="24" t="str">
        <f t="shared" si="22"/>
        <v>2019M9</v>
      </c>
      <c r="C1452">
        <v>-1.140772492597911</v>
      </c>
      <c r="D1452">
        <v>-0.97945873174032028</v>
      </c>
    </row>
    <row r="1453" spans="1:4" x14ac:dyDescent="0.3">
      <c r="A1453" s="24">
        <v>43718</v>
      </c>
      <c r="B1453" s="24" t="str">
        <f t="shared" si="22"/>
        <v>2019M9</v>
      </c>
      <c r="C1453">
        <v>-1.1610751543216871</v>
      </c>
      <c r="D1453">
        <v>-0.97408284326870054</v>
      </c>
    </row>
    <row r="1454" spans="1:4" x14ac:dyDescent="0.3">
      <c r="A1454" s="24">
        <v>43719</v>
      </c>
      <c r="B1454" s="24" t="str">
        <f t="shared" si="22"/>
        <v>2019M9</v>
      </c>
      <c r="C1454">
        <v>-1.271164546428702</v>
      </c>
      <c r="D1454">
        <v>-0.9898178551941289</v>
      </c>
    </row>
    <row r="1455" spans="1:4" x14ac:dyDescent="0.3">
      <c r="A1455" s="24">
        <v>43720</v>
      </c>
      <c r="B1455" s="24" t="str">
        <f t="shared" si="22"/>
        <v>2019M9</v>
      </c>
      <c r="C1455">
        <v>-1.4372576733949651</v>
      </c>
      <c r="D1455">
        <v>-1.0074369645274166</v>
      </c>
    </row>
    <row r="1456" spans="1:4" x14ac:dyDescent="0.3">
      <c r="A1456" s="24">
        <v>43721</v>
      </c>
      <c r="B1456" s="24" t="str">
        <f t="shared" si="22"/>
        <v>2019M9</v>
      </c>
      <c r="C1456">
        <v>-1.4174721517780913</v>
      </c>
      <c r="D1456">
        <v>-1.0184206362505814</v>
      </c>
    </row>
    <row r="1457" spans="1:4" x14ac:dyDescent="0.3">
      <c r="A1457" s="24">
        <v>43724</v>
      </c>
      <c r="B1457" s="24" t="str">
        <f t="shared" si="22"/>
        <v>2019M9</v>
      </c>
      <c r="C1457">
        <v>-0.93385607237321633</v>
      </c>
      <c r="D1457">
        <v>-1.0141533191856917</v>
      </c>
    </row>
    <row r="1458" spans="1:4" x14ac:dyDescent="0.3">
      <c r="A1458" s="24">
        <v>43725</v>
      </c>
      <c r="B1458" s="24" t="str">
        <f t="shared" si="22"/>
        <v>2019M9</v>
      </c>
      <c r="C1458">
        <v>-1.1700286164757501</v>
      </c>
      <c r="D1458">
        <v>-1.0215416987983215</v>
      </c>
    </row>
    <row r="1459" spans="1:4" x14ac:dyDescent="0.3">
      <c r="A1459" s="24">
        <v>43726</v>
      </c>
      <c r="B1459" s="24" t="str">
        <f t="shared" si="22"/>
        <v>2019M9</v>
      </c>
      <c r="C1459">
        <v>-1.2101383675556068</v>
      </c>
      <c r="D1459">
        <v>-1.0222349224643623</v>
      </c>
    </row>
    <row r="1460" spans="1:4" x14ac:dyDescent="0.3">
      <c r="A1460" s="24">
        <v>43727</v>
      </c>
      <c r="B1460" s="24" t="str">
        <f t="shared" si="22"/>
        <v>2019M9</v>
      </c>
      <c r="C1460">
        <v>-1.1582413824220248</v>
      </c>
      <c r="D1460">
        <v>-1.0275964702317666</v>
      </c>
    </row>
    <row r="1461" spans="1:4" x14ac:dyDescent="0.3">
      <c r="A1461" s="24">
        <v>43728</v>
      </c>
      <c r="B1461" s="24" t="str">
        <f t="shared" si="22"/>
        <v>2019M9</v>
      </c>
      <c r="C1461">
        <v>-1.1733215951429734</v>
      </c>
      <c r="D1461">
        <v>-1.0419123068304734</v>
      </c>
    </row>
    <row r="1462" spans="1:4" x14ac:dyDescent="0.3">
      <c r="A1462" s="24">
        <v>43731</v>
      </c>
      <c r="B1462" s="24" t="str">
        <f t="shared" si="22"/>
        <v>2019M9</v>
      </c>
      <c r="C1462">
        <v>-1.1118606502017274</v>
      </c>
      <c r="D1462">
        <v>-1.0568124964670704</v>
      </c>
    </row>
    <row r="1463" spans="1:4" x14ac:dyDescent="0.3">
      <c r="A1463" s="24">
        <v>43732</v>
      </c>
      <c r="B1463" s="24" t="str">
        <f t="shared" si="22"/>
        <v>2019M9</v>
      </c>
      <c r="C1463">
        <v>-1.1317812285420086</v>
      </c>
      <c r="D1463">
        <v>-1.0762816106471274</v>
      </c>
    </row>
    <row r="1464" spans="1:4" x14ac:dyDescent="0.3">
      <c r="A1464" s="24">
        <v>43733</v>
      </c>
      <c r="B1464" s="24" t="str">
        <f t="shared" si="22"/>
        <v>2019M9</v>
      </c>
      <c r="C1464">
        <v>-1.1691873166567137</v>
      </c>
      <c r="D1464">
        <v>-1.1007113143708578</v>
      </c>
    </row>
    <row r="1465" spans="1:4" x14ac:dyDescent="0.3">
      <c r="A1465" s="24">
        <v>43734</v>
      </c>
      <c r="B1465" s="24" t="str">
        <f t="shared" si="22"/>
        <v>2019M9</v>
      </c>
      <c r="C1465">
        <v>-1.172728202257048</v>
      </c>
      <c r="D1465">
        <v>-1.1235591334081492</v>
      </c>
    </row>
    <row r="1466" spans="1:4" x14ac:dyDescent="0.3">
      <c r="A1466" s="24">
        <v>43735</v>
      </c>
      <c r="B1466" s="24" t="str">
        <f t="shared" si="22"/>
        <v>2019M9</v>
      </c>
      <c r="C1466">
        <v>-1.1732242098146997</v>
      </c>
      <c r="D1466">
        <v>-1.1410078444687555</v>
      </c>
    </row>
    <row r="1467" spans="1:4" x14ac:dyDescent="0.3">
      <c r="A1467" s="24">
        <v>43738</v>
      </c>
      <c r="B1467" s="24" t="str">
        <f t="shared" si="22"/>
        <v>2019M9</v>
      </c>
      <c r="C1467">
        <v>-1.3267014696614852</v>
      </c>
      <c r="D1467">
        <v>-1.1664790665328142</v>
      </c>
    </row>
    <row r="1468" spans="1:4" x14ac:dyDescent="0.3">
      <c r="A1468" s="24">
        <v>43739</v>
      </c>
      <c r="B1468" s="24" t="str">
        <f t="shared" si="22"/>
        <v>2019M10</v>
      </c>
      <c r="C1468">
        <v>-1.2902584323907789</v>
      </c>
      <c r="D1468">
        <v>-1.1896625907197931</v>
      </c>
    </row>
    <row r="1469" spans="1:4" x14ac:dyDescent="0.3">
      <c r="A1469" s="24">
        <v>43740</v>
      </c>
      <c r="B1469" s="24" t="str">
        <f t="shared" si="22"/>
        <v>2019M10</v>
      </c>
      <c r="C1469">
        <v>-1.2152803675137227</v>
      </c>
      <c r="D1469">
        <v>-1.1988288910587481</v>
      </c>
    </row>
    <row r="1470" spans="1:4" x14ac:dyDescent="0.3">
      <c r="A1470" s="24">
        <v>43741</v>
      </c>
      <c r="B1470" s="24" t="str">
        <f t="shared" si="22"/>
        <v>2019M10</v>
      </c>
      <c r="C1470">
        <v>-1.4346597758322013</v>
      </c>
      <c r="D1470">
        <v>-1.2164324734080942</v>
      </c>
    </row>
    <row r="1471" spans="1:4" x14ac:dyDescent="0.3">
      <c r="A1471" s="24">
        <v>43742</v>
      </c>
      <c r="B1471" s="24" t="str">
        <f t="shared" si="22"/>
        <v>2019M10</v>
      </c>
      <c r="C1471">
        <v>-1.5553134447202897</v>
      </c>
      <c r="D1471">
        <v>-1.2327161575040804</v>
      </c>
    </row>
    <row r="1472" spans="1:4" x14ac:dyDescent="0.3">
      <c r="A1472" s="24">
        <v>43745</v>
      </c>
      <c r="B1472" s="24" t="str">
        <f t="shared" si="22"/>
        <v>2019M10</v>
      </c>
      <c r="C1472">
        <v>-1.4204706654945123</v>
      </c>
      <c r="D1472">
        <v>-1.2467010661489104</v>
      </c>
    </row>
    <row r="1473" spans="1:4" x14ac:dyDescent="0.3">
      <c r="A1473" s="24">
        <v>43746</v>
      </c>
      <c r="B1473" s="24" t="str">
        <f t="shared" si="22"/>
        <v>2019M10</v>
      </c>
      <c r="C1473">
        <v>-1.349294865083202</v>
      </c>
      <c r="D1473">
        <v>-1.2561120516869861</v>
      </c>
    </row>
    <row r="1474" spans="1:4" x14ac:dyDescent="0.3">
      <c r="A1474" s="24">
        <v>43747</v>
      </c>
      <c r="B1474" s="24" t="str">
        <f t="shared" ref="B1474:B1537" si="23">CONCATENATE(YEAR(A1474),"M",(MONTH(A1474)))</f>
        <v>2019M10</v>
      </c>
      <c r="C1474">
        <v>-1.4264908430477188</v>
      </c>
      <c r="D1474">
        <v>-1.2638783665179372</v>
      </c>
    </row>
    <row r="1475" spans="1:4" x14ac:dyDescent="0.3">
      <c r="A1475" s="24">
        <v>43748</v>
      </c>
      <c r="B1475" s="24" t="str">
        <f t="shared" si="23"/>
        <v>2019M10</v>
      </c>
      <c r="C1475">
        <v>-1.5069909235891579</v>
      </c>
      <c r="D1475">
        <v>-1.2673650290276466</v>
      </c>
    </row>
    <row r="1476" spans="1:4" x14ac:dyDescent="0.3">
      <c r="A1476" s="24">
        <v>43749</v>
      </c>
      <c r="B1476" s="24" t="str">
        <f t="shared" si="23"/>
        <v>2019M10</v>
      </c>
      <c r="C1476">
        <v>-1.7107420629019401</v>
      </c>
      <c r="D1476">
        <v>-1.282028524583839</v>
      </c>
    </row>
    <row r="1477" spans="1:4" x14ac:dyDescent="0.3">
      <c r="A1477" s="24">
        <v>43752</v>
      </c>
      <c r="B1477" s="24" t="str">
        <f t="shared" si="23"/>
        <v>2019M10</v>
      </c>
      <c r="C1477">
        <v>-1.7749361583979766</v>
      </c>
      <c r="D1477">
        <v>-1.324082528885077</v>
      </c>
    </row>
    <row r="1478" spans="1:4" x14ac:dyDescent="0.3">
      <c r="A1478" s="24">
        <v>43753</v>
      </c>
      <c r="B1478" s="24" t="str">
        <f t="shared" si="23"/>
        <v>2019M10</v>
      </c>
      <c r="C1478">
        <v>-1.7901075790176171</v>
      </c>
      <c r="D1478">
        <v>-1.3550864770121704</v>
      </c>
    </row>
    <row r="1479" spans="1:4" x14ac:dyDescent="0.3">
      <c r="A1479" s="24">
        <v>43754</v>
      </c>
      <c r="B1479" s="24" t="str">
        <f t="shared" si="23"/>
        <v>2019M10</v>
      </c>
      <c r="C1479">
        <v>-1.8454109990531251</v>
      </c>
      <c r="D1479">
        <v>-1.3868501085870464</v>
      </c>
    </row>
    <row r="1480" spans="1:4" x14ac:dyDescent="0.3">
      <c r="A1480" s="24">
        <v>43755</v>
      </c>
      <c r="B1480" s="24" t="str">
        <f t="shared" si="23"/>
        <v>2019M10</v>
      </c>
      <c r="C1480">
        <v>-1.8881564718799082</v>
      </c>
      <c r="D1480">
        <v>-1.4233458630599405</v>
      </c>
    </row>
    <row r="1481" spans="1:4" x14ac:dyDescent="0.3">
      <c r="A1481" s="24">
        <v>43756</v>
      </c>
      <c r="B1481" s="24" t="str">
        <f t="shared" si="23"/>
        <v>2019M10</v>
      </c>
      <c r="C1481">
        <v>-1.9095882152675847</v>
      </c>
      <c r="D1481">
        <v>-1.4601591940661711</v>
      </c>
    </row>
    <row r="1482" spans="1:4" x14ac:dyDescent="0.3">
      <c r="A1482" s="24">
        <v>43759</v>
      </c>
      <c r="B1482" s="24" t="str">
        <f t="shared" si="23"/>
        <v>2019M10</v>
      </c>
      <c r="C1482">
        <v>-1.9902273001256876</v>
      </c>
      <c r="D1482">
        <v>-1.5040775265623691</v>
      </c>
    </row>
    <row r="1483" spans="1:4" x14ac:dyDescent="0.3">
      <c r="A1483" s="24">
        <v>43760</v>
      </c>
      <c r="B1483" s="24" t="str">
        <f t="shared" si="23"/>
        <v>2019M10</v>
      </c>
      <c r="C1483">
        <v>-2.0222334727084306</v>
      </c>
      <c r="D1483">
        <v>-1.5486001387706902</v>
      </c>
    </row>
    <row r="1484" spans="1:4" x14ac:dyDescent="0.3">
      <c r="A1484" s="24">
        <v>43761</v>
      </c>
      <c r="B1484" s="24" t="str">
        <f t="shared" si="23"/>
        <v>2019M10</v>
      </c>
      <c r="C1484">
        <v>-2.0220603270170252</v>
      </c>
      <c r="D1484">
        <v>-1.5912437892887061</v>
      </c>
    </row>
    <row r="1485" spans="1:4" x14ac:dyDescent="0.3">
      <c r="A1485" s="24">
        <v>43762</v>
      </c>
      <c r="B1485" s="24" t="str">
        <f t="shared" si="23"/>
        <v>2019M10</v>
      </c>
      <c r="C1485">
        <v>-1.9957193268217936</v>
      </c>
      <c r="D1485">
        <v>-1.632393345516943</v>
      </c>
    </row>
    <row r="1486" spans="1:4" x14ac:dyDescent="0.3">
      <c r="A1486" s="24">
        <v>43763</v>
      </c>
      <c r="B1486" s="24" t="str">
        <f t="shared" si="23"/>
        <v>2019M10</v>
      </c>
      <c r="C1486">
        <v>-2.0684572118259941</v>
      </c>
      <c r="D1486">
        <v>-1.6771549956175078</v>
      </c>
    </row>
    <row r="1487" spans="1:4" x14ac:dyDescent="0.3">
      <c r="A1487" s="24">
        <v>43766</v>
      </c>
      <c r="B1487" s="24" t="str">
        <f t="shared" si="23"/>
        <v>2019M10</v>
      </c>
      <c r="C1487">
        <v>-2.1608035139137551</v>
      </c>
      <c r="D1487">
        <v>-1.7188600978301214</v>
      </c>
    </row>
    <row r="1488" spans="1:4" x14ac:dyDescent="0.3">
      <c r="A1488" s="24">
        <v>43767</v>
      </c>
      <c r="B1488" s="24" t="str">
        <f t="shared" si="23"/>
        <v>2019M10</v>
      </c>
      <c r="C1488">
        <v>-2.1544197948111203</v>
      </c>
      <c r="D1488">
        <v>-1.7620681659511379</v>
      </c>
    </row>
    <row r="1489" spans="1:4" x14ac:dyDescent="0.3">
      <c r="A1489" s="24">
        <v>43768</v>
      </c>
      <c r="B1489" s="24" t="str">
        <f t="shared" si="23"/>
        <v>2019M10</v>
      </c>
      <c r="C1489">
        <v>-2.2335389576978812</v>
      </c>
      <c r="D1489">
        <v>-1.8129810954603465</v>
      </c>
    </row>
    <row r="1490" spans="1:4" x14ac:dyDescent="0.3">
      <c r="A1490" s="24">
        <v>43769</v>
      </c>
      <c r="B1490" s="24" t="str">
        <f t="shared" si="23"/>
        <v>2019M10</v>
      </c>
      <c r="C1490">
        <v>-2.2109767955725026</v>
      </c>
      <c r="D1490">
        <v>-1.8517969464473616</v>
      </c>
    </row>
    <row r="1491" spans="1:4" x14ac:dyDescent="0.3">
      <c r="A1491" s="24">
        <v>43770</v>
      </c>
      <c r="B1491" s="24" t="str">
        <f t="shared" si="23"/>
        <v>2019M11</v>
      </c>
      <c r="C1491">
        <v>-2.3186680669848432</v>
      </c>
      <c r="D1491">
        <v>-1.8899646775605887</v>
      </c>
    </row>
    <row r="1492" spans="1:4" x14ac:dyDescent="0.3">
      <c r="A1492" s="24">
        <v>43773</v>
      </c>
      <c r="B1492" s="24" t="str">
        <f t="shared" si="23"/>
        <v>2019M11</v>
      </c>
      <c r="C1492">
        <v>-2.3026374283953759</v>
      </c>
      <c r="D1492">
        <v>-1.9340730157056321</v>
      </c>
    </row>
    <row r="1493" spans="1:4" x14ac:dyDescent="0.3">
      <c r="A1493" s="24">
        <v>43774</v>
      </c>
      <c r="B1493" s="24" t="str">
        <f t="shared" si="23"/>
        <v>2019M11</v>
      </c>
      <c r="C1493">
        <v>-2.1997114687323083</v>
      </c>
      <c r="D1493">
        <v>-1.9765938458880874</v>
      </c>
    </row>
    <row r="1494" spans="1:4" x14ac:dyDescent="0.3">
      <c r="A1494" s="24">
        <v>43775</v>
      </c>
      <c r="B1494" s="24" t="str">
        <f t="shared" si="23"/>
        <v>2019M11</v>
      </c>
      <c r="C1494">
        <v>-2.1343461667360044</v>
      </c>
      <c r="D1494">
        <v>-2.0119866120725014</v>
      </c>
    </row>
    <row r="1495" spans="1:4" x14ac:dyDescent="0.3">
      <c r="A1495" s="24">
        <v>43776</v>
      </c>
      <c r="B1495" s="24" t="str">
        <f t="shared" si="23"/>
        <v>2019M11</v>
      </c>
      <c r="C1495">
        <v>-2.0785536582031647</v>
      </c>
      <c r="D1495">
        <v>-2.0405647488032015</v>
      </c>
    </row>
    <row r="1496" spans="1:4" x14ac:dyDescent="0.3">
      <c r="A1496" s="24">
        <v>43777</v>
      </c>
      <c r="B1496" s="24" t="str">
        <f t="shared" si="23"/>
        <v>2019M11</v>
      </c>
      <c r="C1496">
        <v>-1.9260338422785879</v>
      </c>
      <c r="D1496">
        <v>-2.0513293377720343</v>
      </c>
    </row>
    <row r="1497" spans="1:4" x14ac:dyDescent="0.3">
      <c r="A1497" s="24">
        <v>43780</v>
      </c>
      <c r="B1497" s="24" t="str">
        <f t="shared" si="23"/>
        <v>2019M11</v>
      </c>
      <c r="C1497">
        <v>-1.9617226468117757</v>
      </c>
      <c r="D1497">
        <v>-2.0606686621927239</v>
      </c>
    </row>
    <row r="1498" spans="1:4" x14ac:dyDescent="0.3">
      <c r="A1498" s="24">
        <v>43781</v>
      </c>
      <c r="B1498" s="24" t="str">
        <f t="shared" si="23"/>
        <v>2019M11</v>
      </c>
      <c r="C1498">
        <v>-1.8516938590594318</v>
      </c>
      <c r="D1498">
        <v>-2.0637479761948145</v>
      </c>
    </row>
    <row r="1499" spans="1:4" x14ac:dyDescent="0.3">
      <c r="A1499" s="24">
        <v>43782</v>
      </c>
      <c r="B1499" s="24" t="str">
        <f t="shared" si="23"/>
        <v>2019M11</v>
      </c>
      <c r="C1499">
        <v>-1.7414606415808882</v>
      </c>
      <c r="D1499">
        <v>-2.0585504583212026</v>
      </c>
    </row>
    <row r="1500" spans="1:4" x14ac:dyDescent="0.3">
      <c r="A1500" s="24">
        <v>43783</v>
      </c>
      <c r="B1500" s="24" t="str">
        <f t="shared" si="23"/>
        <v>2019M11</v>
      </c>
      <c r="C1500">
        <v>-1.7805910754970098</v>
      </c>
      <c r="D1500">
        <v>-2.053172188502058</v>
      </c>
    </row>
    <row r="1501" spans="1:4" x14ac:dyDescent="0.3">
      <c r="A1501" s="24">
        <v>43784</v>
      </c>
      <c r="B1501" s="24" t="str">
        <f t="shared" si="23"/>
        <v>2019M11</v>
      </c>
      <c r="C1501">
        <v>-1.8486037811301239</v>
      </c>
      <c r="D1501">
        <v>-2.0501229667951852</v>
      </c>
    </row>
    <row r="1502" spans="1:4" x14ac:dyDescent="0.3">
      <c r="A1502" s="24">
        <v>43787</v>
      </c>
      <c r="B1502" s="24" t="str">
        <f t="shared" si="23"/>
        <v>2019M11</v>
      </c>
      <c r="C1502">
        <v>-1.8485327646319369</v>
      </c>
      <c r="D1502">
        <v>-2.0430382400204978</v>
      </c>
    </row>
    <row r="1503" spans="1:4" x14ac:dyDescent="0.3">
      <c r="A1503" s="24">
        <v>43788</v>
      </c>
      <c r="B1503" s="24" t="str">
        <f t="shared" si="23"/>
        <v>2019M11</v>
      </c>
      <c r="C1503">
        <v>-1.924390404262402</v>
      </c>
      <c r="D1503">
        <v>-2.038146086598196</v>
      </c>
    </row>
    <row r="1504" spans="1:4" x14ac:dyDescent="0.3">
      <c r="A1504" s="24">
        <v>43789</v>
      </c>
      <c r="B1504" s="24" t="str">
        <f t="shared" si="23"/>
        <v>2019M11</v>
      </c>
      <c r="C1504">
        <v>-1.7674105507557438</v>
      </c>
      <c r="D1504">
        <v>-2.0254135977851324</v>
      </c>
    </row>
    <row r="1505" spans="1:5" x14ac:dyDescent="0.3">
      <c r="A1505" s="24">
        <v>43790</v>
      </c>
      <c r="B1505" s="24" t="str">
        <f t="shared" si="23"/>
        <v>2019M11</v>
      </c>
      <c r="C1505">
        <v>-1.6946599233774615</v>
      </c>
      <c r="D1505">
        <v>-2.0103606276129158</v>
      </c>
    </row>
    <row r="1506" spans="1:5" x14ac:dyDescent="0.3">
      <c r="A1506" s="24">
        <v>43791</v>
      </c>
      <c r="B1506" s="24" t="str">
        <f t="shared" si="23"/>
        <v>2019M11</v>
      </c>
      <c r="C1506">
        <v>-1.7709257976601407</v>
      </c>
      <c r="D1506">
        <v>-1.9954840569046233</v>
      </c>
    </row>
    <row r="1507" spans="1:5" x14ac:dyDescent="0.3">
      <c r="A1507" s="24">
        <v>43794</v>
      </c>
      <c r="B1507" s="24" t="str">
        <f t="shared" si="23"/>
        <v>2019M11</v>
      </c>
      <c r="C1507">
        <v>-1.7397720696406456</v>
      </c>
      <c r="D1507">
        <v>-1.9744324846909673</v>
      </c>
    </row>
    <row r="1508" spans="1:5" x14ac:dyDescent="0.3">
      <c r="A1508" s="24">
        <v>43795</v>
      </c>
      <c r="B1508" s="24" t="str">
        <f t="shared" si="23"/>
        <v>2019M11</v>
      </c>
      <c r="C1508">
        <v>-1.6840800329896544</v>
      </c>
      <c r="D1508">
        <v>-1.9509154965998943</v>
      </c>
    </row>
    <row r="1509" spans="1:5" x14ac:dyDescent="0.3">
      <c r="A1509" s="24">
        <v>43796</v>
      </c>
      <c r="B1509" s="24" t="str">
        <f t="shared" si="23"/>
        <v>2019M11</v>
      </c>
      <c r="C1509">
        <v>-1.6624962688158336</v>
      </c>
      <c r="D1509">
        <v>-1.9223633621557918</v>
      </c>
    </row>
    <row r="1510" spans="1:5" x14ac:dyDescent="0.3">
      <c r="A1510" s="24">
        <v>43797</v>
      </c>
      <c r="B1510" s="24" t="str">
        <f t="shared" si="23"/>
        <v>2019M11</v>
      </c>
      <c r="C1510">
        <v>-1.739610350659643</v>
      </c>
      <c r="D1510">
        <v>-1.8987950399101492</v>
      </c>
    </row>
    <row r="1511" spans="1:5" x14ac:dyDescent="0.3">
      <c r="A1511" s="24">
        <v>43798</v>
      </c>
      <c r="B1511" s="24" t="str">
        <f t="shared" si="23"/>
        <v>2019M11</v>
      </c>
      <c r="C1511">
        <v>-1.7504404390400756</v>
      </c>
      <c r="D1511">
        <v>-1.8703836585129108</v>
      </c>
    </row>
    <row r="1512" spans="1:5" x14ac:dyDescent="0.3">
      <c r="A1512" s="24">
        <v>43801</v>
      </c>
      <c r="B1512" s="24" t="str">
        <f t="shared" si="23"/>
        <v>2019M12</v>
      </c>
      <c r="C1512">
        <v>-1.7641144617002225</v>
      </c>
      <c r="D1512">
        <v>-1.8434575101781525</v>
      </c>
    </row>
    <row r="1513" spans="1:5" x14ac:dyDescent="0.3">
      <c r="A1513" s="24">
        <v>43802</v>
      </c>
      <c r="B1513" s="24" t="str">
        <f t="shared" si="23"/>
        <v>2019M12</v>
      </c>
      <c r="C1513">
        <v>-1.7766341565550765</v>
      </c>
      <c r="D1513">
        <v>-1.8223036445692913</v>
      </c>
      <c r="E1513" s="33">
        <v>-1.19</v>
      </c>
    </row>
    <row r="1514" spans="1:5" x14ac:dyDescent="0.3">
      <c r="A1514" s="24">
        <v>43803</v>
      </c>
      <c r="B1514" s="24" t="str">
        <f t="shared" si="23"/>
        <v>2019M12</v>
      </c>
      <c r="C1514">
        <v>-1.7917862721148112</v>
      </c>
      <c r="D1514">
        <v>-1.8051756498382314</v>
      </c>
      <c r="E1514" s="33">
        <v>-1.19</v>
      </c>
    </row>
    <row r="1515" spans="1:5" x14ac:dyDescent="0.3">
      <c r="A1515" s="24">
        <v>43804</v>
      </c>
      <c r="B1515" s="24" t="str">
        <f t="shared" si="23"/>
        <v>2019M12</v>
      </c>
      <c r="C1515">
        <v>-1.8588192783435504</v>
      </c>
      <c r="D1515">
        <v>-1.794188930845251</v>
      </c>
      <c r="E1515" s="33">
        <v>-1.23</v>
      </c>
    </row>
    <row r="1516" spans="1:5" x14ac:dyDescent="0.3">
      <c r="A1516" s="24">
        <v>43805</v>
      </c>
      <c r="B1516" s="24" t="str">
        <f t="shared" si="23"/>
        <v>2019M12</v>
      </c>
      <c r="C1516">
        <v>-1.9240933445583943</v>
      </c>
      <c r="D1516">
        <v>-1.7940919059592413</v>
      </c>
      <c r="E1516" s="33">
        <v>-1.27</v>
      </c>
    </row>
    <row r="1517" spans="1:5" x14ac:dyDescent="0.3">
      <c r="A1517" s="24">
        <v>43808</v>
      </c>
      <c r="B1517" s="24" t="str">
        <f t="shared" si="23"/>
        <v>2019M12</v>
      </c>
      <c r="C1517">
        <v>-1.9098335835025908</v>
      </c>
      <c r="D1517">
        <v>-1.7914974527937819</v>
      </c>
      <c r="E1517" s="33">
        <v>-1.26</v>
      </c>
    </row>
    <row r="1518" spans="1:5" x14ac:dyDescent="0.3">
      <c r="A1518" s="24">
        <v>43809</v>
      </c>
      <c r="B1518" s="24" t="str">
        <f t="shared" si="23"/>
        <v>2019M12</v>
      </c>
      <c r="C1518">
        <v>-1.9370920941145608</v>
      </c>
      <c r="D1518">
        <v>-1.7957673645465384</v>
      </c>
      <c r="E1518" s="33">
        <v>-1.28</v>
      </c>
    </row>
    <row r="1519" spans="1:5" x14ac:dyDescent="0.3">
      <c r="A1519" s="24">
        <v>43810</v>
      </c>
      <c r="B1519" s="24" t="str">
        <f t="shared" si="23"/>
        <v>2019M12</v>
      </c>
      <c r="C1519">
        <v>-2.1020471668456637</v>
      </c>
      <c r="D1519">
        <v>-1.8137966908097769</v>
      </c>
      <c r="E1519" s="33">
        <v>-1.34</v>
      </c>
    </row>
    <row r="1520" spans="1:5" x14ac:dyDescent="0.3">
      <c r="A1520" s="24">
        <v>43811</v>
      </c>
      <c r="B1520" s="24" t="str">
        <f t="shared" si="23"/>
        <v>2019M12</v>
      </c>
      <c r="C1520">
        <v>-2.2779557727546398</v>
      </c>
      <c r="D1520">
        <v>-1.8386649256726586</v>
      </c>
      <c r="E1520" s="33">
        <v>-1.4</v>
      </c>
    </row>
    <row r="1521" spans="1:5" x14ac:dyDescent="0.3">
      <c r="A1521" s="24">
        <v>43812</v>
      </c>
      <c r="B1521" s="24" t="str">
        <f t="shared" si="23"/>
        <v>2019M12</v>
      </c>
      <c r="C1521">
        <v>-2.3339056413295367</v>
      </c>
      <c r="D1521">
        <v>-1.8629300186826288</v>
      </c>
      <c r="E1521" s="33">
        <v>-1.44</v>
      </c>
    </row>
    <row r="1522" spans="1:5" x14ac:dyDescent="0.3">
      <c r="A1522" s="24">
        <v>43815</v>
      </c>
      <c r="B1522" s="24" t="str">
        <f t="shared" si="23"/>
        <v>2019M12</v>
      </c>
      <c r="C1522">
        <v>-2.3764989106298455</v>
      </c>
      <c r="D1522">
        <v>-1.8893283259825249</v>
      </c>
      <c r="E1522" s="33">
        <v>-1.45</v>
      </c>
    </row>
    <row r="1523" spans="1:5" x14ac:dyDescent="0.3">
      <c r="A1523" s="24">
        <v>43816</v>
      </c>
      <c r="B1523" s="24" t="str">
        <f t="shared" si="23"/>
        <v>2019M12</v>
      </c>
      <c r="C1523">
        <v>-2.3567537627271107</v>
      </c>
      <c r="D1523">
        <v>-1.9109464939057603</v>
      </c>
      <c r="E1523" s="33">
        <v>-1.47</v>
      </c>
    </row>
    <row r="1524" spans="1:5" x14ac:dyDescent="0.3">
      <c r="A1524" s="24">
        <v>43817</v>
      </c>
      <c r="B1524" s="24" t="str">
        <f t="shared" si="23"/>
        <v>2019M12</v>
      </c>
      <c r="C1524">
        <v>-2.3709846182735639</v>
      </c>
      <c r="D1524">
        <v>-1.9411251972816508</v>
      </c>
      <c r="E1524" s="33">
        <v>-1.46</v>
      </c>
    </row>
    <row r="1525" spans="1:5" x14ac:dyDescent="0.3">
      <c r="A1525" s="24">
        <v>43818</v>
      </c>
      <c r="B1525" s="24" t="str">
        <f t="shared" si="23"/>
        <v>2019M12</v>
      </c>
      <c r="C1525">
        <v>-2.3540000255509108</v>
      </c>
      <c r="D1525">
        <v>-1.9740922023903233</v>
      </c>
      <c r="E1525" s="33">
        <v>-1.45</v>
      </c>
    </row>
    <row r="1526" spans="1:5" x14ac:dyDescent="0.3">
      <c r="A1526" s="24">
        <v>43819</v>
      </c>
      <c r="B1526" s="24" t="str">
        <f t="shared" si="23"/>
        <v>2019M12</v>
      </c>
      <c r="C1526">
        <v>-2.3500892091968986</v>
      </c>
      <c r="D1526">
        <v>-2.0030503729671616</v>
      </c>
      <c r="E1526" s="33">
        <v>-1.46</v>
      </c>
    </row>
    <row r="1527" spans="1:5" x14ac:dyDescent="0.3">
      <c r="A1527" s="24">
        <v>43822</v>
      </c>
      <c r="B1527" s="24" t="str">
        <f t="shared" si="23"/>
        <v>2019M12</v>
      </c>
      <c r="C1527">
        <v>-2.3771415698082299</v>
      </c>
      <c r="D1527">
        <v>-2.0349188479755407</v>
      </c>
      <c r="E1527" s="33">
        <v>-1.47</v>
      </c>
    </row>
    <row r="1528" spans="1:5" x14ac:dyDescent="0.3">
      <c r="A1528" s="24">
        <v>43823</v>
      </c>
      <c r="B1528" s="24" t="str">
        <f t="shared" si="23"/>
        <v>2019M12</v>
      </c>
      <c r="C1528">
        <v>-2.3399491085581219</v>
      </c>
      <c r="D1528">
        <v>-2.0677123017539638</v>
      </c>
      <c r="E1528" s="33">
        <v>-1.45</v>
      </c>
    </row>
    <row r="1529" spans="1:5" x14ac:dyDescent="0.3">
      <c r="A1529" s="24">
        <v>43824</v>
      </c>
      <c r="B1529" s="24" t="str">
        <f t="shared" si="23"/>
        <v>2019M12</v>
      </c>
      <c r="C1529">
        <v>-2.3684822386045292</v>
      </c>
      <c r="D1529">
        <v>-2.1030116002433989</v>
      </c>
      <c r="E1529" s="33">
        <v>-1.45</v>
      </c>
    </row>
    <row r="1530" spans="1:5" x14ac:dyDescent="0.3">
      <c r="A1530" s="24">
        <v>43825</v>
      </c>
      <c r="B1530" s="24" t="str">
        <f t="shared" si="23"/>
        <v>2019M12</v>
      </c>
      <c r="C1530">
        <v>-2.4649229404920523</v>
      </c>
      <c r="D1530">
        <v>-2.1392772297350193</v>
      </c>
      <c r="E1530" s="33">
        <v>-1.49</v>
      </c>
    </row>
    <row r="1531" spans="1:5" x14ac:dyDescent="0.3">
      <c r="A1531" s="24">
        <v>43826</v>
      </c>
      <c r="B1531" s="24" t="str">
        <f t="shared" si="23"/>
        <v>2019M12</v>
      </c>
      <c r="C1531">
        <v>-2.5530263409179241</v>
      </c>
      <c r="D1531">
        <v>-2.1794065248289116</v>
      </c>
      <c r="E1531" s="33">
        <v>-1.51</v>
      </c>
    </row>
    <row r="1532" spans="1:5" x14ac:dyDescent="0.3">
      <c r="A1532" s="24">
        <v>43829</v>
      </c>
      <c r="B1532" s="24" t="str">
        <f t="shared" si="23"/>
        <v>2019M12</v>
      </c>
      <c r="C1532">
        <v>-2.5475306705744787</v>
      </c>
      <c r="D1532">
        <v>-2.2185773352726246</v>
      </c>
      <c r="E1532" s="33">
        <v>-1.5</v>
      </c>
    </row>
    <row r="1533" spans="1:5" x14ac:dyDescent="0.3">
      <c r="A1533" s="24">
        <v>43830</v>
      </c>
      <c r="B1533" s="24" t="str">
        <f t="shared" si="23"/>
        <v>2019M12</v>
      </c>
      <c r="C1533">
        <v>-2.716048928336376</v>
      </c>
      <c r="D1533">
        <v>-2.2655480738616895</v>
      </c>
      <c r="E1533" s="33">
        <v>-1.56</v>
      </c>
    </row>
    <row r="1534" spans="1:5" x14ac:dyDescent="0.3">
      <c r="A1534" s="24">
        <v>43831</v>
      </c>
      <c r="B1534" s="24" t="str">
        <f t="shared" si="23"/>
        <v>2020M1</v>
      </c>
      <c r="C1534">
        <v>-2.72620549934256</v>
      </c>
      <c r="D1534">
        <v>-2.3122690352230775</v>
      </c>
      <c r="E1534" s="33">
        <v>-1.56</v>
      </c>
    </row>
    <row r="1535" spans="1:5" x14ac:dyDescent="0.3">
      <c r="A1535" s="24">
        <v>43832</v>
      </c>
      <c r="B1535" s="24" t="str">
        <f t="shared" si="23"/>
        <v>2020M1</v>
      </c>
      <c r="C1535">
        <v>-2.8505100956607263</v>
      </c>
      <c r="D1535">
        <v>-2.3618535760889356</v>
      </c>
      <c r="E1535" s="33">
        <v>-1.61</v>
      </c>
    </row>
    <row r="1536" spans="1:5" x14ac:dyDescent="0.3">
      <c r="A1536" s="24">
        <v>43833</v>
      </c>
      <c r="B1536" s="24" t="str">
        <f t="shared" si="23"/>
        <v>2020M1</v>
      </c>
      <c r="C1536">
        <v>-2.5895955787790821</v>
      </c>
      <c r="D1536">
        <v>-2.3951286877999705</v>
      </c>
      <c r="E1536" s="33">
        <v>-1.51</v>
      </c>
    </row>
    <row r="1537" spans="1:5" x14ac:dyDescent="0.3">
      <c r="A1537" s="24">
        <v>43836</v>
      </c>
      <c r="B1537" s="24" t="str">
        <f t="shared" si="23"/>
        <v>2020M1</v>
      </c>
      <c r="C1537">
        <v>-2.5498356836839786</v>
      </c>
      <c r="D1537">
        <v>-2.4271287928090399</v>
      </c>
      <c r="E1537" s="33">
        <v>-1.49</v>
      </c>
    </row>
    <row r="1538" spans="1:5" x14ac:dyDescent="0.3">
      <c r="A1538" s="24">
        <v>43837</v>
      </c>
      <c r="B1538" s="24" t="str">
        <f t="shared" ref="B1538:B1601" si="24">CONCATENATE(YEAR(A1538),"M",(MONTH(A1538)))</f>
        <v>2020M1</v>
      </c>
      <c r="C1538">
        <v>-2.5457709507235515</v>
      </c>
      <c r="D1538">
        <v>-2.4575627356394891</v>
      </c>
      <c r="E1538" s="33">
        <v>-1.49</v>
      </c>
    </row>
    <row r="1539" spans="1:5" x14ac:dyDescent="0.3">
      <c r="A1539" s="24">
        <v>43838</v>
      </c>
      <c r="B1539" s="24" t="str">
        <f t="shared" si="24"/>
        <v>2020M1</v>
      </c>
      <c r="C1539">
        <v>-2.7256388289641964</v>
      </c>
      <c r="D1539">
        <v>-2.4887423187454152</v>
      </c>
      <c r="E1539" s="33">
        <v>-1.55</v>
      </c>
    </row>
    <row r="1540" spans="1:5" x14ac:dyDescent="0.3">
      <c r="A1540" s="24">
        <v>43839</v>
      </c>
      <c r="B1540" s="24" t="str">
        <f t="shared" si="24"/>
        <v>2020M1</v>
      </c>
      <c r="C1540">
        <v>-2.7641221626769332</v>
      </c>
      <c r="D1540">
        <v>-2.5130506382415301</v>
      </c>
      <c r="E1540" s="33">
        <v>-1.61</v>
      </c>
    </row>
    <row r="1541" spans="1:5" x14ac:dyDescent="0.3">
      <c r="A1541" s="24">
        <v>43840</v>
      </c>
      <c r="B1541" s="24" t="str">
        <f t="shared" si="24"/>
        <v>2020M1</v>
      </c>
      <c r="C1541">
        <v>-2.8173437324210533</v>
      </c>
      <c r="D1541">
        <v>-2.5372225427961057</v>
      </c>
      <c r="E1541" s="33">
        <v>-1.61</v>
      </c>
    </row>
    <row r="1542" spans="1:5" x14ac:dyDescent="0.3">
      <c r="A1542" s="24">
        <v>43843</v>
      </c>
      <c r="B1542" s="24" t="str">
        <f t="shared" si="24"/>
        <v>2020M1</v>
      </c>
      <c r="C1542">
        <v>-2.9171328193937813</v>
      </c>
      <c r="D1542">
        <v>-2.5642542382343025</v>
      </c>
      <c r="E1542" s="33">
        <v>-1.65</v>
      </c>
    </row>
    <row r="1543" spans="1:5" x14ac:dyDescent="0.3">
      <c r="A1543" s="24">
        <v>43844</v>
      </c>
      <c r="B1543" s="24" t="str">
        <f t="shared" si="24"/>
        <v>2020M1</v>
      </c>
      <c r="C1543">
        <v>-2.9574544777759435</v>
      </c>
      <c r="D1543">
        <v>-2.5942892739867438</v>
      </c>
      <c r="E1543" s="33">
        <v>-1.66</v>
      </c>
    </row>
    <row r="1544" spans="1:5" x14ac:dyDescent="0.3">
      <c r="A1544" s="24">
        <v>43845</v>
      </c>
      <c r="B1544" s="24" t="str">
        <f t="shared" si="24"/>
        <v>2020M1</v>
      </c>
      <c r="C1544">
        <v>-2.9124633892977938</v>
      </c>
      <c r="D1544">
        <v>-2.6213632125379558</v>
      </c>
      <c r="E1544" s="33">
        <v>-1.64</v>
      </c>
    </row>
    <row r="1545" spans="1:5" x14ac:dyDescent="0.3">
      <c r="A1545" s="24">
        <v>43846</v>
      </c>
      <c r="B1545" s="24" t="str">
        <f t="shared" si="24"/>
        <v>2020M1</v>
      </c>
      <c r="C1545">
        <v>-2.8842505671971561</v>
      </c>
      <c r="D1545">
        <v>-2.6478757396202677</v>
      </c>
      <c r="E1545" s="33">
        <v>-1.64</v>
      </c>
    </row>
    <row r="1546" spans="1:5" x14ac:dyDescent="0.3">
      <c r="A1546" s="24">
        <v>43847</v>
      </c>
      <c r="B1546" s="24" t="str">
        <f t="shared" si="24"/>
        <v>2020M1</v>
      </c>
      <c r="C1546">
        <v>-3.0065554493100652</v>
      </c>
      <c r="D1546">
        <v>-2.6806990516259264</v>
      </c>
      <c r="E1546" s="33">
        <v>-1.67</v>
      </c>
    </row>
    <row r="1547" spans="1:5" x14ac:dyDescent="0.3">
      <c r="A1547" s="24">
        <v>43850</v>
      </c>
      <c r="B1547" s="24" t="str">
        <f t="shared" si="24"/>
        <v>2020M1</v>
      </c>
      <c r="C1547">
        <v>-2.9850990412206198</v>
      </c>
      <c r="D1547">
        <v>-2.7110969251965455</v>
      </c>
      <c r="E1547" s="33">
        <v>-1.67</v>
      </c>
    </row>
    <row r="1548" spans="1:5" x14ac:dyDescent="0.3">
      <c r="A1548" s="24">
        <v>43851</v>
      </c>
      <c r="B1548" s="24" t="str">
        <f t="shared" si="24"/>
        <v>2020M1</v>
      </c>
      <c r="C1548">
        <v>-2.8636107291735433</v>
      </c>
      <c r="D1548">
        <v>-2.737280006227317</v>
      </c>
      <c r="E1548" s="33">
        <v>-1.64</v>
      </c>
    </row>
    <row r="1549" spans="1:5" x14ac:dyDescent="0.3">
      <c r="A1549" s="24">
        <v>43852</v>
      </c>
      <c r="B1549" s="24" t="str">
        <f t="shared" si="24"/>
        <v>2020M1</v>
      </c>
      <c r="C1549">
        <v>-3.0286666662440074</v>
      </c>
      <c r="D1549">
        <v>-2.770289227609291</v>
      </c>
      <c r="E1549" s="33">
        <v>-1.68</v>
      </c>
    </row>
    <row r="1550" spans="1:5" x14ac:dyDescent="0.3">
      <c r="A1550" s="24">
        <v>43853</v>
      </c>
      <c r="B1550" s="24" t="str">
        <f t="shared" si="24"/>
        <v>2020M1</v>
      </c>
      <c r="C1550">
        <v>-3.0434203415295835</v>
      </c>
      <c r="D1550">
        <v>-2.7992140976611672</v>
      </c>
      <c r="E1550" s="33">
        <v>-1.69</v>
      </c>
    </row>
    <row r="1551" spans="1:5" x14ac:dyDescent="0.3">
      <c r="A1551" s="24">
        <v>43854</v>
      </c>
      <c r="B1551" s="24" t="str">
        <f t="shared" si="24"/>
        <v>2020M1</v>
      </c>
      <c r="C1551">
        <v>-3.046229123497096</v>
      </c>
      <c r="D1551">
        <v>-2.8238742367901266</v>
      </c>
      <c r="E1551" s="33">
        <v>-1.67</v>
      </c>
    </row>
    <row r="1552" spans="1:5" x14ac:dyDescent="0.3">
      <c r="A1552" s="24">
        <v>43857</v>
      </c>
      <c r="B1552" s="24" t="str">
        <f t="shared" si="24"/>
        <v>2020M1</v>
      </c>
      <c r="C1552">
        <v>-2.7811457990774522</v>
      </c>
      <c r="D1552">
        <v>-2.835554993215275</v>
      </c>
      <c r="E1552" s="33">
        <v>-1.53</v>
      </c>
    </row>
    <row r="1553" spans="1:5" x14ac:dyDescent="0.3">
      <c r="A1553" s="24">
        <v>43858</v>
      </c>
      <c r="B1553" s="24" t="str">
        <f t="shared" si="24"/>
        <v>2020M1</v>
      </c>
      <c r="C1553">
        <v>-2.9156566115003018</v>
      </c>
      <c r="D1553">
        <v>-2.8455353773734715</v>
      </c>
      <c r="E1553" s="33">
        <v>-1.6</v>
      </c>
    </row>
    <row r="1554" spans="1:5" x14ac:dyDescent="0.3">
      <c r="A1554" s="24">
        <v>43859</v>
      </c>
      <c r="B1554" s="24" t="str">
        <f t="shared" si="24"/>
        <v>2020M1</v>
      </c>
      <c r="C1554">
        <v>-2.8953717996165969</v>
      </c>
      <c r="D1554">
        <v>-2.8539936923871734</v>
      </c>
      <c r="E1554" s="33">
        <v>-1.59</v>
      </c>
    </row>
    <row r="1555" spans="1:5" x14ac:dyDescent="0.3">
      <c r="A1555" s="24">
        <v>43860</v>
      </c>
      <c r="B1555" s="24" t="str">
        <f t="shared" si="24"/>
        <v>2020M1</v>
      </c>
      <c r="C1555">
        <v>-2.9058922890091496</v>
      </c>
      <c r="D1555">
        <v>-2.8567628020545945</v>
      </c>
      <c r="E1555" s="33">
        <v>-1.56</v>
      </c>
    </row>
    <row r="1556" spans="1:5" x14ac:dyDescent="0.3">
      <c r="A1556" s="24">
        <v>43861</v>
      </c>
      <c r="B1556" s="24" t="str">
        <f t="shared" si="24"/>
        <v>2020M1</v>
      </c>
      <c r="C1556">
        <v>-2.7373888990149164</v>
      </c>
      <c r="D1556">
        <v>-2.8641524680663863</v>
      </c>
      <c r="E1556" s="33">
        <v>-1.5</v>
      </c>
    </row>
    <row r="1557" spans="1:5" x14ac:dyDescent="0.3">
      <c r="A1557" s="24">
        <v>43864</v>
      </c>
      <c r="B1557" s="24" t="str">
        <f t="shared" si="24"/>
        <v>2020M2</v>
      </c>
      <c r="C1557">
        <v>-2.9198596817273095</v>
      </c>
      <c r="D1557">
        <v>-2.8826536679685533</v>
      </c>
      <c r="E1557" s="33">
        <v>-1.57</v>
      </c>
    </row>
    <row r="1558" spans="1:5" x14ac:dyDescent="0.3">
      <c r="A1558" s="24">
        <v>43865</v>
      </c>
      <c r="B1558" s="24" t="str">
        <f t="shared" si="24"/>
        <v>2020M2</v>
      </c>
      <c r="C1558">
        <v>-3.1298906426972346</v>
      </c>
      <c r="D1558">
        <v>-2.9118596525672369</v>
      </c>
      <c r="E1558" s="33">
        <v>-1.66</v>
      </c>
    </row>
    <row r="1559" spans="1:5" x14ac:dyDescent="0.3">
      <c r="A1559" s="24">
        <v>43866</v>
      </c>
      <c r="B1559" s="24" t="str">
        <f t="shared" si="24"/>
        <v>2020M2</v>
      </c>
      <c r="C1559">
        <v>-3.1342873954639252</v>
      </c>
      <c r="D1559">
        <v>-2.9322920808922235</v>
      </c>
      <c r="E1559" s="33">
        <v>-1.64</v>
      </c>
    </row>
    <row r="1560" spans="1:5" x14ac:dyDescent="0.3">
      <c r="A1560" s="24">
        <v>43867</v>
      </c>
      <c r="B1560" s="24" t="str">
        <f t="shared" si="24"/>
        <v>2020M2</v>
      </c>
      <c r="C1560">
        <v>-3.1018597239705961</v>
      </c>
      <c r="D1560">
        <v>-2.9491789589569071</v>
      </c>
      <c r="E1560" s="33">
        <v>-1.65</v>
      </c>
    </row>
    <row r="1561" spans="1:5" x14ac:dyDescent="0.3">
      <c r="A1561" s="24">
        <v>43868</v>
      </c>
      <c r="B1561" s="24" t="str">
        <f t="shared" si="24"/>
        <v>2020M2</v>
      </c>
      <c r="C1561">
        <v>-2.9406632030959301</v>
      </c>
      <c r="D1561">
        <v>-2.9553449324906502</v>
      </c>
      <c r="E1561" s="33">
        <v>-1.56</v>
      </c>
    </row>
    <row r="1562" spans="1:5" x14ac:dyDescent="0.3">
      <c r="A1562" s="24">
        <v>43871</v>
      </c>
      <c r="B1562" s="24" t="str">
        <f t="shared" si="24"/>
        <v>2020M2</v>
      </c>
      <c r="C1562">
        <v>-2.9912694129671165</v>
      </c>
      <c r="D1562">
        <v>-2.9590517621693166</v>
      </c>
      <c r="E1562" s="33">
        <v>-1.6</v>
      </c>
    </row>
    <row r="1563" spans="1:5" x14ac:dyDescent="0.3">
      <c r="A1563" s="24">
        <v>43872</v>
      </c>
      <c r="B1563" s="24" t="str">
        <f t="shared" si="24"/>
        <v>2020M2</v>
      </c>
      <c r="C1563">
        <v>-3.1186376741473381</v>
      </c>
      <c r="D1563">
        <v>-2.9671109219878864</v>
      </c>
      <c r="E1563" s="33">
        <v>-1.64</v>
      </c>
    </row>
    <row r="1564" spans="1:5" x14ac:dyDescent="0.3">
      <c r="A1564" s="24">
        <v>43873</v>
      </c>
      <c r="B1564" s="24" t="str">
        <f t="shared" si="24"/>
        <v>2020M2</v>
      </c>
      <c r="C1564">
        <v>-3.1155570529752832</v>
      </c>
      <c r="D1564">
        <v>-2.9772656051717616</v>
      </c>
      <c r="E1564" s="33">
        <v>-1.63</v>
      </c>
    </row>
    <row r="1565" spans="1:5" x14ac:dyDescent="0.3">
      <c r="A1565" s="24">
        <v>43874</v>
      </c>
      <c r="B1565" s="24" t="str">
        <f t="shared" si="24"/>
        <v>2020M2</v>
      </c>
      <c r="C1565">
        <v>-3.0039535372632491</v>
      </c>
      <c r="D1565">
        <v>-2.9832507536750654</v>
      </c>
      <c r="E1565" s="33">
        <v>-1.62</v>
      </c>
    </row>
    <row r="1566" spans="1:5" x14ac:dyDescent="0.3">
      <c r="A1566" s="24">
        <v>43875</v>
      </c>
      <c r="B1566" s="24" t="str">
        <f t="shared" si="24"/>
        <v>2020M2</v>
      </c>
      <c r="C1566">
        <v>-3.0101475448652502</v>
      </c>
      <c r="D1566">
        <v>-2.983430358452825</v>
      </c>
      <c r="E1566" s="33">
        <v>-1.61</v>
      </c>
    </row>
    <row r="1567" spans="1:5" x14ac:dyDescent="0.3">
      <c r="A1567" s="24">
        <v>43878</v>
      </c>
      <c r="B1567" s="24" t="str">
        <f t="shared" si="24"/>
        <v>2020M2</v>
      </c>
      <c r="C1567">
        <v>-2.9915379775478947</v>
      </c>
      <c r="D1567">
        <v>-2.9837523052691886</v>
      </c>
      <c r="E1567" s="33">
        <v>-1.61</v>
      </c>
    </row>
    <row r="1568" spans="1:5" x14ac:dyDescent="0.3">
      <c r="A1568" s="24">
        <v>43879</v>
      </c>
      <c r="B1568" s="24" t="str">
        <f t="shared" si="24"/>
        <v>2020M2</v>
      </c>
      <c r="C1568">
        <v>-2.9181619087745538</v>
      </c>
      <c r="D1568">
        <v>-2.9864798642492389</v>
      </c>
      <c r="E1568" s="33">
        <v>-1.57</v>
      </c>
    </row>
    <row r="1569" spans="1:5" x14ac:dyDescent="0.3">
      <c r="A1569" s="24">
        <v>43880</v>
      </c>
      <c r="B1569" s="24" t="str">
        <f t="shared" si="24"/>
        <v>2020M2</v>
      </c>
      <c r="C1569">
        <v>-2.8874982466547676</v>
      </c>
      <c r="D1569">
        <v>-2.9794214432697768</v>
      </c>
      <c r="E1569" s="33">
        <v>-1.54</v>
      </c>
    </row>
    <row r="1570" spans="1:5" x14ac:dyDescent="0.3">
      <c r="A1570" s="24">
        <v>43881</v>
      </c>
      <c r="B1570" s="24" t="str">
        <f t="shared" si="24"/>
        <v>2020M2</v>
      </c>
      <c r="C1570">
        <v>-2.662018231068096</v>
      </c>
      <c r="D1570">
        <v>-2.9603513377467023</v>
      </c>
      <c r="E1570" s="33">
        <v>-1.44</v>
      </c>
    </row>
    <row r="1571" spans="1:5" x14ac:dyDescent="0.3">
      <c r="A1571" s="24">
        <v>43882</v>
      </c>
      <c r="B1571" s="24" t="str">
        <f t="shared" si="24"/>
        <v>2020M2</v>
      </c>
      <c r="C1571">
        <v>-2.6770991752334048</v>
      </c>
      <c r="D1571">
        <v>-2.9418948403335179</v>
      </c>
      <c r="E1571" s="33">
        <v>-1.42</v>
      </c>
    </row>
    <row r="1572" spans="1:5" x14ac:dyDescent="0.3">
      <c r="A1572" s="24">
        <v>43885</v>
      </c>
      <c r="B1572" s="24" t="str">
        <f t="shared" si="24"/>
        <v>2020M2</v>
      </c>
      <c r="C1572">
        <v>-2.4096297864971503</v>
      </c>
      <c r="D1572">
        <v>-2.923319039704503</v>
      </c>
      <c r="E1572" s="33">
        <v>-1.24</v>
      </c>
    </row>
    <row r="1573" spans="1:5" x14ac:dyDescent="0.3">
      <c r="A1573" s="24">
        <v>43886</v>
      </c>
      <c r="B1573" s="24" t="str">
        <f t="shared" si="24"/>
        <v>2020M2</v>
      </c>
      <c r="C1573">
        <v>-2.4335674615937806</v>
      </c>
      <c r="D1573">
        <v>-2.899214582209177</v>
      </c>
      <c r="E1573" s="33">
        <v>-1.19</v>
      </c>
    </row>
    <row r="1574" spans="1:5" x14ac:dyDescent="0.3">
      <c r="A1574" s="24">
        <v>43887</v>
      </c>
      <c r="B1574" s="24" t="str">
        <f t="shared" si="24"/>
        <v>2020M2</v>
      </c>
      <c r="C1574">
        <v>-2.2537347750852241</v>
      </c>
      <c r="D1574">
        <v>-2.8671327309826085</v>
      </c>
      <c r="E1574" s="33">
        <v>-1.1200000000000001</v>
      </c>
    </row>
    <row r="1575" spans="1:5" x14ac:dyDescent="0.3">
      <c r="A1575" s="24">
        <v>43888</v>
      </c>
      <c r="B1575" s="24" t="str">
        <f t="shared" si="24"/>
        <v>2020M2</v>
      </c>
      <c r="C1575">
        <v>-1.9645058590755888</v>
      </c>
      <c r="D1575">
        <v>-2.8200634094859303</v>
      </c>
      <c r="E1575" s="33">
        <v>-0.86</v>
      </c>
    </row>
    <row r="1576" spans="1:5" x14ac:dyDescent="0.3">
      <c r="A1576" s="24">
        <v>43889</v>
      </c>
      <c r="B1576" s="24" t="str">
        <f t="shared" si="24"/>
        <v>2020M2</v>
      </c>
      <c r="C1576">
        <v>-2.1009502917951575</v>
      </c>
      <c r="D1576">
        <v>-2.7882414791249426</v>
      </c>
      <c r="E1576" s="33">
        <v>-0.84</v>
      </c>
    </row>
    <row r="1577" spans="1:5" x14ac:dyDescent="0.3">
      <c r="A1577" s="24">
        <v>43892</v>
      </c>
      <c r="B1577" s="24" t="str">
        <f t="shared" si="24"/>
        <v>2020M3</v>
      </c>
      <c r="C1577">
        <v>-2.4303028780134102</v>
      </c>
      <c r="D1577">
        <v>-2.7637636389392468</v>
      </c>
      <c r="E1577" s="33">
        <v>-1.1200000000000001</v>
      </c>
    </row>
    <row r="1578" spans="1:5" x14ac:dyDescent="0.3">
      <c r="A1578" s="24">
        <v>43893</v>
      </c>
      <c r="B1578" s="24" t="str">
        <f t="shared" si="24"/>
        <v>2020M3</v>
      </c>
      <c r="C1578">
        <v>-2.424287534368176</v>
      </c>
      <c r="D1578">
        <v>-2.728483483522794</v>
      </c>
      <c r="E1578" s="33">
        <v>-1.1000000000000001</v>
      </c>
    </row>
    <row r="1579" spans="1:5" x14ac:dyDescent="0.3">
      <c r="A1579" s="24">
        <v>43894</v>
      </c>
      <c r="B1579" s="24" t="str">
        <f t="shared" si="24"/>
        <v>2020M3</v>
      </c>
      <c r="C1579">
        <v>-2.6085416312526211</v>
      </c>
      <c r="D1579">
        <v>-2.7021961953122293</v>
      </c>
      <c r="E1579" s="33">
        <v>-1.19</v>
      </c>
    </row>
    <row r="1580" spans="1:5" x14ac:dyDescent="0.3">
      <c r="A1580" s="24">
        <v>43895</v>
      </c>
      <c r="B1580" s="24" t="str">
        <f t="shared" si="24"/>
        <v>2020M3</v>
      </c>
      <c r="C1580">
        <v>-2.2810833887667599</v>
      </c>
      <c r="D1580">
        <v>-2.6611573785520379</v>
      </c>
      <c r="E1580" s="33">
        <v>-0.94</v>
      </c>
    </row>
    <row r="1581" spans="1:5" x14ac:dyDescent="0.3">
      <c r="A1581" s="24">
        <v>43896</v>
      </c>
      <c r="B1581" s="24" t="str">
        <f t="shared" si="24"/>
        <v>2020M3</v>
      </c>
      <c r="C1581">
        <v>-2.3830068794794612</v>
      </c>
      <c r="D1581">
        <v>-2.6332745623712137</v>
      </c>
      <c r="E1581" s="33">
        <v>-0.86</v>
      </c>
    </row>
    <row r="1582" spans="1:5" x14ac:dyDescent="0.3">
      <c r="A1582" s="24">
        <v>43899</v>
      </c>
      <c r="B1582" s="24" t="str">
        <f t="shared" si="24"/>
        <v>2020M3</v>
      </c>
      <c r="C1582">
        <v>-1.9807492442676005</v>
      </c>
      <c r="D1582">
        <v>-2.5827485539362383</v>
      </c>
      <c r="E1582" s="33">
        <v>-0.63</v>
      </c>
    </row>
    <row r="1583" spans="1:5" x14ac:dyDescent="0.3">
      <c r="A1583" s="24">
        <v>43900</v>
      </c>
      <c r="B1583" s="24" t="str">
        <f t="shared" si="24"/>
        <v>2020M3</v>
      </c>
      <c r="C1583">
        <v>-2.1659025331364736</v>
      </c>
      <c r="D1583">
        <v>-2.5351117968856949</v>
      </c>
      <c r="E1583" s="33">
        <v>-0.7</v>
      </c>
    </row>
    <row r="1584" spans="1:5" x14ac:dyDescent="0.3">
      <c r="A1584" s="24">
        <v>43901</v>
      </c>
      <c r="B1584" s="24" t="str">
        <f t="shared" si="24"/>
        <v>2020M3</v>
      </c>
      <c r="C1584">
        <v>-1.3754251937989488</v>
      </c>
      <c r="D1584">
        <v>-2.448105203926878</v>
      </c>
      <c r="E1584" s="33">
        <v>-0.12</v>
      </c>
    </row>
    <row r="1585" spans="1:5" x14ac:dyDescent="0.3">
      <c r="A1585" s="24">
        <v>43902</v>
      </c>
      <c r="B1585" s="24" t="str">
        <f t="shared" si="24"/>
        <v>2020M3</v>
      </c>
      <c r="C1585">
        <v>-5.57587073057495E-2</v>
      </c>
      <c r="D1585">
        <v>-2.3006954624290032</v>
      </c>
      <c r="E1585" s="33">
        <v>0.78</v>
      </c>
    </row>
    <row r="1586" spans="1:5" x14ac:dyDescent="0.3">
      <c r="A1586" s="24">
        <v>43903</v>
      </c>
      <c r="B1586" s="24" t="str">
        <f t="shared" si="24"/>
        <v>2020M3</v>
      </c>
      <c r="C1586">
        <v>-0.50612339023503394</v>
      </c>
      <c r="D1586">
        <v>-2.1754942546974925</v>
      </c>
      <c r="E1586" s="33">
        <v>0.08</v>
      </c>
    </row>
    <row r="1587" spans="1:5" x14ac:dyDescent="0.3">
      <c r="A1587" s="24">
        <v>43906</v>
      </c>
      <c r="B1587" s="24" t="str">
        <f t="shared" si="24"/>
        <v>2020M3</v>
      </c>
      <c r="C1587">
        <v>0.53810165376544028</v>
      </c>
      <c r="D1587">
        <v>-1.9990122731318258</v>
      </c>
      <c r="E1587" s="33">
        <v>0.83</v>
      </c>
    </row>
    <row r="1588" spans="1:5" x14ac:dyDescent="0.3">
      <c r="A1588" s="24">
        <v>43907</v>
      </c>
      <c r="B1588" s="24" t="str">
        <f t="shared" si="24"/>
        <v>2020M3</v>
      </c>
      <c r="C1588">
        <v>0.35559904108124218</v>
      </c>
      <c r="D1588">
        <v>-1.8353242256390363</v>
      </c>
      <c r="E1588" s="33">
        <v>0.75</v>
      </c>
    </row>
    <row r="1589" spans="1:5" x14ac:dyDescent="0.3">
      <c r="A1589" s="24">
        <v>43908</v>
      </c>
      <c r="B1589" s="24" t="str">
        <f t="shared" si="24"/>
        <v>2020M3</v>
      </c>
      <c r="C1589">
        <v>0.93436909807103319</v>
      </c>
      <c r="D1589">
        <v>-1.6442308584027459</v>
      </c>
      <c r="E1589" s="33">
        <v>1.26</v>
      </c>
    </row>
    <row r="1590" spans="1:5" x14ac:dyDescent="0.3">
      <c r="A1590" s="24">
        <v>43909</v>
      </c>
      <c r="B1590" s="24" t="str">
        <f t="shared" si="24"/>
        <v>2020M3</v>
      </c>
      <c r="C1590">
        <v>1.3201340492949203</v>
      </c>
      <c r="D1590">
        <v>-1.4451232443845949</v>
      </c>
      <c r="E1590" s="33">
        <v>1.3</v>
      </c>
    </row>
    <row r="1591" spans="1:5" x14ac:dyDescent="0.3">
      <c r="A1591" s="24">
        <v>43910</v>
      </c>
      <c r="B1591" s="24" t="str">
        <f t="shared" si="24"/>
        <v>2020M3</v>
      </c>
      <c r="C1591">
        <v>0.95244445392965416</v>
      </c>
      <c r="D1591">
        <v>-1.2636460629264419</v>
      </c>
      <c r="E1591" s="33">
        <v>1.1599999999999999</v>
      </c>
    </row>
    <row r="1592" spans="1:5" x14ac:dyDescent="0.3">
      <c r="A1592" s="24">
        <v>43913</v>
      </c>
      <c r="B1592" s="24" t="str">
        <f t="shared" si="24"/>
        <v>2020M3</v>
      </c>
      <c r="C1592">
        <v>1.3635204061515995</v>
      </c>
      <c r="D1592">
        <v>-1.0749885532940044</v>
      </c>
      <c r="E1592" s="33">
        <v>1.2</v>
      </c>
    </row>
    <row r="1593" spans="1:5" x14ac:dyDescent="0.3">
      <c r="A1593" s="24">
        <v>43914</v>
      </c>
      <c r="B1593" s="24" t="str">
        <f t="shared" si="24"/>
        <v>2020M3</v>
      </c>
      <c r="C1593">
        <v>0.79066937429173278</v>
      </c>
      <c r="D1593">
        <v>-0.91377671149972883</v>
      </c>
      <c r="E1593" s="33">
        <v>0.79</v>
      </c>
    </row>
    <row r="1594" spans="1:5" x14ac:dyDescent="0.3">
      <c r="A1594" s="24">
        <v>43915</v>
      </c>
      <c r="B1594" s="24" t="str">
        <f t="shared" si="24"/>
        <v>2020M3</v>
      </c>
      <c r="C1594">
        <v>0.30340666553545448</v>
      </c>
      <c r="D1594">
        <v>-0.78591963946869503</v>
      </c>
      <c r="E1594" s="33">
        <v>0.48</v>
      </c>
    </row>
    <row r="1595" spans="1:5" x14ac:dyDescent="0.3">
      <c r="A1595" s="24">
        <v>43916</v>
      </c>
      <c r="B1595" s="24" t="str">
        <f t="shared" si="24"/>
        <v>2020M3</v>
      </c>
      <c r="C1595">
        <v>-0.62157402493582647</v>
      </c>
      <c r="D1595">
        <v>-0.71877304776170703</v>
      </c>
      <c r="E1595" s="33">
        <v>0.15</v>
      </c>
    </row>
    <row r="1596" spans="1:5" x14ac:dyDescent="0.3">
      <c r="A1596" s="24">
        <v>43917</v>
      </c>
      <c r="B1596" s="24" t="str">
        <f t="shared" si="24"/>
        <v>2020M3</v>
      </c>
      <c r="C1596">
        <v>-0.27248594557445971</v>
      </c>
      <c r="D1596">
        <v>-0.62734983045067216</v>
      </c>
      <c r="E1596" s="33">
        <v>0.37</v>
      </c>
    </row>
    <row r="1597" spans="1:5" x14ac:dyDescent="0.3">
      <c r="A1597" s="24">
        <v>43920</v>
      </c>
      <c r="B1597" s="24" t="str">
        <f t="shared" si="24"/>
        <v>2020M3</v>
      </c>
      <c r="C1597">
        <v>-0.28675867090251583</v>
      </c>
      <c r="D1597">
        <v>-0.52017262009512755</v>
      </c>
      <c r="E1597" s="33">
        <v>0.28999999999999998</v>
      </c>
    </row>
    <row r="1598" spans="1:5" x14ac:dyDescent="0.3">
      <c r="A1598" s="24">
        <v>43921</v>
      </c>
      <c r="B1598" s="24" t="str">
        <f t="shared" si="24"/>
        <v>2020M3</v>
      </c>
      <c r="C1598">
        <v>-0.41283899486537168</v>
      </c>
      <c r="D1598">
        <v>-0.41960019311998736</v>
      </c>
      <c r="E1598" s="33">
        <v>0.21</v>
      </c>
    </row>
    <row r="1599" spans="1:5" x14ac:dyDescent="0.3">
      <c r="A1599" s="24">
        <v>43922</v>
      </c>
      <c r="B1599" s="24" t="str">
        <f t="shared" si="24"/>
        <v>2020M4</v>
      </c>
      <c r="C1599">
        <v>0.21397389332467776</v>
      </c>
      <c r="D1599">
        <v>-0.27847441689112229</v>
      </c>
      <c r="E1599" s="33">
        <v>0.62</v>
      </c>
    </row>
    <row r="1600" spans="1:5" x14ac:dyDescent="0.3">
      <c r="A1600" s="24">
        <v>43923</v>
      </c>
      <c r="B1600" s="24" t="str">
        <f t="shared" si="24"/>
        <v>2020M4</v>
      </c>
      <c r="C1600">
        <v>0.33255884010282455</v>
      </c>
      <c r="D1600">
        <v>-0.14779230544764302</v>
      </c>
      <c r="E1600" s="33">
        <v>0.61</v>
      </c>
    </row>
    <row r="1601" spans="1:5" x14ac:dyDescent="0.3">
      <c r="A1601" s="24">
        <v>43924</v>
      </c>
      <c r="B1601" s="24" t="str">
        <f t="shared" si="24"/>
        <v>2020M4</v>
      </c>
      <c r="C1601">
        <v>0.85837433635247073</v>
      </c>
      <c r="D1601">
        <v>1.4276755343953552E-2</v>
      </c>
      <c r="E1601" s="33">
        <v>0.75</v>
      </c>
    </row>
    <row r="1602" spans="1:5" x14ac:dyDescent="0.3">
      <c r="A1602" s="24">
        <v>43927</v>
      </c>
      <c r="B1602" s="24" t="str">
        <f t="shared" ref="B1602:B1665" si="25">CONCATENATE(YEAR(A1602),"M",(MONTH(A1602)))</f>
        <v>2020M4</v>
      </c>
      <c r="C1602">
        <v>0.40536193482102212</v>
      </c>
      <c r="D1602">
        <v>0.13358231429838463</v>
      </c>
      <c r="E1602" s="33">
        <v>0.56000000000000005</v>
      </c>
    </row>
    <row r="1603" spans="1:5" x14ac:dyDescent="0.3">
      <c r="A1603" s="24">
        <v>43928</v>
      </c>
      <c r="B1603" s="24" t="str">
        <f t="shared" si="25"/>
        <v>2020M4</v>
      </c>
      <c r="C1603">
        <v>-1.0093870156496765E-2</v>
      </c>
      <c r="D1603">
        <v>0.24137274744738346</v>
      </c>
      <c r="E1603" s="33">
        <v>0.4</v>
      </c>
    </row>
    <row r="1604" spans="1:5" x14ac:dyDescent="0.3">
      <c r="A1604" s="24">
        <v>43929</v>
      </c>
      <c r="B1604" s="24" t="str">
        <f t="shared" si="25"/>
        <v>2020M4</v>
      </c>
      <c r="C1604">
        <v>-0.20129892994088627</v>
      </c>
      <c r="D1604">
        <v>0.30007906064028655</v>
      </c>
      <c r="E1604" s="33">
        <v>0.31</v>
      </c>
    </row>
    <row r="1605" spans="1:5" x14ac:dyDescent="0.3">
      <c r="A1605" s="24">
        <v>43930</v>
      </c>
      <c r="B1605" s="24" t="str">
        <f t="shared" si="25"/>
        <v>2020M4</v>
      </c>
      <c r="C1605">
        <v>-0.55171874975530566</v>
      </c>
      <c r="D1605">
        <v>0.27528105851780871</v>
      </c>
      <c r="E1605" s="33">
        <v>0.03</v>
      </c>
    </row>
    <row r="1606" spans="1:5" x14ac:dyDescent="0.3">
      <c r="A1606" s="24">
        <v>43931</v>
      </c>
      <c r="B1606" s="24" t="str">
        <f t="shared" si="25"/>
        <v>2020M4</v>
      </c>
      <c r="C1606">
        <v>-0.6543257692095148</v>
      </c>
      <c r="D1606">
        <v>0.26787093956908475</v>
      </c>
      <c r="E1606" s="33">
        <v>0.02</v>
      </c>
    </row>
    <row r="1607" spans="1:5" x14ac:dyDescent="0.3">
      <c r="A1607" s="24">
        <v>43934</v>
      </c>
      <c r="B1607" s="24" t="str">
        <f t="shared" si="25"/>
        <v>2020M4</v>
      </c>
      <c r="C1607">
        <v>-0.46945511420154906</v>
      </c>
      <c r="D1607">
        <v>0.21749310117073523</v>
      </c>
      <c r="E1607" s="33">
        <v>0.09</v>
      </c>
    </row>
    <row r="1608" spans="1:5" x14ac:dyDescent="0.3">
      <c r="A1608" s="24">
        <v>43935</v>
      </c>
      <c r="B1608" s="24" t="str">
        <f t="shared" si="25"/>
        <v>2020M4</v>
      </c>
      <c r="C1608">
        <v>-0.84046008519962123</v>
      </c>
      <c r="D1608">
        <v>0.15769014485669203</v>
      </c>
      <c r="E1608" s="33">
        <v>-0.08</v>
      </c>
    </row>
    <row r="1609" spans="1:5" x14ac:dyDescent="0.3">
      <c r="A1609" s="24">
        <v>43936</v>
      </c>
      <c r="B1609" s="24" t="str">
        <f t="shared" si="25"/>
        <v>2020M4</v>
      </c>
      <c r="C1609">
        <v>-0.48171604227834131</v>
      </c>
      <c r="D1609">
        <v>8.6885887839223352E-2</v>
      </c>
      <c r="E1609" s="33">
        <v>0.08</v>
      </c>
    </row>
    <row r="1610" spans="1:5" x14ac:dyDescent="0.3">
      <c r="A1610" s="24">
        <v>43937</v>
      </c>
      <c r="B1610" s="24" t="str">
        <f t="shared" si="25"/>
        <v>2020M4</v>
      </c>
      <c r="C1610">
        <v>-0.39880701340912206</v>
      </c>
      <c r="D1610">
        <v>9.3883470402125193E-4</v>
      </c>
      <c r="E1610" s="33">
        <v>0.1</v>
      </c>
    </row>
    <row r="1611" spans="1:5" x14ac:dyDescent="0.3">
      <c r="A1611" s="24">
        <v>43938</v>
      </c>
      <c r="B1611" s="24" t="str">
        <f t="shared" si="25"/>
        <v>2020M4</v>
      </c>
      <c r="C1611">
        <v>-0.71993078874815475</v>
      </c>
      <c r="D1611">
        <v>-8.267992742986921E-2</v>
      </c>
      <c r="E1611" s="33">
        <v>-0.06</v>
      </c>
    </row>
    <row r="1612" spans="1:5" x14ac:dyDescent="0.3">
      <c r="A1612" s="24">
        <v>43941</v>
      </c>
      <c r="B1612" s="24" t="str">
        <f t="shared" si="25"/>
        <v>2020M4</v>
      </c>
      <c r="C1612">
        <v>-2.0203475833239768</v>
      </c>
      <c r="D1612">
        <v>-0.251873326903648</v>
      </c>
      <c r="E1612" s="33">
        <v>-0.54</v>
      </c>
    </row>
    <row r="1613" spans="1:5" x14ac:dyDescent="0.3">
      <c r="A1613" s="24">
        <v>43942</v>
      </c>
      <c r="B1613" s="24" t="str">
        <f t="shared" si="25"/>
        <v>2020M4</v>
      </c>
      <c r="C1613">
        <v>-0.67303562995718547</v>
      </c>
      <c r="D1613">
        <v>-0.32505857711609393</v>
      </c>
      <c r="E1613" s="33">
        <v>0.01</v>
      </c>
    </row>
    <row r="1614" spans="1:5" x14ac:dyDescent="0.3">
      <c r="A1614" s="24">
        <v>43943</v>
      </c>
      <c r="B1614" s="24" t="str">
        <f t="shared" si="25"/>
        <v>2020M4</v>
      </c>
      <c r="C1614">
        <v>-0.55886659569277952</v>
      </c>
      <c r="D1614">
        <v>-0.36817224017750561</v>
      </c>
      <c r="E1614" s="33">
        <v>0.03</v>
      </c>
    </row>
    <row r="1615" spans="1:5" x14ac:dyDescent="0.3">
      <c r="A1615" s="24">
        <v>43944</v>
      </c>
      <c r="B1615" s="24" t="str">
        <f t="shared" si="25"/>
        <v>2020M4</v>
      </c>
      <c r="C1615">
        <v>-0.40466577043306218</v>
      </c>
      <c r="D1615">
        <v>-0.35732682745236738</v>
      </c>
      <c r="E1615" s="33">
        <v>0.33</v>
      </c>
    </row>
    <row r="1616" spans="1:5" x14ac:dyDescent="0.3">
      <c r="A1616" s="24">
        <v>43945</v>
      </c>
      <c r="B1616" s="24" t="str">
        <f t="shared" si="25"/>
        <v>2020M4</v>
      </c>
      <c r="C1616">
        <v>-0.20554779241491716</v>
      </c>
      <c r="D1616">
        <v>-0.35397991979439025</v>
      </c>
      <c r="E1616" s="33">
        <v>0.46</v>
      </c>
    </row>
    <row r="1617" spans="1:5" x14ac:dyDescent="0.3">
      <c r="A1617" s="24">
        <v>43948</v>
      </c>
      <c r="B1617" s="24" t="str">
        <f t="shared" si="25"/>
        <v>2020M4</v>
      </c>
      <c r="C1617">
        <v>-0.32973474187072305</v>
      </c>
      <c r="D1617">
        <v>-0.35612872334280066</v>
      </c>
      <c r="E1617" s="33">
        <v>0.3</v>
      </c>
    </row>
    <row r="1618" spans="1:5" x14ac:dyDescent="0.3">
      <c r="A1618" s="24">
        <v>43949</v>
      </c>
      <c r="B1618" s="24" t="str">
        <f t="shared" si="25"/>
        <v>2020M4</v>
      </c>
      <c r="C1618">
        <v>-0.75946067042068721</v>
      </c>
      <c r="D1618">
        <v>-0.37345980712056637</v>
      </c>
      <c r="E1618" s="33">
        <v>0.03</v>
      </c>
    </row>
    <row r="1619" spans="1:5" x14ac:dyDescent="0.3">
      <c r="A1619" s="24">
        <v>43950</v>
      </c>
      <c r="B1619" s="24" t="str">
        <f t="shared" si="25"/>
        <v>2020M4</v>
      </c>
      <c r="C1619">
        <v>-1.1771860195809338</v>
      </c>
      <c r="D1619">
        <v>-0.4430178027658469</v>
      </c>
      <c r="E1619" s="33">
        <v>-0.18</v>
      </c>
    </row>
    <row r="1620" spans="1:5" x14ac:dyDescent="0.3">
      <c r="A1620" s="24">
        <v>43951</v>
      </c>
      <c r="B1620" s="24" t="str">
        <f t="shared" si="25"/>
        <v>2020M4</v>
      </c>
      <c r="C1620">
        <v>-0.81200429549543685</v>
      </c>
      <c r="D1620">
        <v>-0.50024595954576001</v>
      </c>
      <c r="E1620" s="33">
        <v>-0.1</v>
      </c>
    </row>
    <row r="1621" spans="1:5" x14ac:dyDescent="0.3">
      <c r="A1621" s="24">
        <v>43952</v>
      </c>
      <c r="B1621" s="24" t="str">
        <f t="shared" si="25"/>
        <v>2020M5</v>
      </c>
      <c r="C1621">
        <v>-0.44874734948493566</v>
      </c>
      <c r="D1621">
        <v>-0.56560204383763035</v>
      </c>
      <c r="E1621" s="33">
        <v>0.1</v>
      </c>
    </row>
    <row r="1622" spans="1:5" x14ac:dyDescent="0.3">
      <c r="A1622" s="24">
        <v>43955</v>
      </c>
      <c r="B1622" s="24" t="str">
        <f t="shared" si="25"/>
        <v>2020M5</v>
      </c>
      <c r="C1622">
        <v>-0.3444676714397289</v>
      </c>
      <c r="D1622">
        <v>-0.60309352415066786</v>
      </c>
      <c r="E1622" s="33">
        <v>0.19</v>
      </c>
    </row>
    <row r="1623" spans="1:5" x14ac:dyDescent="0.3">
      <c r="A1623" s="24">
        <v>43956</v>
      </c>
      <c r="B1623" s="24" t="str">
        <f t="shared" si="25"/>
        <v>2020M5</v>
      </c>
      <c r="C1623">
        <v>-0.23185044217377582</v>
      </c>
      <c r="D1623">
        <v>-0.61418135275153185</v>
      </c>
      <c r="E1623" s="33">
        <v>0.14000000000000001</v>
      </c>
    </row>
    <row r="1624" spans="1:5" x14ac:dyDescent="0.3">
      <c r="A1624" s="24">
        <v>43957</v>
      </c>
      <c r="B1624" s="24" t="str">
        <f t="shared" si="25"/>
        <v>2020M5</v>
      </c>
      <c r="C1624">
        <v>1.6553398110202289E-2</v>
      </c>
      <c r="D1624">
        <v>-0.60328873634897728</v>
      </c>
      <c r="E1624" s="33">
        <v>0.24</v>
      </c>
    </row>
    <row r="1625" spans="1:5" x14ac:dyDescent="0.3">
      <c r="A1625" s="24">
        <v>43958</v>
      </c>
      <c r="B1625" s="24" t="str">
        <f t="shared" si="25"/>
        <v>2020M5</v>
      </c>
      <c r="C1625">
        <v>-9.90295806505882E-2</v>
      </c>
      <c r="D1625">
        <v>-0.58065427789374158</v>
      </c>
      <c r="E1625" s="33">
        <v>0.21</v>
      </c>
    </row>
    <row r="1626" spans="1:5" x14ac:dyDescent="0.3">
      <c r="A1626" s="24">
        <v>43959</v>
      </c>
      <c r="B1626" s="24" t="str">
        <f t="shared" si="25"/>
        <v>2020M5</v>
      </c>
      <c r="C1626">
        <v>-0.4114111543721779</v>
      </c>
      <c r="D1626">
        <v>-0.56850854715187471</v>
      </c>
      <c r="E1626" s="33">
        <v>0</v>
      </c>
    </row>
    <row r="1627" spans="1:5" x14ac:dyDescent="0.3">
      <c r="A1627" s="24">
        <v>43962</v>
      </c>
      <c r="B1627" s="24" t="str">
        <f t="shared" si="25"/>
        <v>2020M5</v>
      </c>
      <c r="C1627">
        <v>-0.22664901016879457</v>
      </c>
      <c r="D1627">
        <v>-0.55636824195023693</v>
      </c>
      <c r="E1627" s="33">
        <v>0.06</v>
      </c>
    </row>
    <row r="1628" spans="1:5" x14ac:dyDescent="0.3">
      <c r="A1628" s="24">
        <v>43963</v>
      </c>
      <c r="B1628" s="24" t="str">
        <f t="shared" si="25"/>
        <v>2020M5</v>
      </c>
      <c r="C1628">
        <v>2.5792902320006417E-2</v>
      </c>
      <c r="D1628">
        <v>-0.5130555925742557</v>
      </c>
      <c r="E1628" s="33">
        <v>0.25</v>
      </c>
    </row>
    <row r="1629" spans="1:5" x14ac:dyDescent="0.3">
      <c r="A1629" s="24">
        <v>43964</v>
      </c>
      <c r="B1629" s="24" t="str">
        <f t="shared" si="25"/>
        <v>2020M5</v>
      </c>
      <c r="C1629">
        <v>0.15674204482635268</v>
      </c>
      <c r="D1629">
        <v>-0.481132688219021</v>
      </c>
      <c r="E1629" s="33">
        <v>0.42</v>
      </c>
    </row>
    <row r="1630" spans="1:5" x14ac:dyDescent="0.3">
      <c r="A1630" s="24">
        <v>43965</v>
      </c>
      <c r="B1630" s="24" t="str">
        <f t="shared" si="25"/>
        <v>2020M5</v>
      </c>
      <c r="C1630">
        <v>0.175460564866045</v>
      </c>
      <c r="D1630">
        <v>-0.45241930930526264</v>
      </c>
      <c r="E1630" s="33">
        <v>0.39</v>
      </c>
    </row>
    <row r="1631" spans="1:5" x14ac:dyDescent="0.3">
      <c r="A1631" s="24">
        <v>43966</v>
      </c>
      <c r="B1631" s="24" t="str">
        <f t="shared" si="25"/>
        <v>2020M5</v>
      </c>
      <c r="C1631">
        <v>0.29197029491609128</v>
      </c>
      <c r="D1631">
        <v>-0.40182425512205039</v>
      </c>
      <c r="E1631" s="33">
        <v>0.35</v>
      </c>
    </row>
    <row r="1632" spans="1:5" x14ac:dyDescent="0.3">
      <c r="A1632" s="24">
        <v>43969</v>
      </c>
      <c r="B1632" s="24" t="str">
        <f t="shared" si="25"/>
        <v>2020M5</v>
      </c>
      <c r="C1632">
        <v>-0.15210879247666081</v>
      </c>
      <c r="D1632">
        <v>-0.3084123155796844</v>
      </c>
      <c r="E1632" s="33">
        <v>0.17</v>
      </c>
    </row>
    <row r="1633" spans="1:5" x14ac:dyDescent="0.3">
      <c r="A1633" s="24">
        <v>43970</v>
      </c>
      <c r="B1633" s="24" t="str">
        <f t="shared" si="25"/>
        <v>2020M5</v>
      </c>
      <c r="C1633">
        <v>-0.16189889519654821</v>
      </c>
      <c r="D1633">
        <v>-0.28285547884165252</v>
      </c>
      <c r="E1633" s="33">
        <v>0.17</v>
      </c>
    </row>
    <row r="1634" spans="1:5" x14ac:dyDescent="0.3">
      <c r="A1634" s="24">
        <v>43971</v>
      </c>
      <c r="B1634" s="24" t="str">
        <f t="shared" si="25"/>
        <v>2020M5</v>
      </c>
      <c r="C1634">
        <v>-0.37206753428224915</v>
      </c>
      <c r="D1634">
        <v>-0.27351552577112603</v>
      </c>
      <c r="E1634" s="33">
        <v>0.05</v>
      </c>
    </row>
    <row r="1635" spans="1:5" x14ac:dyDescent="0.3">
      <c r="A1635" s="24">
        <v>43972</v>
      </c>
      <c r="B1635" s="24" t="str">
        <f t="shared" si="25"/>
        <v>2020M5</v>
      </c>
      <c r="C1635">
        <v>-0.49135788772997563</v>
      </c>
      <c r="D1635">
        <v>-0.27785013163597172</v>
      </c>
      <c r="E1635" s="33">
        <v>0</v>
      </c>
    </row>
    <row r="1636" spans="1:5" x14ac:dyDescent="0.3">
      <c r="A1636" s="24">
        <v>43973</v>
      </c>
      <c r="B1636" s="24" t="str">
        <f t="shared" si="25"/>
        <v>2020M5</v>
      </c>
      <c r="C1636">
        <v>-0.50924501878900486</v>
      </c>
      <c r="D1636">
        <v>-0.29303499295467611</v>
      </c>
      <c r="E1636" s="33">
        <v>0.03</v>
      </c>
    </row>
    <row r="1637" spans="1:5" x14ac:dyDescent="0.3">
      <c r="A1637" s="24">
        <v>43976</v>
      </c>
      <c r="B1637" s="24" t="str">
        <f t="shared" si="25"/>
        <v>2020M5</v>
      </c>
      <c r="C1637">
        <v>-0.64214279330800306</v>
      </c>
      <c r="D1637">
        <v>-0.3086553955265402</v>
      </c>
      <c r="E1637" s="33">
        <v>-0.1</v>
      </c>
    </row>
    <row r="1638" spans="1:5" x14ac:dyDescent="0.3">
      <c r="A1638" s="24">
        <v>43977</v>
      </c>
      <c r="B1638" s="24" t="str">
        <f t="shared" si="25"/>
        <v>2020M5</v>
      </c>
      <c r="C1638">
        <v>-0.97019509059845788</v>
      </c>
      <c r="D1638">
        <v>-0.31919211653542873</v>
      </c>
      <c r="E1638" s="33">
        <v>-0.24</v>
      </c>
    </row>
    <row r="1639" spans="1:5" x14ac:dyDescent="0.3">
      <c r="A1639" s="24">
        <v>43978</v>
      </c>
      <c r="B1639" s="24" t="str">
        <f t="shared" si="25"/>
        <v>2020M5</v>
      </c>
      <c r="C1639">
        <v>-1.208782811330535</v>
      </c>
      <c r="D1639">
        <v>-0.32077195612290882</v>
      </c>
      <c r="E1639" s="33">
        <v>-0.33</v>
      </c>
    </row>
    <row r="1640" spans="1:5" x14ac:dyDescent="0.3">
      <c r="A1640" s="24">
        <v>43979</v>
      </c>
      <c r="B1640" s="24" t="str">
        <f t="shared" si="25"/>
        <v>2020M5</v>
      </c>
      <c r="C1640">
        <v>-1.134434681906304</v>
      </c>
      <c r="D1640">
        <v>-0.33689347544345216</v>
      </c>
      <c r="E1640" s="33">
        <v>-0.32</v>
      </c>
    </row>
    <row r="1641" spans="1:5" x14ac:dyDescent="0.3">
      <c r="A1641" s="24">
        <v>43980</v>
      </c>
      <c r="B1641" s="24" t="str">
        <f t="shared" si="25"/>
        <v>2020M5</v>
      </c>
      <c r="C1641">
        <v>-1.2366303815530089</v>
      </c>
      <c r="D1641">
        <v>-0.37628762704685575</v>
      </c>
      <c r="E1641" s="33">
        <v>-0.33</v>
      </c>
    </row>
    <row r="1642" spans="1:5" x14ac:dyDescent="0.3">
      <c r="A1642" s="24">
        <v>43983</v>
      </c>
      <c r="B1642" s="24" t="str">
        <f t="shared" si="25"/>
        <v>2020M6</v>
      </c>
      <c r="C1642">
        <v>-1.3170678934387734</v>
      </c>
      <c r="D1642">
        <v>-0.42491763814680805</v>
      </c>
      <c r="E1642" s="33">
        <v>-0.39</v>
      </c>
    </row>
    <row r="1643" spans="1:5" x14ac:dyDescent="0.3">
      <c r="A1643" s="24">
        <v>43984</v>
      </c>
      <c r="B1643" s="24" t="str">
        <f t="shared" si="25"/>
        <v>2020M6</v>
      </c>
      <c r="C1643">
        <v>-1.7035102890205431</v>
      </c>
      <c r="D1643">
        <v>-0.49850063048914633</v>
      </c>
      <c r="E1643" s="33">
        <v>-0.59</v>
      </c>
    </row>
    <row r="1644" spans="1:5" x14ac:dyDescent="0.3">
      <c r="A1644" s="24">
        <v>43985</v>
      </c>
      <c r="B1644" s="24" t="str">
        <f t="shared" si="25"/>
        <v>2020M6</v>
      </c>
      <c r="C1644">
        <v>-2.0661787011753998</v>
      </c>
      <c r="D1644">
        <v>-0.6026372354534264</v>
      </c>
      <c r="E1644" s="33">
        <v>-0.78</v>
      </c>
    </row>
    <row r="1645" spans="1:5" x14ac:dyDescent="0.3">
      <c r="A1645" s="24">
        <v>43986</v>
      </c>
      <c r="B1645" s="24" t="str">
        <f t="shared" si="25"/>
        <v>2020M6</v>
      </c>
      <c r="C1645">
        <v>-1.9991528707257937</v>
      </c>
      <c r="D1645">
        <v>-0.69764339995718672</v>
      </c>
      <c r="E1645" s="33">
        <v>-0.76</v>
      </c>
    </row>
    <row r="1646" spans="1:5" x14ac:dyDescent="0.3">
      <c r="A1646" s="24">
        <v>43987</v>
      </c>
      <c r="B1646" s="24" t="str">
        <f t="shared" si="25"/>
        <v>2020M6</v>
      </c>
      <c r="C1646">
        <v>-2.226423136684387</v>
      </c>
      <c r="D1646">
        <v>-0.78839399907279717</v>
      </c>
      <c r="E1646" s="33">
        <v>-0.89</v>
      </c>
    </row>
    <row r="1647" spans="1:5" x14ac:dyDescent="0.3">
      <c r="A1647" s="24">
        <v>43990</v>
      </c>
      <c r="B1647" s="24" t="str">
        <f t="shared" si="25"/>
        <v>2020M6</v>
      </c>
      <c r="C1647">
        <v>-2.5891030021457326</v>
      </c>
      <c r="D1647">
        <v>-0.90651669867164419</v>
      </c>
      <c r="E1647" s="33">
        <v>-0.94</v>
      </c>
    </row>
    <row r="1648" spans="1:5" x14ac:dyDescent="0.3">
      <c r="A1648" s="24">
        <v>43991</v>
      </c>
      <c r="B1648" s="24" t="str">
        <f t="shared" si="25"/>
        <v>2020M6</v>
      </c>
      <c r="C1648">
        <v>-2.3977900232764746</v>
      </c>
      <c r="D1648">
        <v>-1.0276958449514682</v>
      </c>
      <c r="E1648" s="33">
        <v>-0.88</v>
      </c>
    </row>
    <row r="1649" spans="1:5" x14ac:dyDescent="0.3">
      <c r="A1649" s="24">
        <v>43992</v>
      </c>
      <c r="B1649" s="24" t="str">
        <f t="shared" si="25"/>
        <v>2020M6</v>
      </c>
      <c r="C1649">
        <v>-2.2481288475991081</v>
      </c>
      <c r="D1649">
        <v>-1.1479393895727412</v>
      </c>
      <c r="E1649" s="33">
        <v>-0.85</v>
      </c>
    </row>
    <row r="1650" spans="1:5" x14ac:dyDescent="0.3">
      <c r="A1650" s="24">
        <v>43993</v>
      </c>
      <c r="B1650" s="24" t="str">
        <f t="shared" si="25"/>
        <v>2020M6</v>
      </c>
      <c r="C1650">
        <v>-1.841998019445847</v>
      </c>
      <c r="D1650">
        <v>-1.2488123187883358</v>
      </c>
      <c r="E1650" s="33">
        <v>-0.46</v>
      </c>
    </row>
    <row r="1651" spans="1:5" x14ac:dyDescent="0.3">
      <c r="A1651" s="24">
        <v>43994</v>
      </c>
      <c r="B1651" s="24" t="str">
        <f t="shared" si="25"/>
        <v>2020M6</v>
      </c>
      <c r="C1651">
        <v>-1.7619510181681273</v>
      </c>
      <c r="D1651">
        <v>-1.3515083844425466</v>
      </c>
      <c r="E1651" s="33">
        <v>-0.48</v>
      </c>
    </row>
    <row r="1652" spans="1:5" x14ac:dyDescent="0.3">
      <c r="A1652" s="24">
        <v>43997</v>
      </c>
      <c r="B1652" s="24" t="str">
        <f t="shared" si="25"/>
        <v>2020M6</v>
      </c>
      <c r="C1652">
        <v>-1.4904038418411458</v>
      </c>
      <c r="D1652">
        <v>-1.4184231369107709</v>
      </c>
      <c r="E1652" s="33">
        <v>-0.42</v>
      </c>
    </row>
    <row r="1653" spans="1:5" x14ac:dyDescent="0.3">
      <c r="A1653" s="24">
        <v>43998</v>
      </c>
      <c r="B1653" s="24" t="str">
        <f t="shared" si="25"/>
        <v>2020M6</v>
      </c>
      <c r="C1653">
        <v>-1.488063634451658</v>
      </c>
      <c r="D1653">
        <v>-1.4847313738735264</v>
      </c>
      <c r="E1653" s="33">
        <v>-0.49</v>
      </c>
    </row>
    <row r="1654" spans="1:5" x14ac:dyDescent="0.3">
      <c r="A1654" s="24">
        <v>43999</v>
      </c>
      <c r="B1654" s="24" t="str">
        <f t="shared" si="25"/>
        <v>2020M6</v>
      </c>
      <c r="C1654">
        <v>-1.5510154413641859</v>
      </c>
      <c r="D1654">
        <v>-1.5436787692276233</v>
      </c>
      <c r="E1654" s="33">
        <v>-0.48</v>
      </c>
    </row>
    <row r="1655" spans="1:5" x14ac:dyDescent="0.3">
      <c r="A1655" s="24">
        <v>44000</v>
      </c>
      <c r="B1655" s="24" t="str">
        <f t="shared" si="25"/>
        <v>2020M6</v>
      </c>
      <c r="C1655">
        <v>-1.2593275306681087</v>
      </c>
      <c r="D1655">
        <v>-1.58207725137453</v>
      </c>
      <c r="E1655" s="33">
        <v>-0.38</v>
      </c>
    </row>
    <row r="1656" spans="1:5" x14ac:dyDescent="0.3">
      <c r="A1656" s="24">
        <v>44001</v>
      </c>
      <c r="B1656" s="24" t="str">
        <f t="shared" si="25"/>
        <v>2020M6</v>
      </c>
      <c r="C1656">
        <v>-1.261074524644185</v>
      </c>
      <c r="D1656">
        <v>-1.6196687266672889</v>
      </c>
      <c r="E1656" s="33">
        <v>-0.35</v>
      </c>
    </row>
    <row r="1657" spans="1:5" x14ac:dyDescent="0.3">
      <c r="A1657" s="24">
        <v>44004</v>
      </c>
      <c r="B1657" s="24" t="str">
        <f t="shared" si="25"/>
        <v>2020M6</v>
      </c>
      <c r="C1657">
        <v>-1.3818187918644895</v>
      </c>
      <c r="D1657">
        <v>-1.6566525265951135</v>
      </c>
      <c r="E1657" s="33">
        <v>-0.43</v>
      </c>
    </row>
    <row r="1658" spans="1:5" x14ac:dyDescent="0.3">
      <c r="A1658" s="24">
        <v>44005</v>
      </c>
      <c r="B1658" s="24" t="str">
        <f t="shared" si="25"/>
        <v>2020M6</v>
      </c>
      <c r="C1658">
        <v>-1.631982041361612</v>
      </c>
      <c r="D1658">
        <v>-1.6897418741332708</v>
      </c>
      <c r="E1658" s="33">
        <v>-0.56000000000000005</v>
      </c>
    </row>
    <row r="1659" spans="1:5" x14ac:dyDescent="0.3">
      <c r="A1659" s="24">
        <v>44006</v>
      </c>
      <c r="B1659" s="24" t="str">
        <f t="shared" si="25"/>
        <v>2020M6</v>
      </c>
      <c r="C1659">
        <v>-1.2821353825153903</v>
      </c>
      <c r="D1659">
        <v>-1.6934095026925138</v>
      </c>
      <c r="E1659" s="33">
        <v>-0.4</v>
      </c>
    </row>
    <row r="1660" spans="1:5" x14ac:dyDescent="0.3">
      <c r="A1660" s="24">
        <v>44007</v>
      </c>
      <c r="B1660" s="24" t="str">
        <f t="shared" si="25"/>
        <v>2020M6</v>
      </c>
      <c r="C1660">
        <v>-1.2815852331948003</v>
      </c>
      <c r="D1660">
        <v>-1.7007670302569387</v>
      </c>
      <c r="E1660" s="33">
        <v>-0.42</v>
      </c>
    </row>
    <row r="1661" spans="1:5" x14ac:dyDescent="0.3">
      <c r="A1661" s="24">
        <v>44008</v>
      </c>
      <c r="B1661" s="24" t="str">
        <f t="shared" si="25"/>
        <v>2020M6</v>
      </c>
      <c r="C1661">
        <v>-0.92877590966814039</v>
      </c>
      <c r="D1661">
        <v>-1.6853743066626954</v>
      </c>
      <c r="E1661" s="33">
        <v>-0.24</v>
      </c>
    </row>
    <row r="1662" spans="1:5" x14ac:dyDescent="0.3">
      <c r="A1662" s="24">
        <v>44011</v>
      </c>
      <c r="B1662" s="24" t="str">
        <f t="shared" si="25"/>
        <v>2020M6</v>
      </c>
      <c r="C1662">
        <v>-1.0183201346411028</v>
      </c>
      <c r="D1662">
        <v>-1.6704369187228121</v>
      </c>
      <c r="E1662" s="33">
        <v>-0.31</v>
      </c>
    </row>
    <row r="1663" spans="1:5" x14ac:dyDescent="0.3">
      <c r="A1663" s="24">
        <v>44012</v>
      </c>
      <c r="B1663" s="24" t="str">
        <f t="shared" si="25"/>
        <v>2020M6</v>
      </c>
      <c r="C1663">
        <v>-1.042152479695992</v>
      </c>
      <c r="D1663">
        <v>-1.6373690282565843</v>
      </c>
      <c r="E1663" s="33">
        <v>-0.36</v>
      </c>
    </row>
    <row r="1664" spans="1:5" x14ac:dyDescent="0.3">
      <c r="A1664" s="24">
        <v>44013</v>
      </c>
      <c r="B1664" s="24" t="str">
        <f t="shared" si="25"/>
        <v>2020M7</v>
      </c>
      <c r="C1664">
        <v>-1.3214733946233783</v>
      </c>
      <c r="D1664">
        <v>-1.6001337629289831</v>
      </c>
      <c r="E1664" s="33">
        <v>-0.51</v>
      </c>
    </row>
    <row r="1665" spans="1:5" x14ac:dyDescent="0.3">
      <c r="A1665" s="24">
        <v>44014</v>
      </c>
      <c r="B1665" s="24" t="str">
        <f t="shared" si="25"/>
        <v>2020M7</v>
      </c>
      <c r="C1665">
        <v>-1.3226763721963191</v>
      </c>
      <c r="D1665">
        <v>-1.5663099380025096</v>
      </c>
      <c r="E1665" s="33">
        <v>-0.55000000000000004</v>
      </c>
    </row>
    <row r="1666" spans="1:5" x14ac:dyDescent="0.3">
      <c r="A1666" s="24">
        <v>44015</v>
      </c>
      <c r="B1666" s="24" t="str">
        <f t="shared" ref="B1666:B1729" si="26">CONCATENATE(YEAR(A1666),"M",(MONTH(A1666)))</f>
        <v>2020M7</v>
      </c>
      <c r="C1666">
        <v>-1.4116714741708414</v>
      </c>
      <c r="D1666">
        <v>-1.5255723548768323</v>
      </c>
      <c r="E1666" s="33">
        <v>-0.57999999999999996</v>
      </c>
    </row>
    <row r="1667" spans="1:5" x14ac:dyDescent="0.3">
      <c r="A1667" s="24">
        <v>44018</v>
      </c>
      <c r="B1667" s="24" t="str">
        <f t="shared" si="26"/>
        <v>2020M7</v>
      </c>
      <c r="C1667">
        <v>-1.6317420799322109</v>
      </c>
      <c r="D1667">
        <v>-1.4777043087661561</v>
      </c>
      <c r="E1667" s="33">
        <v>-0.69</v>
      </c>
    </row>
    <row r="1668" spans="1:5" x14ac:dyDescent="0.3">
      <c r="A1668" s="24">
        <v>44019</v>
      </c>
      <c r="B1668" s="24" t="str">
        <f t="shared" si="26"/>
        <v>2020M7</v>
      </c>
      <c r="C1668">
        <v>-1.4350614291143977</v>
      </c>
      <c r="D1668">
        <v>-1.4295678790580522</v>
      </c>
      <c r="E1668" s="33">
        <v>-0.59</v>
      </c>
    </row>
    <row r="1669" spans="1:5" x14ac:dyDescent="0.3">
      <c r="A1669" s="24">
        <v>44020</v>
      </c>
      <c r="B1669" s="24" t="str">
        <f t="shared" si="26"/>
        <v>2020M7</v>
      </c>
      <c r="C1669">
        <v>-1.5600821560502343</v>
      </c>
      <c r="D1669">
        <v>-1.3951655444806086</v>
      </c>
      <c r="E1669" s="33">
        <v>-0.62</v>
      </c>
    </row>
    <row r="1670" spans="1:5" x14ac:dyDescent="0.3">
      <c r="A1670" s="24">
        <v>44021</v>
      </c>
      <c r="B1670" s="24" t="str">
        <f t="shared" si="26"/>
        <v>2020M7</v>
      </c>
      <c r="C1670">
        <v>-1.5907778345087473</v>
      </c>
      <c r="D1670">
        <v>-1.3826045352337533</v>
      </c>
      <c r="E1670" s="33">
        <v>-0.64</v>
      </c>
    </row>
    <row r="1671" spans="1:5" x14ac:dyDescent="0.3">
      <c r="A1671" s="24">
        <v>44022</v>
      </c>
      <c r="B1671" s="24" t="str">
        <f t="shared" si="26"/>
        <v>2020M7</v>
      </c>
      <c r="C1671">
        <v>-1.6346195839592703</v>
      </c>
      <c r="D1671">
        <v>-1.3762379635233104</v>
      </c>
      <c r="E1671" s="33">
        <v>-0.66</v>
      </c>
    </row>
    <row r="1672" spans="1:5" x14ac:dyDescent="0.3">
      <c r="A1672" s="24">
        <v>44025</v>
      </c>
      <c r="B1672" s="24" t="str">
        <f t="shared" si="26"/>
        <v>2020M7</v>
      </c>
      <c r="C1672">
        <v>-1.4528183039169251</v>
      </c>
      <c r="D1672">
        <v>-1.3743586866270994</v>
      </c>
      <c r="E1672" s="33">
        <v>-0.6</v>
      </c>
    </row>
    <row r="1673" spans="1:5" x14ac:dyDescent="0.3">
      <c r="A1673" s="24">
        <v>44026</v>
      </c>
      <c r="B1673" s="24" t="str">
        <f t="shared" si="26"/>
        <v>2020M7</v>
      </c>
      <c r="C1673">
        <v>-1.565648453415782</v>
      </c>
      <c r="D1673">
        <v>-1.3782379275753056</v>
      </c>
      <c r="E1673" s="33">
        <v>-0.62</v>
      </c>
    </row>
    <row r="1674" spans="1:5" x14ac:dyDescent="0.3">
      <c r="A1674" s="24">
        <v>44027</v>
      </c>
      <c r="B1674" s="24" t="str">
        <f t="shared" si="26"/>
        <v>2020M7</v>
      </c>
      <c r="C1674">
        <v>-1.6698634242353225</v>
      </c>
      <c r="D1674">
        <v>-1.3841803267188626</v>
      </c>
      <c r="E1674" s="33">
        <v>-0.72</v>
      </c>
    </row>
    <row r="1675" spans="1:5" x14ac:dyDescent="0.3">
      <c r="A1675" s="24">
        <v>44028</v>
      </c>
      <c r="B1675" s="24" t="str">
        <f t="shared" si="26"/>
        <v>2020M7</v>
      </c>
      <c r="C1675">
        <v>-1.6796958944212841</v>
      </c>
      <c r="D1675">
        <v>-1.4051987449065213</v>
      </c>
      <c r="E1675" s="33">
        <v>-0.69</v>
      </c>
    </row>
    <row r="1676" spans="1:5" x14ac:dyDescent="0.3">
      <c r="A1676" s="24">
        <v>44029</v>
      </c>
      <c r="B1676" s="24" t="str">
        <f t="shared" si="26"/>
        <v>2020M7</v>
      </c>
      <c r="C1676">
        <v>-1.7171815415233096</v>
      </c>
      <c r="D1676">
        <v>-1.4280040957504776</v>
      </c>
      <c r="E1676" s="33">
        <v>-0.79</v>
      </c>
    </row>
    <row r="1677" spans="1:5" x14ac:dyDescent="0.3">
      <c r="A1677" s="24">
        <v>44032</v>
      </c>
      <c r="B1677" s="24" t="str">
        <f t="shared" si="26"/>
        <v>2020M7</v>
      </c>
      <c r="C1677">
        <v>-1.8327203634798634</v>
      </c>
      <c r="D1677">
        <v>-1.4505491743312464</v>
      </c>
      <c r="E1677" s="33">
        <v>-0.85</v>
      </c>
    </row>
    <row r="1678" spans="1:5" x14ac:dyDescent="0.3">
      <c r="A1678" s="24">
        <v>44033</v>
      </c>
      <c r="B1678" s="24" t="str">
        <f t="shared" si="26"/>
        <v>2020M7</v>
      </c>
      <c r="C1678">
        <v>-2.0762063068381789</v>
      </c>
      <c r="D1678">
        <v>-1.4727603876050748</v>
      </c>
      <c r="E1678" s="33">
        <v>-0.95</v>
      </c>
    </row>
    <row r="1679" spans="1:5" x14ac:dyDescent="0.3">
      <c r="A1679" s="24">
        <v>44034</v>
      </c>
      <c r="B1679" s="24" t="str">
        <f t="shared" si="26"/>
        <v>2020M7</v>
      </c>
      <c r="C1679">
        <v>-2.1989117313719846</v>
      </c>
      <c r="D1679">
        <v>-1.5185992050479045</v>
      </c>
      <c r="E1679" s="33">
        <v>-1.03</v>
      </c>
    </row>
    <row r="1680" spans="1:5" x14ac:dyDescent="0.3">
      <c r="A1680" s="24">
        <v>44035</v>
      </c>
      <c r="B1680" s="24" t="str">
        <f t="shared" si="26"/>
        <v>2020M7</v>
      </c>
      <c r="C1680">
        <v>-2.0712291522311896</v>
      </c>
      <c r="D1680">
        <v>-1.5580814009997241</v>
      </c>
      <c r="E1680" s="33">
        <v>-0.95</v>
      </c>
    </row>
    <row r="1681" spans="1:5" x14ac:dyDescent="0.3">
      <c r="A1681" s="24">
        <v>44036</v>
      </c>
      <c r="B1681" s="24" t="str">
        <f t="shared" si="26"/>
        <v>2020M7</v>
      </c>
      <c r="C1681">
        <v>-2.0276510508044465</v>
      </c>
      <c r="D1681">
        <v>-1.6130251580565393</v>
      </c>
      <c r="E1681" s="33">
        <v>-0.93</v>
      </c>
    </row>
    <row r="1682" spans="1:5" x14ac:dyDescent="0.3">
      <c r="A1682" s="24">
        <v>44039</v>
      </c>
      <c r="B1682" s="24" t="str">
        <f t="shared" si="26"/>
        <v>2020M7</v>
      </c>
      <c r="C1682">
        <v>-2.3722741380167727</v>
      </c>
      <c r="D1682">
        <v>-1.6807228582253226</v>
      </c>
      <c r="E1682" s="33">
        <v>-1.08</v>
      </c>
    </row>
    <row r="1683" spans="1:5" x14ac:dyDescent="0.3">
      <c r="A1683" s="24">
        <v>44040</v>
      </c>
      <c r="B1683" s="24" t="str">
        <f t="shared" si="26"/>
        <v>2020M7</v>
      </c>
      <c r="C1683">
        <v>-2.3451018589108257</v>
      </c>
      <c r="D1683">
        <v>-1.7458703271860643</v>
      </c>
      <c r="E1683" s="33">
        <v>-1.06</v>
      </c>
    </row>
    <row r="1684" spans="1:5" x14ac:dyDescent="0.3">
      <c r="A1684" s="24">
        <v>44041</v>
      </c>
      <c r="B1684" s="24" t="str">
        <f t="shared" si="26"/>
        <v>2020M7</v>
      </c>
      <c r="C1684">
        <v>-2.393616811121225</v>
      </c>
      <c r="D1684">
        <v>-1.7994774980109569</v>
      </c>
      <c r="E1684" s="33">
        <v>-1.1200000000000001</v>
      </c>
    </row>
    <row r="1685" spans="1:5" x14ac:dyDescent="0.3">
      <c r="A1685" s="24">
        <v>44042</v>
      </c>
      <c r="B1685" s="24" t="str">
        <f t="shared" si="26"/>
        <v>2020M7</v>
      </c>
      <c r="C1685">
        <v>-2.372013942238997</v>
      </c>
      <c r="D1685">
        <v>-1.851944376513091</v>
      </c>
      <c r="E1685" s="33">
        <v>-1.1299999999999999</v>
      </c>
    </row>
    <row r="1686" spans="1:5" x14ac:dyDescent="0.3">
      <c r="A1686" s="24">
        <v>44043</v>
      </c>
      <c r="B1686" s="24" t="str">
        <f t="shared" si="26"/>
        <v>2020M7</v>
      </c>
      <c r="C1686">
        <v>-2.159784044887612</v>
      </c>
      <c r="D1686">
        <v>-1.8893500050489294</v>
      </c>
      <c r="E1686" s="33">
        <v>-1.1000000000000001</v>
      </c>
    </row>
    <row r="1687" spans="1:5" x14ac:dyDescent="0.3">
      <c r="A1687" s="24">
        <v>44046</v>
      </c>
      <c r="B1687" s="24" t="str">
        <f t="shared" si="26"/>
        <v>2020M8</v>
      </c>
      <c r="C1687">
        <v>-1.9728023975889579</v>
      </c>
      <c r="D1687">
        <v>-1.9064030209317668</v>
      </c>
      <c r="E1687" s="33">
        <v>-1.01</v>
      </c>
    </row>
    <row r="1688" spans="1:5" x14ac:dyDescent="0.3">
      <c r="A1688" s="24">
        <v>44047</v>
      </c>
      <c r="B1688" s="24" t="str">
        <f t="shared" si="26"/>
        <v>2020M8</v>
      </c>
      <c r="C1688">
        <v>-1.9315612335623162</v>
      </c>
      <c r="D1688">
        <v>-1.9312280111541624</v>
      </c>
      <c r="E1688" s="33">
        <v>-0.97</v>
      </c>
    </row>
    <row r="1689" spans="1:5" x14ac:dyDescent="0.3">
      <c r="A1689" s="24">
        <v>44048</v>
      </c>
      <c r="B1689" s="24" t="str">
        <f t="shared" si="26"/>
        <v>2020M8</v>
      </c>
      <c r="C1689">
        <v>-2.1253419514693568</v>
      </c>
      <c r="D1689">
        <v>-1.9594910009251183</v>
      </c>
      <c r="E1689" s="33">
        <v>-1.07</v>
      </c>
    </row>
    <row r="1690" spans="1:5" x14ac:dyDescent="0.3">
      <c r="A1690" s="24">
        <v>44049</v>
      </c>
      <c r="B1690" s="24" t="str">
        <f t="shared" si="26"/>
        <v>2020M8</v>
      </c>
      <c r="C1690">
        <v>-2.148132721249941</v>
      </c>
      <c r="D1690">
        <v>-1.9873587452621782</v>
      </c>
      <c r="E1690" s="33">
        <v>-1.1000000000000001</v>
      </c>
    </row>
    <row r="1691" spans="1:5" x14ac:dyDescent="0.3">
      <c r="A1691" s="24">
        <v>44050</v>
      </c>
      <c r="B1691" s="24" t="str">
        <f t="shared" si="26"/>
        <v>2020M8</v>
      </c>
      <c r="C1691">
        <v>-1.8626415224840924</v>
      </c>
      <c r="D1691">
        <v>-1.998759842188419</v>
      </c>
      <c r="E1691" s="33">
        <v>-0.99</v>
      </c>
    </row>
    <row r="1692" spans="1:5" x14ac:dyDescent="0.3">
      <c r="A1692" s="24">
        <v>44053</v>
      </c>
      <c r="B1692" s="24" t="str">
        <f t="shared" si="26"/>
        <v>2020M8</v>
      </c>
      <c r="C1692">
        <v>-1.802778356843556</v>
      </c>
      <c r="D1692">
        <v>-2.0162578448347506</v>
      </c>
      <c r="E1692" s="33">
        <v>-0.99</v>
      </c>
    </row>
    <row r="1693" spans="1:5" x14ac:dyDescent="0.3">
      <c r="A1693" s="24">
        <v>44054</v>
      </c>
      <c r="B1693" s="24" t="str">
        <f t="shared" si="26"/>
        <v>2020M8</v>
      </c>
      <c r="C1693">
        <v>-1.8591153601851929</v>
      </c>
      <c r="D1693">
        <v>-2.030931190173221</v>
      </c>
      <c r="E1693" s="33">
        <v>-0.96</v>
      </c>
    </row>
    <row r="1694" spans="1:5" x14ac:dyDescent="0.3">
      <c r="A1694" s="24">
        <v>44055</v>
      </c>
      <c r="B1694" s="24" t="str">
        <f t="shared" si="26"/>
        <v>2020M8</v>
      </c>
      <c r="C1694">
        <v>-1.8485619757921601</v>
      </c>
      <c r="D1694">
        <v>-2.0398661177510631</v>
      </c>
      <c r="E1694" s="33">
        <v>-0.94</v>
      </c>
    </row>
    <row r="1695" spans="1:5" x14ac:dyDescent="0.3">
      <c r="A1695" s="24">
        <v>44056</v>
      </c>
      <c r="B1695" s="24" t="str">
        <f t="shared" si="26"/>
        <v>2020M8</v>
      </c>
      <c r="C1695">
        <v>-1.8919733377042613</v>
      </c>
      <c r="D1695">
        <v>-2.0504799899152117</v>
      </c>
      <c r="E1695" s="33">
        <v>-0.96</v>
      </c>
    </row>
    <row r="1696" spans="1:5" x14ac:dyDescent="0.3">
      <c r="A1696" s="24">
        <v>44057</v>
      </c>
      <c r="B1696" s="24" t="str">
        <f t="shared" si="26"/>
        <v>2020M8</v>
      </c>
      <c r="C1696">
        <v>-1.8698037368600802</v>
      </c>
      <c r="D1696">
        <v>-2.0581110996820504</v>
      </c>
      <c r="E1696" s="33">
        <v>-0.96</v>
      </c>
    </row>
    <row r="1697" spans="1:5" x14ac:dyDescent="0.3">
      <c r="A1697" s="24">
        <v>44060</v>
      </c>
      <c r="B1697" s="24" t="str">
        <f t="shared" si="26"/>
        <v>2020M8</v>
      </c>
      <c r="C1697">
        <v>-1.7875631176873386</v>
      </c>
      <c r="D1697">
        <v>-2.0558532373924243</v>
      </c>
      <c r="E1697" s="33">
        <v>-0.93</v>
      </c>
    </row>
    <row r="1698" spans="1:5" x14ac:dyDescent="0.3">
      <c r="A1698" s="24">
        <v>44061</v>
      </c>
      <c r="B1698" s="24" t="str">
        <f t="shared" si="26"/>
        <v>2020M8</v>
      </c>
      <c r="C1698">
        <v>-1.9075462015985505</v>
      </c>
      <c r="D1698">
        <v>-2.0474202321304431</v>
      </c>
      <c r="E1698" s="33">
        <v>-1.01</v>
      </c>
    </row>
    <row r="1699" spans="1:5" x14ac:dyDescent="0.3">
      <c r="A1699" s="24">
        <v>44062</v>
      </c>
      <c r="B1699" s="24" t="str">
        <f t="shared" si="26"/>
        <v>2020M8</v>
      </c>
      <c r="C1699">
        <v>-1.7461428237451877</v>
      </c>
      <c r="D1699">
        <v>-2.0247817867491031</v>
      </c>
      <c r="E1699" s="33">
        <v>-0.95</v>
      </c>
    </row>
    <row r="1700" spans="1:5" x14ac:dyDescent="0.3">
      <c r="A1700" s="24">
        <v>44063</v>
      </c>
      <c r="B1700" s="24" t="str">
        <f t="shared" si="26"/>
        <v>2020M8</v>
      </c>
      <c r="C1700">
        <v>-1.7010013944577289</v>
      </c>
      <c r="D1700">
        <v>-2.0062703988604302</v>
      </c>
      <c r="E1700" s="33">
        <v>-0.87</v>
      </c>
    </row>
    <row r="1701" spans="1:5" x14ac:dyDescent="0.3">
      <c r="A1701" s="24">
        <v>44064</v>
      </c>
      <c r="B1701" s="24" t="str">
        <f t="shared" si="26"/>
        <v>2020M8</v>
      </c>
      <c r="C1701">
        <v>-1.6228708370846272</v>
      </c>
      <c r="D1701">
        <v>-1.9860313881744389</v>
      </c>
      <c r="E1701" s="33">
        <v>-0.9</v>
      </c>
    </row>
    <row r="1702" spans="1:5" x14ac:dyDescent="0.3">
      <c r="A1702" s="24">
        <v>44067</v>
      </c>
      <c r="B1702" s="24" t="str">
        <f t="shared" si="26"/>
        <v>2020M8</v>
      </c>
      <c r="C1702">
        <v>-1.7005591446695467</v>
      </c>
      <c r="D1702">
        <v>-1.9524456385070779</v>
      </c>
      <c r="E1702" s="33">
        <v>-0.96</v>
      </c>
    </row>
    <row r="1703" spans="1:5" x14ac:dyDescent="0.3">
      <c r="A1703" s="24">
        <v>44068</v>
      </c>
      <c r="B1703" s="24" t="str">
        <f t="shared" si="26"/>
        <v>2020M8</v>
      </c>
      <c r="C1703">
        <v>-1.8036274574492193</v>
      </c>
      <c r="D1703">
        <v>-1.9253719184339975</v>
      </c>
      <c r="E1703" s="33">
        <v>-0.98</v>
      </c>
    </row>
    <row r="1704" spans="1:5" x14ac:dyDescent="0.3">
      <c r="A1704" s="24">
        <v>44069</v>
      </c>
      <c r="B1704" s="24" t="str">
        <f t="shared" si="26"/>
        <v>2020M8</v>
      </c>
      <c r="C1704">
        <v>-1.675083640739379</v>
      </c>
      <c r="D1704">
        <v>-1.8894452599149052</v>
      </c>
      <c r="E1704" s="33">
        <v>-0.94</v>
      </c>
    </row>
    <row r="1705" spans="1:5" x14ac:dyDescent="0.3">
      <c r="A1705" s="24">
        <v>44070</v>
      </c>
      <c r="B1705" s="24" t="str">
        <f t="shared" si="26"/>
        <v>2020M8</v>
      </c>
      <c r="C1705">
        <v>-1.6468201058637921</v>
      </c>
      <c r="D1705">
        <v>-1.8531855680961449</v>
      </c>
      <c r="E1705" s="33">
        <v>-0.9</v>
      </c>
    </row>
    <row r="1706" spans="1:5" x14ac:dyDescent="0.3">
      <c r="A1706" s="24">
        <v>44071</v>
      </c>
      <c r="B1706" s="24" t="str">
        <f t="shared" si="26"/>
        <v>2020M8</v>
      </c>
      <c r="C1706">
        <v>-2.0777343420237115</v>
      </c>
      <c r="D1706">
        <v>-1.8490830829529497</v>
      </c>
      <c r="E1706" s="33">
        <v>-1.1000000000000001</v>
      </c>
    </row>
    <row r="1707" spans="1:5" x14ac:dyDescent="0.3">
      <c r="A1707" s="24">
        <v>44074</v>
      </c>
      <c r="B1707" s="24" t="str">
        <f t="shared" si="26"/>
        <v>2020M8</v>
      </c>
      <c r="C1707">
        <v>-1.8333050363832628</v>
      </c>
      <c r="D1707">
        <v>-1.8421082148926651</v>
      </c>
      <c r="E1707" s="33">
        <v>-0.99</v>
      </c>
    </row>
    <row r="1708" spans="1:5" x14ac:dyDescent="0.3">
      <c r="A1708" s="24">
        <v>44075</v>
      </c>
      <c r="B1708" s="24" t="str">
        <f t="shared" si="26"/>
        <v>2020M9</v>
      </c>
      <c r="C1708">
        <v>-2.0599019650741268</v>
      </c>
      <c r="D1708">
        <v>-1.8485252514682557</v>
      </c>
      <c r="E1708" s="33">
        <v>-1.1200000000000001</v>
      </c>
    </row>
    <row r="1709" spans="1:5" x14ac:dyDescent="0.3">
      <c r="A1709" s="24">
        <v>44076</v>
      </c>
      <c r="B1709" s="24" t="str">
        <f t="shared" si="26"/>
        <v>2020M9</v>
      </c>
      <c r="C1709">
        <v>-2.1643523265600435</v>
      </c>
      <c r="D1709">
        <v>-1.8504757702227899</v>
      </c>
      <c r="E1709" s="33">
        <v>-1.1399999999999999</v>
      </c>
    </row>
    <row r="1710" spans="1:5" x14ac:dyDescent="0.3">
      <c r="A1710" s="24">
        <v>44077</v>
      </c>
      <c r="B1710" s="24" t="str">
        <f t="shared" si="26"/>
        <v>2020M9</v>
      </c>
      <c r="C1710">
        <v>-1.9933608973279811</v>
      </c>
      <c r="D1710">
        <v>-1.8427371790266922</v>
      </c>
      <c r="E1710" s="33">
        <v>-1.01</v>
      </c>
    </row>
    <row r="1711" spans="1:5" x14ac:dyDescent="0.3">
      <c r="A1711" s="24">
        <v>44078</v>
      </c>
      <c r="B1711" s="24" t="str">
        <f t="shared" si="26"/>
        <v>2020M9</v>
      </c>
      <c r="C1711">
        <v>-2.1007268076707781</v>
      </c>
      <c r="D1711">
        <v>-1.8546414432860261</v>
      </c>
      <c r="E1711" s="33">
        <v>-1.08</v>
      </c>
    </row>
    <row r="1712" spans="1:5" x14ac:dyDescent="0.3">
      <c r="A1712" s="24">
        <v>44081</v>
      </c>
      <c r="B1712" s="24" t="str">
        <f t="shared" si="26"/>
        <v>2020M9</v>
      </c>
      <c r="C1712">
        <v>-2.107065904818556</v>
      </c>
      <c r="D1712">
        <v>-1.8698558206847757</v>
      </c>
      <c r="E1712" s="33">
        <v>-1.08</v>
      </c>
    </row>
    <row r="1713" spans="1:5" x14ac:dyDescent="0.3">
      <c r="A1713" s="24">
        <v>44082</v>
      </c>
      <c r="B1713" s="24" t="str">
        <f t="shared" si="26"/>
        <v>2020M9</v>
      </c>
      <c r="C1713">
        <v>-1.9781197365176508</v>
      </c>
      <c r="D1713">
        <v>-1.8758060395013989</v>
      </c>
      <c r="E1713" s="33">
        <v>-1.01</v>
      </c>
    </row>
    <row r="1714" spans="1:5" x14ac:dyDescent="0.3">
      <c r="A1714" s="24">
        <v>44083</v>
      </c>
      <c r="B1714" s="24" t="str">
        <f t="shared" si="26"/>
        <v>2020M9</v>
      </c>
      <c r="C1714">
        <v>-2.1782802106914727</v>
      </c>
      <c r="D1714">
        <v>-1.8922919512463647</v>
      </c>
      <c r="E1714" s="33">
        <v>-1.1299999999999999</v>
      </c>
    </row>
    <row r="1715" spans="1:5" x14ac:dyDescent="0.3">
      <c r="A1715" s="24">
        <v>44084</v>
      </c>
      <c r="B1715" s="24" t="str">
        <f t="shared" si="26"/>
        <v>2020M9</v>
      </c>
      <c r="C1715">
        <v>-2.083316067086125</v>
      </c>
      <c r="D1715">
        <v>-1.9018590877154575</v>
      </c>
      <c r="E1715" s="33">
        <v>-1.08</v>
      </c>
    </row>
    <row r="1716" spans="1:5" x14ac:dyDescent="0.3">
      <c r="A1716" s="24">
        <v>44085</v>
      </c>
      <c r="B1716" s="24" t="str">
        <f t="shared" si="26"/>
        <v>2020M9</v>
      </c>
      <c r="C1716">
        <v>-2.150307780981719</v>
      </c>
      <c r="D1716">
        <v>-1.9158842899215398</v>
      </c>
      <c r="E1716" s="33">
        <v>-1.1399999999999999</v>
      </c>
    </row>
    <row r="1717" spans="1:5" x14ac:dyDescent="0.3">
      <c r="A1717" s="24">
        <v>44088</v>
      </c>
      <c r="B1717" s="24" t="str">
        <f t="shared" si="26"/>
        <v>2020M9</v>
      </c>
      <c r="C1717">
        <v>-2.413733565440995</v>
      </c>
      <c r="D1717">
        <v>-1.9471928123092226</v>
      </c>
      <c r="E1717" s="33">
        <v>-1.26</v>
      </c>
    </row>
    <row r="1718" spans="1:5" x14ac:dyDescent="0.3">
      <c r="A1718" s="24">
        <v>44089</v>
      </c>
      <c r="B1718" s="24" t="str">
        <f t="shared" si="26"/>
        <v>2020M9</v>
      </c>
      <c r="C1718">
        <v>-2.398181155436113</v>
      </c>
      <c r="D1718">
        <v>-1.9717245600011004</v>
      </c>
      <c r="E1718" s="33">
        <v>-1.26</v>
      </c>
    </row>
    <row r="1719" spans="1:5" x14ac:dyDescent="0.3">
      <c r="A1719" s="24">
        <v>44090</v>
      </c>
      <c r="B1719" s="24" t="str">
        <f t="shared" si="26"/>
        <v>2020M9</v>
      </c>
      <c r="C1719">
        <v>-2.3493048667476084</v>
      </c>
      <c r="D1719">
        <v>-2.001882662151222</v>
      </c>
      <c r="E1719" s="33">
        <v>-1.23</v>
      </c>
    </row>
    <row r="1720" spans="1:5" x14ac:dyDescent="0.3">
      <c r="A1720" s="24">
        <v>44091</v>
      </c>
      <c r="B1720" s="24" t="str">
        <f t="shared" si="26"/>
        <v>2020M9</v>
      </c>
      <c r="C1720">
        <v>-2.3128970153378474</v>
      </c>
      <c r="D1720">
        <v>-2.0324774431952277</v>
      </c>
      <c r="E1720" s="33">
        <v>-1.2</v>
      </c>
    </row>
    <row r="1721" spans="1:5" x14ac:dyDescent="0.3">
      <c r="A1721" s="24">
        <v>44092</v>
      </c>
      <c r="B1721" s="24" t="str">
        <f t="shared" si="26"/>
        <v>2020M9</v>
      </c>
      <c r="C1721">
        <v>-2.082986497224534</v>
      </c>
      <c r="D1721">
        <v>-2.0554832262022233</v>
      </c>
      <c r="E1721" s="33">
        <v>-1.1399999999999999</v>
      </c>
    </row>
    <row r="1722" spans="1:5" x14ac:dyDescent="0.3">
      <c r="A1722" s="24">
        <v>44095</v>
      </c>
      <c r="B1722" s="24" t="str">
        <f t="shared" si="26"/>
        <v>2020M9</v>
      </c>
      <c r="C1722">
        <v>-1.7580236074473889</v>
      </c>
      <c r="D1722">
        <v>-2.0583564493411153</v>
      </c>
      <c r="E1722" s="33">
        <v>-0.92</v>
      </c>
    </row>
    <row r="1723" spans="1:5" x14ac:dyDescent="0.3">
      <c r="A1723" s="24">
        <v>44096</v>
      </c>
      <c r="B1723" s="24" t="str">
        <f t="shared" si="26"/>
        <v>2020M9</v>
      </c>
      <c r="C1723">
        <v>-1.6068324274444095</v>
      </c>
      <c r="D1723">
        <v>-2.0485166978408746</v>
      </c>
      <c r="E1723" s="33">
        <v>-0.92</v>
      </c>
    </row>
    <row r="1724" spans="1:5" x14ac:dyDescent="0.3">
      <c r="A1724" s="24">
        <v>44097</v>
      </c>
      <c r="B1724" s="24" t="str">
        <f t="shared" si="26"/>
        <v>2020M9</v>
      </c>
      <c r="C1724">
        <v>-1.158992721090506</v>
      </c>
      <c r="D1724">
        <v>-2.0227121518584315</v>
      </c>
      <c r="E1724" s="33">
        <v>-0.71</v>
      </c>
    </row>
    <row r="1725" spans="1:5" x14ac:dyDescent="0.3">
      <c r="A1725" s="24">
        <v>44098</v>
      </c>
      <c r="B1725" s="24" t="str">
        <f t="shared" si="26"/>
        <v>2020M9</v>
      </c>
      <c r="C1725">
        <v>-1.1810646854700124</v>
      </c>
      <c r="D1725">
        <v>-1.9994243808387424</v>
      </c>
      <c r="E1725" s="33">
        <v>-0.68</v>
      </c>
    </row>
    <row r="1726" spans="1:5" x14ac:dyDescent="0.3">
      <c r="A1726" s="24">
        <v>44099</v>
      </c>
      <c r="B1726" s="24" t="str">
        <f t="shared" si="26"/>
        <v>2020M9</v>
      </c>
      <c r="C1726">
        <v>-1.126659988045883</v>
      </c>
      <c r="D1726">
        <v>-1.9518706631398508</v>
      </c>
      <c r="E1726" s="33">
        <v>-0.72</v>
      </c>
    </row>
    <row r="1727" spans="1:5" x14ac:dyDescent="0.3">
      <c r="A1727" s="24">
        <v>44102</v>
      </c>
      <c r="B1727" s="24" t="str">
        <f t="shared" si="26"/>
        <v>2020M9</v>
      </c>
      <c r="C1727">
        <v>-0.99925748544341408</v>
      </c>
      <c r="D1727">
        <v>-1.9101682855928583</v>
      </c>
      <c r="E1727" s="33">
        <v>-0.69</v>
      </c>
    </row>
    <row r="1728" spans="1:5" x14ac:dyDescent="0.3">
      <c r="A1728" s="24">
        <v>44103</v>
      </c>
      <c r="B1728" s="24" t="str">
        <f t="shared" si="26"/>
        <v>2020M9</v>
      </c>
      <c r="C1728">
        <v>-1.0651829136001694</v>
      </c>
      <c r="D1728">
        <v>-1.8604323330191601</v>
      </c>
      <c r="E1728" s="33">
        <v>-0.68</v>
      </c>
    </row>
    <row r="1729" spans="1:5" x14ac:dyDescent="0.3">
      <c r="A1729" s="24">
        <v>44104</v>
      </c>
      <c r="B1729" s="24" t="str">
        <f t="shared" si="26"/>
        <v>2020M9</v>
      </c>
      <c r="C1729">
        <v>-1.2068420956540755</v>
      </c>
      <c r="D1729">
        <v>-1.8125568214738617</v>
      </c>
      <c r="E1729" s="33">
        <v>-0.75</v>
      </c>
    </row>
    <row r="1730" spans="1:5" x14ac:dyDescent="0.3">
      <c r="A1730" s="24">
        <v>44105</v>
      </c>
      <c r="B1730" s="24" t="str">
        <f t="shared" ref="B1730:B1793" si="27">CONCATENATE(YEAR(A1730),"M",(MONTH(A1730)))</f>
        <v>2020M10</v>
      </c>
      <c r="C1730">
        <v>-1.2537243987963318</v>
      </c>
      <c r="D1730">
        <v>-1.7755749965472796</v>
      </c>
      <c r="E1730" s="33">
        <v>-0.78</v>
      </c>
    </row>
    <row r="1731" spans="1:5" x14ac:dyDescent="0.3">
      <c r="A1731" s="24">
        <v>44106</v>
      </c>
      <c r="B1731" s="24" t="str">
        <f t="shared" si="27"/>
        <v>2020M10</v>
      </c>
      <c r="C1731">
        <v>-1.1741455810107635</v>
      </c>
      <c r="D1731">
        <v>-1.7292459352142786</v>
      </c>
      <c r="E1731" s="33">
        <v>-0.73</v>
      </c>
    </row>
    <row r="1732" spans="1:5" x14ac:dyDescent="0.3">
      <c r="A1732" s="24">
        <v>44109</v>
      </c>
      <c r="B1732" s="24" t="str">
        <f t="shared" si="27"/>
        <v>2020M10</v>
      </c>
      <c r="C1732">
        <v>-1.3413283157924341</v>
      </c>
      <c r="D1732">
        <v>-1.6909590557629728</v>
      </c>
      <c r="E1732" s="33">
        <v>-0.83</v>
      </c>
    </row>
    <row r="1733" spans="1:5" x14ac:dyDescent="0.3">
      <c r="A1733" s="24">
        <v>44110</v>
      </c>
      <c r="B1733" s="24" t="str">
        <f t="shared" si="27"/>
        <v>2020M10</v>
      </c>
      <c r="C1733">
        <v>-1.190025774380149</v>
      </c>
      <c r="D1733">
        <v>-1.6515543576560976</v>
      </c>
      <c r="E1733" s="33">
        <v>-0.79</v>
      </c>
    </row>
    <row r="1734" spans="1:5" x14ac:dyDescent="0.3">
      <c r="A1734" s="24">
        <v>44111</v>
      </c>
      <c r="B1734" s="24" t="str">
        <f t="shared" si="27"/>
        <v>2020M10</v>
      </c>
      <c r="C1734">
        <v>-1.2663967920511929</v>
      </c>
      <c r="D1734">
        <v>-1.6059601867240836</v>
      </c>
      <c r="E1734" s="33">
        <v>-0.81</v>
      </c>
    </row>
    <row r="1735" spans="1:5" x14ac:dyDescent="0.3">
      <c r="A1735" s="24">
        <v>44112</v>
      </c>
      <c r="B1735" s="24" t="str">
        <f t="shared" si="27"/>
        <v>2020M10</v>
      </c>
      <c r="C1735">
        <v>-1.3455819924583117</v>
      </c>
      <c r="D1735">
        <v>-1.5690734829926929</v>
      </c>
      <c r="E1735" s="33">
        <v>-0.88</v>
      </c>
    </row>
    <row r="1736" spans="1:5" x14ac:dyDescent="0.3">
      <c r="A1736" s="24">
        <v>44113</v>
      </c>
      <c r="B1736" s="24" t="str">
        <f t="shared" si="27"/>
        <v>2020M10</v>
      </c>
      <c r="C1736">
        <v>-1.6502526391917043</v>
      </c>
      <c r="D1736">
        <v>-1.5440707259031923</v>
      </c>
      <c r="E1736" s="33">
        <v>-1.02</v>
      </c>
    </row>
    <row r="1737" spans="1:5" x14ac:dyDescent="0.3">
      <c r="A1737" s="24">
        <v>44116</v>
      </c>
      <c r="B1737" s="24" t="str">
        <f t="shared" si="27"/>
        <v>2020M10</v>
      </c>
      <c r="C1737">
        <v>-1.7081617429442093</v>
      </c>
      <c r="D1737">
        <v>-1.5087921347783531</v>
      </c>
      <c r="E1737" s="33">
        <v>-1.07</v>
      </c>
    </row>
    <row r="1738" spans="1:5" x14ac:dyDescent="0.3">
      <c r="A1738" s="24">
        <v>44117</v>
      </c>
      <c r="B1738" s="24" t="str">
        <f t="shared" si="27"/>
        <v>2020M10</v>
      </c>
      <c r="C1738">
        <v>-1.4821724373674308</v>
      </c>
      <c r="D1738">
        <v>-1.462991698874919</v>
      </c>
      <c r="E1738" s="33">
        <v>-0.99</v>
      </c>
    </row>
    <row r="1739" spans="1:5" x14ac:dyDescent="0.3">
      <c r="A1739" s="24">
        <v>44118</v>
      </c>
      <c r="B1739" s="24" t="str">
        <f t="shared" si="27"/>
        <v>2020M10</v>
      </c>
      <c r="C1739">
        <v>-1.4585985920745852</v>
      </c>
      <c r="D1739">
        <v>-1.4184563851412677</v>
      </c>
      <c r="E1739" s="33">
        <v>-0.99</v>
      </c>
    </row>
    <row r="1740" spans="1:5" x14ac:dyDescent="0.3">
      <c r="A1740" s="24">
        <v>44119</v>
      </c>
      <c r="B1740" s="24" t="str">
        <f t="shared" si="27"/>
        <v>2020M10</v>
      </c>
      <c r="C1740">
        <v>-1.2981614812113198</v>
      </c>
      <c r="D1740">
        <v>-1.3677196084349412</v>
      </c>
      <c r="E1740" s="33">
        <v>-0.9</v>
      </c>
    </row>
    <row r="1741" spans="1:5" x14ac:dyDescent="0.3">
      <c r="A1741" s="24">
        <v>44120</v>
      </c>
      <c r="B1741" s="24" t="str">
        <f t="shared" si="27"/>
        <v>2020M10</v>
      </c>
      <c r="C1741">
        <v>-1.2928887979677324</v>
      </c>
      <c r="D1741">
        <v>-1.3282147234721013</v>
      </c>
      <c r="E1741" s="33">
        <v>-0.9</v>
      </c>
    </row>
    <row r="1742" spans="1:5" x14ac:dyDescent="0.3">
      <c r="A1742" s="24">
        <v>44123</v>
      </c>
      <c r="B1742" s="24" t="str">
        <f t="shared" si="27"/>
        <v>2020M10</v>
      </c>
      <c r="C1742">
        <v>-1.3835128887187085</v>
      </c>
      <c r="D1742">
        <v>-1.3094891875356671</v>
      </c>
      <c r="E1742" s="33">
        <v>-0.93</v>
      </c>
    </row>
    <row r="1743" spans="1:5" x14ac:dyDescent="0.3">
      <c r="A1743" s="24">
        <v>44124</v>
      </c>
      <c r="B1743" s="24" t="str">
        <f t="shared" si="27"/>
        <v>2020M10</v>
      </c>
      <c r="C1743">
        <v>-1.4457374759901409</v>
      </c>
      <c r="D1743">
        <v>-1.3014344399629536</v>
      </c>
      <c r="E1743" s="33">
        <v>-0.96</v>
      </c>
    </row>
    <row r="1744" spans="1:5" x14ac:dyDescent="0.3">
      <c r="A1744" s="24">
        <v>44125</v>
      </c>
      <c r="B1744" s="24" t="str">
        <f t="shared" si="27"/>
        <v>2020M10</v>
      </c>
      <c r="C1744">
        <v>-1.5709924621112963</v>
      </c>
      <c r="D1744">
        <v>-1.322034427013993</v>
      </c>
      <c r="E1744" s="33">
        <v>-1.02</v>
      </c>
    </row>
    <row r="1745" spans="1:5" x14ac:dyDescent="0.3">
      <c r="A1745" s="24">
        <v>44126</v>
      </c>
      <c r="B1745" s="24" t="str">
        <f t="shared" si="27"/>
        <v>2020M10</v>
      </c>
      <c r="C1745">
        <v>-1.5185043818201542</v>
      </c>
      <c r="D1745">
        <v>-1.3389064118315002</v>
      </c>
      <c r="E1745" s="33">
        <v>-1.02</v>
      </c>
    </row>
    <row r="1746" spans="1:5" x14ac:dyDescent="0.3">
      <c r="A1746" s="24">
        <v>44127</v>
      </c>
      <c r="B1746" s="24" t="str">
        <f t="shared" si="27"/>
        <v>2020M10</v>
      </c>
      <c r="C1746">
        <v>-1.5517794955776067</v>
      </c>
      <c r="D1746">
        <v>-1.3601623872080864</v>
      </c>
      <c r="E1746" s="33">
        <v>-1.02</v>
      </c>
    </row>
    <row r="1747" spans="1:5" x14ac:dyDescent="0.3">
      <c r="A1747" s="24">
        <v>44130</v>
      </c>
      <c r="B1747" s="24" t="str">
        <f t="shared" si="27"/>
        <v>2020M10</v>
      </c>
      <c r="C1747">
        <v>-1.4148379677432175</v>
      </c>
      <c r="D1747">
        <v>-1.3809414113230765</v>
      </c>
      <c r="E1747" s="33">
        <v>-0.93</v>
      </c>
    </row>
    <row r="1748" spans="1:5" x14ac:dyDescent="0.3">
      <c r="A1748" s="24">
        <v>44131</v>
      </c>
      <c r="B1748" s="24" t="str">
        <f t="shared" si="27"/>
        <v>2020M10</v>
      </c>
      <c r="C1748">
        <v>-1.2172120113873417</v>
      </c>
      <c r="D1748">
        <v>-1.3885428662124353</v>
      </c>
      <c r="E1748" s="33">
        <v>-0.88</v>
      </c>
    </row>
    <row r="1749" spans="1:5" x14ac:dyDescent="0.3">
      <c r="A1749" s="24">
        <v>44132</v>
      </c>
      <c r="B1749" s="24" t="str">
        <f t="shared" si="27"/>
        <v>2020M10</v>
      </c>
      <c r="C1749">
        <v>-0.77967810533403581</v>
      </c>
      <c r="D1749">
        <v>-1.3671846666964333</v>
      </c>
      <c r="E1749" s="33">
        <v>-0.61</v>
      </c>
    </row>
    <row r="1750" spans="1:5" x14ac:dyDescent="0.3">
      <c r="A1750" s="24">
        <v>44133</v>
      </c>
      <c r="B1750" s="24" t="str">
        <f t="shared" si="27"/>
        <v>2020M10</v>
      </c>
      <c r="C1750">
        <v>-0.80320222718175016</v>
      </c>
      <c r="D1750">
        <v>-1.3446585581157042</v>
      </c>
      <c r="E1750" s="33">
        <v>-0.66</v>
      </c>
    </row>
    <row r="1751" spans="1:5" x14ac:dyDescent="0.3">
      <c r="A1751" s="24">
        <v>44134</v>
      </c>
      <c r="B1751" s="24" t="str">
        <f t="shared" si="27"/>
        <v>2020M10</v>
      </c>
      <c r="C1751">
        <v>-0.75583291986475709</v>
      </c>
      <c r="D1751">
        <v>-1.3237429250584039</v>
      </c>
      <c r="E1751" s="33">
        <v>-0.6</v>
      </c>
    </row>
    <row r="1752" spans="1:5" x14ac:dyDescent="0.3">
      <c r="A1752" s="24">
        <v>44137</v>
      </c>
      <c r="B1752" s="24" t="str">
        <f t="shared" si="27"/>
        <v>2020M11</v>
      </c>
      <c r="C1752">
        <v>-0.72406276384656731</v>
      </c>
      <c r="D1752">
        <v>-1.2928796474611106</v>
      </c>
      <c r="E1752" s="33">
        <v>-0.61</v>
      </c>
    </row>
    <row r="1753" spans="1:5" x14ac:dyDescent="0.3">
      <c r="A1753" s="24">
        <v>44138</v>
      </c>
      <c r="B1753" s="24" t="str">
        <f t="shared" si="27"/>
        <v>2020M11</v>
      </c>
      <c r="C1753">
        <v>-0.91279838515907141</v>
      </c>
      <c r="D1753">
        <v>-1.2790182780000567</v>
      </c>
      <c r="E1753" s="33">
        <v>-0.71</v>
      </c>
    </row>
    <row r="1754" spans="1:5" x14ac:dyDescent="0.3">
      <c r="A1754" s="24">
        <v>44139</v>
      </c>
      <c r="B1754" s="24" t="str">
        <f t="shared" si="27"/>
        <v>2020M11</v>
      </c>
      <c r="C1754">
        <v>-1.2300106945254461</v>
      </c>
      <c r="D1754">
        <v>-1.2771989731237694</v>
      </c>
      <c r="E1754" s="33">
        <v>-0.91</v>
      </c>
    </row>
    <row r="1755" spans="1:5" x14ac:dyDescent="0.3">
      <c r="A1755" s="24">
        <v>44140</v>
      </c>
      <c r="B1755" s="24" t="str">
        <f t="shared" si="27"/>
        <v>2020M11</v>
      </c>
      <c r="C1755">
        <v>-1.718306424634636</v>
      </c>
      <c r="D1755">
        <v>-1.2958351947325857</v>
      </c>
      <c r="E1755" s="33">
        <v>-1.1599999999999999</v>
      </c>
    </row>
    <row r="1756" spans="1:5" x14ac:dyDescent="0.3">
      <c r="A1756" s="24">
        <v>44141</v>
      </c>
      <c r="B1756" s="24" t="str">
        <f t="shared" si="27"/>
        <v>2020M11</v>
      </c>
      <c r="C1756">
        <v>-2.1148460835963387</v>
      </c>
      <c r="D1756">
        <v>-1.3190648669528175</v>
      </c>
      <c r="E1756" s="33">
        <v>-1.31</v>
      </c>
    </row>
    <row r="1757" spans="1:5" x14ac:dyDescent="0.3">
      <c r="A1757" s="24">
        <v>44144</v>
      </c>
      <c r="B1757" s="24" t="str">
        <f t="shared" si="27"/>
        <v>2020M11</v>
      </c>
      <c r="C1757">
        <v>-2.0769464226578811</v>
      </c>
      <c r="D1757">
        <v>-1.3375041009385009</v>
      </c>
      <c r="E1757" s="33">
        <v>-1.39</v>
      </c>
    </row>
    <row r="1758" spans="1:5" x14ac:dyDescent="0.3">
      <c r="A1758" s="24">
        <v>44145</v>
      </c>
      <c r="B1758" s="24" t="str">
        <f t="shared" si="27"/>
        <v>2020M11</v>
      </c>
      <c r="C1758">
        <v>-2.011298439946227</v>
      </c>
      <c r="D1758">
        <v>-1.3639604010674407</v>
      </c>
      <c r="E1758" s="33">
        <v>-1.38</v>
      </c>
    </row>
    <row r="1759" spans="1:5" x14ac:dyDescent="0.3">
      <c r="A1759" s="24">
        <v>44146</v>
      </c>
      <c r="B1759" s="24" t="str">
        <f t="shared" si="27"/>
        <v>2020M11</v>
      </c>
      <c r="C1759">
        <v>-2.0356730033655546</v>
      </c>
      <c r="D1759">
        <v>-1.3928141216319891</v>
      </c>
      <c r="E1759" s="33">
        <v>-1.35</v>
      </c>
    </row>
    <row r="1760" spans="1:5" x14ac:dyDescent="0.3">
      <c r="A1760" s="24">
        <v>44147</v>
      </c>
      <c r="B1760" s="24" t="str">
        <f t="shared" si="27"/>
        <v>2020M11</v>
      </c>
      <c r="C1760">
        <v>-1.803368117884772</v>
      </c>
      <c r="D1760">
        <v>-1.4180744534656617</v>
      </c>
      <c r="E1760" s="33">
        <v>-1.26</v>
      </c>
    </row>
    <row r="1761" spans="1:5" x14ac:dyDescent="0.3">
      <c r="A1761" s="24">
        <v>44148</v>
      </c>
      <c r="B1761" s="24" t="str">
        <f t="shared" si="27"/>
        <v>2020M11</v>
      </c>
      <c r="C1761">
        <v>-1.9956697493063589</v>
      </c>
      <c r="D1761">
        <v>-1.4532135010325933</v>
      </c>
      <c r="E1761" s="33">
        <v>-1.3</v>
      </c>
    </row>
    <row r="1762" spans="1:5" x14ac:dyDescent="0.3">
      <c r="A1762" s="24">
        <v>44151</v>
      </c>
      <c r="B1762" s="24" t="str">
        <f t="shared" si="27"/>
        <v>2020M11</v>
      </c>
      <c r="C1762">
        <v>-2.1811279550363016</v>
      </c>
      <c r="D1762">
        <v>-1.4930942543484726</v>
      </c>
      <c r="E1762" s="33">
        <v>-1.44</v>
      </c>
    </row>
    <row r="1763" spans="1:5" x14ac:dyDescent="0.3">
      <c r="A1763" s="24">
        <v>44152</v>
      </c>
      <c r="B1763" s="24" t="str">
        <f t="shared" si="27"/>
        <v>2020M11</v>
      </c>
      <c r="C1763">
        <v>-2.3427340522921933</v>
      </c>
      <c r="D1763">
        <v>-1.5379440831635756</v>
      </c>
      <c r="E1763" s="33">
        <v>-1.49</v>
      </c>
    </row>
    <row r="1764" spans="1:5" x14ac:dyDescent="0.3">
      <c r="A1764" s="24">
        <v>44153</v>
      </c>
      <c r="B1764" s="24" t="str">
        <f t="shared" si="27"/>
        <v>2020M11</v>
      </c>
      <c r="C1764">
        <v>-2.2350505700816852</v>
      </c>
      <c r="D1764">
        <v>-1.5711469885620952</v>
      </c>
      <c r="E1764" s="33">
        <v>-1.48</v>
      </c>
    </row>
    <row r="1765" spans="1:5" x14ac:dyDescent="0.3">
      <c r="A1765" s="24">
        <v>44154</v>
      </c>
      <c r="B1765" s="24" t="str">
        <f t="shared" si="27"/>
        <v>2020M11</v>
      </c>
      <c r="C1765">
        <v>-2.2941047922304558</v>
      </c>
      <c r="D1765">
        <v>-1.6099270090826103</v>
      </c>
      <c r="E1765" s="33">
        <v>-1.49</v>
      </c>
    </row>
    <row r="1766" spans="1:5" x14ac:dyDescent="0.3">
      <c r="A1766" s="24">
        <v>44155</v>
      </c>
      <c r="B1766" s="24" t="str">
        <f t="shared" si="27"/>
        <v>2020M11</v>
      </c>
      <c r="C1766">
        <v>-2.1892258543503011</v>
      </c>
      <c r="D1766">
        <v>-1.641799327021245</v>
      </c>
      <c r="E1766" s="33">
        <v>-1.44</v>
      </c>
    </row>
    <row r="1767" spans="1:5" x14ac:dyDescent="0.3">
      <c r="A1767" s="24">
        <v>44158</v>
      </c>
      <c r="B1767" s="24" t="str">
        <f t="shared" si="27"/>
        <v>2020M11</v>
      </c>
      <c r="C1767">
        <v>-2.083430527486112</v>
      </c>
      <c r="D1767">
        <v>-1.6752289550083899</v>
      </c>
      <c r="E1767" s="33">
        <v>-1.4</v>
      </c>
    </row>
    <row r="1768" spans="1:5" x14ac:dyDescent="0.3">
      <c r="A1768" s="24">
        <v>44159</v>
      </c>
      <c r="B1768" s="24" t="str">
        <f t="shared" si="27"/>
        <v>2020M11</v>
      </c>
      <c r="C1768">
        <v>-2.2546756948242921</v>
      </c>
      <c r="D1768">
        <v>-1.727102139180237</v>
      </c>
      <c r="E1768" s="33">
        <v>-1.47</v>
      </c>
    </row>
    <row r="1769" spans="1:5" x14ac:dyDescent="0.3">
      <c r="A1769" s="24">
        <v>44160</v>
      </c>
      <c r="B1769" s="24" t="str">
        <f t="shared" si="27"/>
        <v>2020M11</v>
      </c>
      <c r="C1769">
        <v>-2.3092680851342506</v>
      </c>
      <c r="D1769">
        <v>-1.8035816381702474</v>
      </c>
      <c r="E1769" s="33">
        <v>-1.5</v>
      </c>
    </row>
    <row r="1770" spans="1:5" x14ac:dyDescent="0.3">
      <c r="A1770" s="24">
        <v>44161</v>
      </c>
      <c r="B1770" s="24" t="str">
        <f t="shared" si="27"/>
        <v>2020M11</v>
      </c>
      <c r="C1770">
        <v>-2.3146710078200416</v>
      </c>
      <c r="D1770">
        <v>-1.8791550772021619</v>
      </c>
      <c r="E1770" s="33">
        <v>-1.54</v>
      </c>
    </row>
    <row r="1771" spans="1:5" x14ac:dyDescent="0.3">
      <c r="A1771" s="24">
        <v>44162</v>
      </c>
      <c r="B1771" s="24" t="str">
        <f t="shared" si="27"/>
        <v>2020M11</v>
      </c>
      <c r="C1771">
        <v>-2.3583416706103755</v>
      </c>
      <c r="D1771">
        <v>-1.959280514739443</v>
      </c>
      <c r="E1771" s="33">
        <v>-1.58</v>
      </c>
    </row>
    <row r="1772" spans="1:5" x14ac:dyDescent="0.3">
      <c r="A1772" s="24">
        <v>44165</v>
      </c>
      <c r="B1772" s="24" t="str">
        <f t="shared" si="27"/>
        <v>2020M11</v>
      </c>
      <c r="C1772">
        <v>-2.1367534621801543</v>
      </c>
      <c r="D1772">
        <v>-2.0299150496561227</v>
      </c>
      <c r="E1772" s="33">
        <v>-1.5</v>
      </c>
    </row>
    <row r="1773" spans="1:5" x14ac:dyDescent="0.3">
      <c r="A1773" s="24">
        <v>44166</v>
      </c>
      <c r="B1773" s="24" t="str">
        <f t="shared" si="27"/>
        <v>2020M12</v>
      </c>
      <c r="C1773">
        <v>-2.5292787670453074</v>
      </c>
      <c r="D1773">
        <v>-2.1107390687504339</v>
      </c>
      <c r="E1773" s="33">
        <v>-1.67</v>
      </c>
    </row>
    <row r="1774" spans="1:5" x14ac:dyDescent="0.3">
      <c r="A1774" s="24">
        <v>44167</v>
      </c>
      <c r="B1774" s="24" t="str">
        <f t="shared" si="27"/>
        <v>2020M12</v>
      </c>
      <c r="C1774">
        <v>-2.5447305255808046</v>
      </c>
      <c r="D1774">
        <v>-2.1764750603032015</v>
      </c>
      <c r="E1774" s="33">
        <v>-1.7</v>
      </c>
    </row>
    <row r="1775" spans="1:5" x14ac:dyDescent="0.3">
      <c r="A1775" s="24">
        <v>44168</v>
      </c>
      <c r="B1775" s="24" t="str">
        <f t="shared" si="27"/>
        <v>2020M12</v>
      </c>
      <c r="C1775">
        <v>-2.7661186171321392</v>
      </c>
      <c r="D1775">
        <v>-2.2288656699280769</v>
      </c>
      <c r="E1775" s="33">
        <v>-1.82</v>
      </c>
    </row>
    <row r="1776" spans="1:5" x14ac:dyDescent="0.3">
      <c r="A1776" s="24">
        <v>44169</v>
      </c>
      <c r="B1776" s="24" t="str">
        <f t="shared" si="27"/>
        <v>2020M12</v>
      </c>
      <c r="C1776">
        <v>-2.8983866066964112</v>
      </c>
      <c r="D1776">
        <v>-2.2680426960830808</v>
      </c>
      <c r="E1776" s="33">
        <v>-1.84</v>
      </c>
    </row>
    <row r="1777" spans="1:5" x14ac:dyDescent="0.3">
      <c r="A1777" s="24">
        <v>44172</v>
      </c>
      <c r="B1777" s="24" t="str">
        <f t="shared" si="27"/>
        <v>2020M12</v>
      </c>
      <c r="C1777">
        <v>-2.8954868974998762</v>
      </c>
      <c r="D1777">
        <v>-2.3089697198251806</v>
      </c>
      <c r="E1777" s="33">
        <v>-1.91</v>
      </c>
    </row>
    <row r="1778" spans="1:5" x14ac:dyDescent="0.3">
      <c r="A1778" s="24">
        <v>44173</v>
      </c>
      <c r="B1778" s="24" t="str">
        <f t="shared" si="27"/>
        <v>2020M12</v>
      </c>
      <c r="C1778">
        <v>-2.8851451914177191</v>
      </c>
      <c r="D1778">
        <v>-2.3526620573987556</v>
      </c>
      <c r="E1778" s="33">
        <v>-1.92</v>
      </c>
    </row>
    <row r="1779" spans="1:5" x14ac:dyDescent="0.3">
      <c r="A1779" s="24">
        <v>44174</v>
      </c>
      <c r="B1779" s="24" t="str">
        <f t="shared" si="27"/>
        <v>2020M12</v>
      </c>
      <c r="C1779">
        <v>-2.7412015285772204</v>
      </c>
      <c r="D1779">
        <v>-2.3879384836593389</v>
      </c>
      <c r="E1779" s="33">
        <v>-1.84</v>
      </c>
    </row>
    <row r="1780" spans="1:5" x14ac:dyDescent="0.3">
      <c r="A1780" s="24">
        <v>44175</v>
      </c>
      <c r="B1780" s="24" t="str">
        <f t="shared" si="27"/>
        <v>2020M12</v>
      </c>
      <c r="C1780">
        <v>-2.8937718462521316</v>
      </c>
      <c r="D1780">
        <v>-2.4424586700777065</v>
      </c>
      <c r="E1780" s="33">
        <v>-1.86</v>
      </c>
    </row>
    <row r="1781" spans="1:5" x14ac:dyDescent="0.3">
      <c r="A1781" s="24">
        <v>44176</v>
      </c>
      <c r="B1781" s="24" t="str">
        <f t="shared" si="27"/>
        <v>2020M12</v>
      </c>
      <c r="C1781">
        <v>-2.8080996030600791</v>
      </c>
      <c r="D1781">
        <v>-2.4830801627653925</v>
      </c>
      <c r="E1781" s="33">
        <v>-1.86</v>
      </c>
    </row>
    <row r="1782" spans="1:5" x14ac:dyDescent="0.3">
      <c r="A1782" s="24">
        <v>44179</v>
      </c>
      <c r="B1782" s="24" t="str">
        <f t="shared" si="27"/>
        <v>2020M12</v>
      </c>
      <c r="C1782">
        <v>-2.5855725770885956</v>
      </c>
      <c r="D1782">
        <v>-2.5033023938680072</v>
      </c>
      <c r="E1782" s="33">
        <v>-1.79</v>
      </c>
    </row>
    <row r="1783" spans="1:5" x14ac:dyDescent="0.3">
      <c r="A1783" s="24">
        <v>44180</v>
      </c>
      <c r="B1783" s="24" t="str">
        <f t="shared" si="27"/>
        <v>2020M12</v>
      </c>
      <c r="C1783">
        <v>-2.7620964888600974</v>
      </c>
      <c r="D1783">
        <v>-2.5242705156964025</v>
      </c>
      <c r="E1783" s="33">
        <v>-1.88</v>
      </c>
    </row>
    <row r="1784" spans="1:5" x14ac:dyDescent="0.3">
      <c r="A1784" s="24">
        <v>44181</v>
      </c>
      <c r="B1784" s="24" t="str">
        <f t="shared" si="27"/>
        <v>2020M12</v>
      </c>
      <c r="C1784">
        <v>-2.8052925518829279</v>
      </c>
      <c r="D1784">
        <v>-2.552782614786465</v>
      </c>
      <c r="E1784" s="33">
        <v>-1.89</v>
      </c>
    </row>
    <row r="1785" spans="1:5" x14ac:dyDescent="0.3">
      <c r="A1785" s="24">
        <v>44182</v>
      </c>
      <c r="B1785" s="24" t="str">
        <f t="shared" si="27"/>
        <v>2020M12</v>
      </c>
      <c r="C1785">
        <v>-2.9144721639151268</v>
      </c>
      <c r="D1785">
        <v>-2.5838009833706979</v>
      </c>
      <c r="E1785" s="33">
        <v>-1.98</v>
      </c>
    </row>
    <row r="1786" spans="1:5" x14ac:dyDescent="0.3">
      <c r="A1786" s="24">
        <v>44183</v>
      </c>
      <c r="B1786" s="24" t="str">
        <f t="shared" si="27"/>
        <v>2020M12</v>
      </c>
      <c r="C1786">
        <v>-2.7593668430898832</v>
      </c>
      <c r="D1786">
        <v>-2.6123080328076775</v>
      </c>
      <c r="E1786" s="33">
        <v>-1.93</v>
      </c>
    </row>
    <row r="1787" spans="1:5" x14ac:dyDescent="0.3">
      <c r="A1787" s="24">
        <v>44186</v>
      </c>
      <c r="B1787" s="24" t="str">
        <f t="shared" si="27"/>
        <v>2020M12</v>
      </c>
      <c r="C1787">
        <v>-2.5728568879018034</v>
      </c>
      <c r="D1787">
        <v>-2.636779350828462</v>
      </c>
      <c r="E1787" s="33">
        <v>-1.82</v>
      </c>
    </row>
    <row r="1788" spans="1:5" x14ac:dyDescent="0.3">
      <c r="A1788" s="24">
        <v>44187</v>
      </c>
      <c r="B1788" s="24" t="str">
        <f t="shared" si="27"/>
        <v>2020M12</v>
      </c>
      <c r="C1788">
        <v>-2.5413093956055275</v>
      </c>
      <c r="D1788">
        <v>-2.6511110358675243</v>
      </c>
      <c r="E1788" s="33">
        <v>-1.85</v>
      </c>
    </row>
    <row r="1789" spans="1:5" x14ac:dyDescent="0.3">
      <c r="A1789" s="24">
        <v>44188</v>
      </c>
      <c r="B1789" s="24" t="str">
        <f t="shared" si="27"/>
        <v>2020M12</v>
      </c>
      <c r="C1789">
        <v>-2.5538780890626152</v>
      </c>
      <c r="D1789">
        <v>-2.6633415360639425</v>
      </c>
      <c r="E1789" s="33">
        <v>-1.86</v>
      </c>
    </row>
    <row r="1790" spans="1:5" x14ac:dyDescent="0.3">
      <c r="A1790" s="24">
        <v>44189</v>
      </c>
      <c r="B1790" s="24" t="str">
        <f t="shared" si="27"/>
        <v>2020M12</v>
      </c>
      <c r="C1790">
        <v>-2.5579444624995782</v>
      </c>
      <c r="D1790">
        <v>-2.6755052087979188</v>
      </c>
      <c r="E1790" s="33">
        <v>-1.9</v>
      </c>
    </row>
    <row r="1791" spans="1:5" x14ac:dyDescent="0.3">
      <c r="A1791" s="24">
        <v>44190</v>
      </c>
      <c r="B1791" s="24" t="str">
        <f t="shared" si="27"/>
        <v>2020M12</v>
      </c>
      <c r="C1791">
        <v>-2.5400375070443384</v>
      </c>
      <c r="D1791">
        <v>-2.6845900006196173</v>
      </c>
      <c r="E1791" s="33">
        <v>-1.9</v>
      </c>
    </row>
    <row r="1792" spans="1:5" x14ac:dyDescent="0.3">
      <c r="A1792" s="24">
        <v>44193</v>
      </c>
      <c r="B1792" s="24" t="str">
        <f t="shared" si="27"/>
        <v>2020M12</v>
      </c>
      <c r="C1792">
        <v>-2.5788009062899886</v>
      </c>
      <c r="D1792">
        <v>-2.7066923728251089</v>
      </c>
      <c r="E1792" s="33">
        <v>-1.88</v>
      </c>
    </row>
    <row r="1793" spans="1:5" x14ac:dyDescent="0.3">
      <c r="A1793" s="24">
        <v>44194</v>
      </c>
      <c r="B1793" s="24" t="str">
        <f t="shared" si="27"/>
        <v>2020M12</v>
      </c>
      <c r="C1793">
        <v>-2.7274880836400417</v>
      </c>
      <c r="D1793">
        <v>-2.7166028386548455</v>
      </c>
      <c r="E1793" s="33">
        <v>-1.97</v>
      </c>
    </row>
    <row r="1794" spans="1:5" x14ac:dyDescent="0.3">
      <c r="A1794" s="24">
        <v>44195</v>
      </c>
      <c r="B1794" s="24" t="str">
        <f t="shared" ref="B1794:B1857" si="28">CONCATENATE(YEAR(A1794),"M",(MONTH(A1794)))</f>
        <v>2020M12</v>
      </c>
      <c r="C1794">
        <v>-2.8054244267160011</v>
      </c>
      <c r="D1794">
        <v>-2.7296375337116054</v>
      </c>
      <c r="E1794" s="33">
        <v>-2</v>
      </c>
    </row>
    <row r="1795" spans="1:5" x14ac:dyDescent="0.3">
      <c r="A1795" s="24">
        <v>44196</v>
      </c>
      <c r="B1795" s="24" t="str">
        <f t="shared" si="28"/>
        <v>2020M12</v>
      </c>
      <c r="C1795">
        <v>-2.7565358922970833</v>
      </c>
      <c r="D1795">
        <v>-2.7291583974698521</v>
      </c>
      <c r="E1795" s="33">
        <v>-1.99</v>
      </c>
    </row>
    <row r="1796" spans="1:5" x14ac:dyDescent="0.3">
      <c r="A1796" s="24">
        <v>44197</v>
      </c>
      <c r="B1796" s="24" t="str">
        <f t="shared" si="28"/>
        <v>2021M1</v>
      </c>
      <c r="C1796">
        <v>-2.7420841210466862</v>
      </c>
      <c r="D1796">
        <v>-2.7213432731873661</v>
      </c>
      <c r="E1796" s="33">
        <v>-1.99</v>
      </c>
    </row>
    <row r="1797" spans="1:5" x14ac:dyDescent="0.3">
      <c r="A1797" s="24">
        <v>44200</v>
      </c>
      <c r="B1797" s="24" t="str">
        <f t="shared" si="28"/>
        <v>2021M1</v>
      </c>
      <c r="C1797">
        <v>-2.7261185906245982</v>
      </c>
      <c r="D1797">
        <v>-2.7128748578436026</v>
      </c>
      <c r="E1797" s="33">
        <v>-1.95</v>
      </c>
    </row>
    <row r="1798" spans="1:5" x14ac:dyDescent="0.3">
      <c r="A1798" s="24">
        <v>44201</v>
      </c>
      <c r="B1798" s="24" t="str">
        <f t="shared" si="28"/>
        <v>2021M1</v>
      </c>
      <c r="C1798">
        <v>-2.7530460209245482</v>
      </c>
      <c r="D1798">
        <v>-2.706269899318944</v>
      </c>
      <c r="E1798" s="33">
        <v>-1.91</v>
      </c>
    </row>
    <row r="1799" spans="1:5" x14ac:dyDescent="0.3">
      <c r="A1799" s="24">
        <v>44202</v>
      </c>
      <c r="B1799" s="24" t="str">
        <f t="shared" si="28"/>
        <v>2021M1</v>
      </c>
      <c r="C1799">
        <v>-2.6819883580652215</v>
      </c>
      <c r="D1799">
        <v>-2.7033092407933434</v>
      </c>
      <c r="E1799" s="33">
        <v>-1.87</v>
      </c>
    </row>
    <row r="1800" spans="1:5" x14ac:dyDescent="0.3">
      <c r="A1800" s="24">
        <v>44203</v>
      </c>
      <c r="B1800" s="24" t="str">
        <f t="shared" si="28"/>
        <v>2021M1</v>
      </c>
      <c r="C1800">
        <v>-2.6327841851914289</v>
      </c>
      <c r="D1800">
        <v>-2.6902598577403083</v>
      </c>
      <c r="E1800" s="33">
        <v>-1.88</v>
      </c>
    </row>
    <row r="1801" spans="1:5" x14ac:dyDescent="0.3">
      <c r="A1801" s="24">
        <v>44204</v>
      </c>
      <c r="B1801" s="24" t="str">
        <f t="shared" si="28"/>
        <v>2021M1</v>
      </c>
      <c r="C1801">
        <v>-2.6402777342173733</v>
      </c>
      <c r="D1801">
        <v>-2.6818687642981729</v>
      </c>
      <c r="E1801" s="33">
        <v>-1.89</v>
      </c>
    </row>
    <row r="1802" spans="1:5" x14ac:dyDescent="0.3">
      <c r="A1802" s="24">
        <v>44207</v>
      </c>
      <c r="B1802" s="24" t="str">
        <f t="shared" si="28"/>
        <v>2021M1</v>
      </c>
      <c r="C1802">
        <v>-2.2435372729604364</v>
      </c>
      <c r="D1802">
        <v>-2.6647669990917651</v>
      </c>
      <c r="E1802" s="33">
        <v>-1.7</v>
      </c>
    </row>
    <row r="1803" spans="1:5" x14ac:dyDescent="0.3">
      <c r="A1803" s="24">
        <v>44208</v>
      </c>
      <c r="B1803" s="24" t="str">
        <f t="shared" si="28"/>
        <v>2021M1</v>
      </c>
      <c r="C1803">
        <v>-2.4955964243285891</v>
      </c>
      <c r="D1803">
        <v>-2.6514419958651896</v>
      </c>
      <c r="E1803" s="33">
        <v>-1.79</v>
      </c>
    </row>
    <row r="1804" spans="1:5" x14ac:dyDescent="0.3">
      <c r="A1804" s="24">
        <v>44209</v>
      </c>
      <c r="B1804" s="24" t="str">
        <f t="shared" si="28"/>
        <v>2021M1</v>
      </c>
      <c r="C1804">
        <v>-2.486087331485753</v>
      </c>
      <c r="D1804">
        <v>-2.6354817348453308</v>
      </c>
      <c r="E1804" s="33">
        <v>-1.85</v>
      </c>
    </row>
    <row r="1805" spans="1:5" x14ac:dyDescent="0.3">
      <c r="A1805" s="24">
        <v>44210</v>
      </c>
      <c r="B1805" s="24" t="str">
        <f t="shared" si="28"/>
        <v>2021M1</v>
      </c>
      <c r="C1805">
        <v>-2.6991014714495662</v>
      </c>
      <c r="D1805">
        <v>-2.624713200222053</v>
      </c>
      <c r="E1805" s="33">
        <v>-1.88</v>
      </c>
    </row>
    <row r="1806" spans="1:5" x14ac:dyDescent="0.3">
      <c r="A1806" s="24">
        <v>44211</v>
      </c>
      <c r="B1806" s="24" t="str">
        <f t="shared" si="28"/>
        <v>2021M1</v>
      </c>
      <c r="C1806">
        <v>-2.3723559820080196</v>
      </c>
      <c r="D1806">
        <v>-2.6053626571679596</v>
      </c>
      <c r="E1806" s="33">
        <v>-1.76</v>
      </c>
    </row>
    <row r="1807" spans="1:5" x14ac:dyDescent="0.3">
      <c r="A1807" s="24">
        <v>44214</v>
      </c>
      <c r="B1807" s="24" t="str">
        <f t="shared" si="28"/>
        <v>2021M1</v>
      </c>
      <c r="C1807">
        <v>-2.3984208404857976</v>
      </c>
      <c r="D1807">
        <v>-2.5966408547971596</v>
      </c>
      <c r="E1807" s="33">
        <v>-1.79</v>
      </c>
    </row>
    <row r="1808" spans="1:5" x14ac:dyDescent="0.3">
      <c r="A1808" s="24">
        <v>44215</v>
      </c>
      <c r="B1808" s="24" t="str">
        <f t="shared" si="28"/>
        <v>2021M1</v>
      </c>
      <c r="C1808">
        <v>-2.3860967286229138</v>
      </c>
      <c r="D1808">
        <v>-2.5888802214480289</v>
      </c>
      <c r="E1808" s="33">
        <v>-1.81</v>
      </c>
    </row>
    <row r="1809" spans="1:5" x14ac:dyDescent="0.3">
      <c r="A1809" s="24">
        <v>44216</v>
      </c>
      <c r="B1809" s="24" t="str">
        <f t="shared" si="28"/>
        <v>2021M1</v>
      </c>
      <c r="C1809">
        <v>-2.4965158904544493</v>
      </c>
      <c r="D1809">
        <v>-2.5860121115176207</v>
      </c>
      <c r="E1809" s="33">
        <v>-1.87</v>
      </c>
    </row>
    <row r="1810" spans="1:5" x14ac:dyDescent="0.3">
      <c r="A1810" s="24">
        <v>44217</v>
      </c>
      <c r="B1810" s="24" t="str">
        <f t="shared" si="28"/>
        <v>2021M1</v>
      </c>
      <c r="C1810">
        <v>-2.4130170463084197</v>
      </c>
      <c r="D1810">
        <v>-2.5787657407080626</v>
      </c>
      <c r="E1810" s="33">
        <v>-1.83</v>
      </c>
    </row>
    <row r="1811" spans="1:5" x14ac:dyDescent="0.3">
      <c r="A1811" s="24">
        <v>44218</v>
      </c>
      <c r="B1811" s="24" t="str">
        <f t="shared" si="28"/>
        <v>2021M1</v>
      </c>
      <c r="C1811">
        <v>-2.1448873938515325</v>
      </c>
      <c r="D1811">
        <v>-2.5590082350484225</v>
      </c>
      <c r="E1811" s="33">
        <v>-1.71</v>
      </c>
    </row>
    <row r="1812" spans="1:5" x14ac:dyDescent="0.3">
      <c r="A1812" s="24">
        <v>44221</v>
      </c>
      <c r="B1812" s="24" t="str">
        <f t="shared" si="28"/>
        <v>2021M1</v>
      </c>
      <c r="C1812">
        <v>-2.0552597365037255</v>
      </c>
      <c r="D1812">
        <v>-2.5328311765591094</v>
      </c>
      <c r="E1812" s="33">
        <v>-1.67</v>
      </c>
    </row>
    <row r="1813" spans="1:5" x14ac:dyDescent="0.3">
      <c r="A1813" s="24">
        <v>44222</v>
      </c>
      <c r="B1813" s="24" t="str">
        <f t="shared" si="28"/>
        <v>2021M1</v>
      </c>
      <c r="C1813">
        <v>-2.1717096968954523</v>
      </c>
      <c r="D1813">
        <v>-2.5050422572218802</v>
      </c>
      <c r="E1813" s="33">
        <v>-1.73</v>
      </c>
    </row>
    <row r="1814" spans="1:5" x14ac:dyDescent="0.3">
      <c r="A1814" s="24">
        <v>44223</v>
      </c>
      <c r="B1814" s="24" t="str">
        <f t="shared" si="28"/>
        <v>2021M1</v>
      </c>
      <c r="C1814">
        <v>-1.6388657169931917</v>
      </c>
      <c r="D1814">
        <v>-2.4467143217357399</v>
      </c>
      <c r="E1814" s="33">
        <v>-1.4</v>
      </c>
    </row>
    <row r="1815" spans="1:5" x14ac:dyDescent="0.3">
      <c r="A1815" s="24">
        <v>44224</v>
      </c>
      <c r="B1815" s="24" t="str">
        <f t="shared" si="28"/>
        <v>2021M1</v>
      </c>
      <c r="C1815">
        <v>-1.8452643278281173</v>
      </c>
      <c r="D1815">
        <v>-2.4011507435122916</v>
      </c>
      <c r="E1815" s="33">
        <v>-1.57</v>
      </c>
    </row>
    <row r="1816" spans="1:5" x14ac:dyDescent="0.3">
      <c r="A1816" s="24">
        <v>44225</v>
      </c>
      <c r="B1816" s="24" t="str">
        <f t="shared" si="28"/>
        <v>2021M1</v>
      </c>
      <c r="C1816">
        <v>-1.5469578027754209</v>
      </c>
      <c r="D1816">
        <v>-2.3413944275987282</v>
      </c>
      <c r="E1816" s="33">
        <v>-1.45</v>
      </c>
    </row>
    <row r="1817" spans="1:5" x14ac:dyDescent="0.3">
      <c r="A1817" s="24">
        <v>44228</v>
      </c>
      <c r="B1817" s="24" t="str">
        <f t="shared" si="28"/>
        <v>2021M2</v>
      </c>
      <c r="C1817">
        <v>-1.6486665986574018</v>
      </c>
      <c r="D1817">
        <v>-2.2875218280003686</v>
      </c>
      <c r="E1817" s="33">
        <v>-1.51</v>
      </c>
    </row>
    <row r="1818" spans="1:5" x14ac:dyDescent="0.3">
      <c r="A1818" s="24">
        <v>44229</v>
      </c>
      <c r="B1818" s="24" t="str">
        <f t="shared" si="28"/>
        <v>2021M2</v>
      </c>
      <c r="C1818">
        <v>-1.8696583690680137</v>
      </c>
      <c r="D1818">
        <v>-2.2433524454075418</v>
      </c>
      <c r="E1818" s="33">
        <v>-1.68</v>
      </c>
    </row>
    <row r="1819" spans="1:5" x14ac:dyDescent="0.3">
      <c r="A1819" s="24">
        <v>44230</v>
      </c>
      <c r="B1819" s="24" t="str">
        <f t="shared" si="28"/>
        <v>2021M2</v>
      </c>
      <c r="C1819">
        <v>-1.908793745279874</v>
      </c>
      <c r="D1819">
        <v>-2.204692714768274</v>
      </c>
      <c r="E1819" s="33">
        <v>-1.74</v>
      </c>
    </row>
    <row r="1820" spans="1:5" x14ac:dyDescent="0.3">
      <c r="A1820" s="24">
        <v>44231</v>
      </c>
      <c r="B1820" s="24" t="str">
        <f t="shared" si="28"/>
        <v>2021M2</v>
      </c>
      <c r="C1820">
        <v>-1.7381665216332978</v>
      </c>
      <c r="D1820">
        <v>-2.1599618315903673</v>
      </c>
      <c r="E1820" s="33">
        <v>-1.69</v>
      </c>
    </row>
    <row r="1821" spans="1:5" x14ac:dyDescent="0.3">
      <c r="A1821" s="24">
        <v>44232</v>
      </c>
      <c r="B1821" s="24" t="str">
        <f t="shared" si="28"/>
        <v>2021M2</v>
      </c>
      <c r="C1821">
        <v>-1.9275185125741099</v>
      </c>
      <c r="D1821">
        <v>-2.1243238705082037</v>
      </c>
      <c r="E1821" s="33">
        <v>-1.75</v>
      </c>
    </row>
    <row r="1822" spans="1:5" x14ac:dyDescent="0.3">
      <c r="A1822" s="24">
        <v>44235</v>
      </c>
      <c r="B1822" s="24" t="str">
        <f t="shared" si="28"/>
        <v>2021M2</v>
      </c>
      <c r="C1822">
        <v>-1.9606751624481487</v>
      </c>
      <c r="D1822">
        <v>-2.1101807649825894</v>
      </c>
      <c r="E1822" s="33">
        <v>-1.75</v>
      </c>
    </row>
    <row r="1823" spans="1:5" x14ac:dyDescent="0.3">
      <c r="A1823" s="24">
        <v>44236</v>
      </c>
      <c r="B1823" s="24" t="str">
        <f t="shared" si="28"/>
        <v>2021M2</v>
      </c>
      <c r="C1823">
        <v>-1.9818795746851545</v>
      </c>
      <c r="D1823">
        <v>-2.0844949225004177</v>
      </c>
      <c r="E1823" s="33">
        <v>-1.71</v>
      </c>
    </row>
    <row r="1824" spans="1:5" x14ac:dyDescent="0.3">
      <c r="A1824" s="24">
        <v>44237</v>
      </c>
      <c r="B1824" s="24" t="str">
        <f t="shared" si="28"/>
        <v>2021M2</v>
      </c>
      <c r="C1824">
        <v>-1.9504532430577555</v>
      </c>
      <c r="D1824">
        <v>-2.0577132180790181</v>
      </c>
      <c r="E1824" s="33">
        <v>-1.74</v>
      </c>
    </row>
    <row r="1825" spans="1:5" x14ac:dyDescent="0.3">
      <c r="A1825" s="24">
        <v>44238</v>
      </c>
      <c r="B1825" s="24" t="str">
        <f t="shared" si="28"/>
        <v>2021M2</v>
      </c>
      <c r="C1825">
        <v>-2.0259413098675072</v>
      </c>
      <c r="D1825">
        <v>-2.0240552099999145</v>
      </c>
      <c r="E1825" s="33">
        <v>-1.78</v>
      </c>
    </row>
    <row r="1826" spans="1:5" x14ac:dyDescent="0.3">
      <c r="A1826" s="24">
        <v>44239</v>
      </c>
      <c r="B1826" s="24" t="str">
        <f t="shared" si="28"/>
        <v>2021M2</v>
      </c>
      <c r="C1826">
        <v>-2.0174973421461098</v>
      </c>
      <c r="D1826">
        <v>-2.0063122780068197</v>
      </c>
      <c r="E1826" s="33">
        <v>-1.78</v>
      </c>
    </row>
    <row r="1827" spans="1:5" x14ac:dyDescent="0.3">
      <c r="A1827" s="24">
        <v>44242</v>
      </c>
      <c r="B1827" s="24" t="str">
        <f t="shared" si="28"/>
        <v>2021M2</v>
      </c>
      <c r="C1827">
        <v>-1.9962200847845264</v>
      </c>
      <c r="D1827">
        <v>-1.9862022402217558</v>
      </c>
      <c r="E1827" s="33">
        <v>-1.78</v>
      </c>
    </row>
    <row r="1828" spans="1:5" x14ac:dyDescent="0.3">
      <c r="A1828" s="24">
        <v>44243</v>
      </c>
      <c r="B1828" s="24" t="str">
        <f t="shared" si="28"/>
        <v>2021M2</v>
      </c>
      <c r="C1828">
        <v>-1.9903549248797152</v>
      </c>
      <c r="D1828">
        <v>-1.9664151500345959</v>
      </c>
      <c r="E1828" s="33">
        <v>-1.75</v>
      </c>
    </row>
    <row r="1829" spans="1:5" x14ac:dyDescent="0.3">
      <c r="A1829" s="24">
        <v>44244</v>
      </c>
      <c r="B1829" s="24" t="str">
        <f t="shared" si="28"/>
        <v>2021M2</v>
      </c>
      <c r="C1829">
        <v>-1.8565952527792828</v>
      </c>
      <c r="D1829">
        <v>-1.9344191181508374</v>
      </c>
      <c r="E1829" s="33">
        <v>-1.7</v>
      </c>
    </row>
    <row r="1830" spans="1:5" x14ac:dyDescent="0.3">
      <c r="A1830" s="24">
        <v>44245</v>
      </c>
      <c r="B1830" s="24" t="str">
        <f t="shared" si="28"/>
        <v>2021M2</v>
      </c>
      <c r="C1830">
        <v>-1.7454264580309369</v>
      </c>
      <c r="D1830">
        <v>-1.901039588736964</v>
      </c>
      <c r="E1830" s="33">
        <v>-1.65</v>
      </c>
    </row>
    <row r="1831" spans="1:5" x14ac:dyDescent="0.3">
      <c r="A1831" s="24">
        <v>44246</v>
      </c>
      <c r="B1831" s="24" t="str">
        <f t="shared" si="28"/>
        <v>2021M2</v>
      </c>
      <c r="C1831">
        <v>-1.9409696533304595</v>
      </c>
      <c r="D1831">
        <v>-1.8908437017109101</v>
      </c>
      <c r="E1831" s="33">
        <v>-1.7</v>
      </c>
    </row>
    <row r="1832" spans="1:5" x14ac:dyDescent="0.3">
      <c r="A1832" s="24">
        <v>44249</v>
      </c>
      <c r="B1832" s="24" t="str">
        <f t="shared" si="28"/>
        <v>2021M2</v>
      </c>
      <c r="C1832">
        <v>-1.4643680838003943</v>
      </c>
      <c r="D1832">
        <v>-1.8612991190757437</v>
      </c>
      <c r="E1832" s="33">
        <v>-1.44</v>
      </c>
    </row>
    <row r="1833" spans="1:5" x14ac:dyDescent="0.3">
      <c r="A1833" s="24">
        <v>44250</v>
      </c>
      <c r="B1833" s="24" t="str">
        <f t="shared" si="28"/>
        <v>2021M2</v>
      </c>
      <c r="C1833">
        <v>-1.5613107911274766</v>
      </c>
      <c r="D1833">
        <v>-1.8307791737873447</v>
      </c>
      <c r="E1833" s="33">
        <v>-1.53</v>
      </c>
    </row>
    <row r="1834" spans="1:5" x14ac:dyDescent="0.3">
      <c r="A1834" s="24">
        <v>44251</v>
      </c>
      <c r="B1834" s="24" t="str">
        <f t="shared" si="28"/>
        <v>2021M2</v>
      </c>
      <c r="C1834">
        <v>-1.5565087482239388</v>
      </c>
      <c r="D1834">
        <v>-1.8266613253488821</v>
      </c>
      <c r="E1834" s="33">
        <v>-1.53</v>
      </c>
    </row>
    <row r="1835" spans="1:5" x14ac:dyDescent="0.3">
      <c r="A1835" s="24">
        <v>44252</v>
      </c>
      <c r="B1835" s="24" t="str">
        <f t="shared" si="28"/>
        <v>2021M2</v>
      </c>
      <c r="C1835">
        <v>-1.0702802079507614</v>
      </c>
      <c r="D1835">
        <v>-1.7879121193550145</v>
      </c>
      <c r="E1835" s="33">
        <v>-1.24</v>
      </c>
    </row>
    <row r="1836" spans="1:5" x14ac:dyDescent="0.3">
      <c r="A1836" s="24">
        <v>44253</v>
      </c>
      <c r="B1836" s="24" t="str">
        <f t="shared" si="28"/>
        <v>2021M2</v>
      </c>
      <c r="C1836">
        <v>-0.7303260819711852</v>
      </c>
      <c r="D1836">
        <v>-1.7470805333148021</v>
      </c>
      <c r="E1836" s="33">
        <v>-1.08</v>
      </c>
    </row>
    <row r="1837" spans="1:5" x14ac:dyDescent="0.3">
      <c r="A1837" s="24">
        <v>44256</v>
      </c>
      <c r="B1837" s="24" t="str">
        <f t="shared" si="28"/>
        <v>2021M3</v>
      </c>
      <c r="C1837">
        <v>-1.0295794718207423</v>
      </c>
      <c r="D1837">
        <v>-1.7161261769729692</v>
      </c>
      <c r="E1837" s="33">
        <v>-1.25</v>
      </c>
    </row>
    <row r="1838" spans="1:5" x14ac:dyDescent="0.3">
      <c r="A1838" s="24">
        <v>44257</v>
      </c>
      <c r="B1838" s="24" t="str">
        <f t="shared" si="28"/>
        <v>2021M3</v>
      </c>
      <c r="C1838">
        <v>-1.0985852772388403</v>
      </c>
      <c r="D1838">
        <v>-1.6775725223815108</v>
      </c>
      <c r="E1838" s="33">
        <v>-1.22</v>
      </c>
    </row>
    <row r="1839" spans="1:5" x14ac:dyDescent="0.3">
      <c r="A1839" s="24">
        <v>44258</v>
      </c>
      <c r="B1839" s="24" t="str">
        <f t="shared" si="28"/>
        <v>2021M3</v>
      </c>
      <c r="C1839">
        <v>-0.91018986778741096</v>
      </c>
      <c r="D1839">
        <v>-1.6276423285068877</v>
      </c>
      <c r="E1839" s="33">
        <v>-1.06</v>
      </c>
    </row>
    <row r="1840" spans="1:5" x14ac:dyDescent="0.3">
      <c r="A1840" s="24">
        <v>44259</v>
      </c>
      <c r="B1840" s="24" t="str">
        <f t="shared" si="28"/>
        <v>2021M3</v>
      </c>
      <c r="C1840">
        <v>-0.58714766462277368</v>
      </c>
      <c r="D1840">
        <v>-1.5700913856563616</v>
      </c>
      <c r="E1840" s="33">
        <v>-1.06</v>
      </c>
    </row>
    <row r="1841" spans="1:5" x14ac:dyDescent="0.3">
      <c r="A1841" s="24">
        <v>44260</v>
      </c>
      <c r="B1841" s="24" t="str">
        <f t="shared" si="28"/>
        <v>2021M3</v>
      </c>
      <c r="C1841">
        <v>-0.48250450822043589</v>
      </c>
      <c r="D1841">
        <v>-1.4978406854386779</v>
      </c>
      <c r="E1841" s="33">
        <v>-1.07</v>
      </c>
    </row>
    <row r="1842" spans="1:5" x14ac:dyDescent="0.3">
      <c r="A1842" s="24">
        <v>44263</v>
      </c>
      <c r="B1842" s="24" t="str">
        <f t="shared" si="28"/>
        <v>2021M3</v>
      </c>
      <c r="C1842">
        <v>-9.21021463018456E-2</v>
      </c>
      <c r="D1842">
        <v>-1.4044120346313629</v>
      </c>
      <c r="E1842" s="33">
        <v>-0.9</v>
      </c>
    </row>
    <row r="1843" spans="1:5" x14ac:dyDescent="0.3">
      <c r="A1843" s="24">
        <v>44264</v>
      </c>
      <c r="B1843" s="24" t="str">
        <f t="shared" si="28"/>
        <v>2021M3</v>
      </c>
      <c r="C1843">
        <v>-0.30477416004851282</v>
      </c>
      <c r="D1843">
        <v>-1.3205567638995306</v>
      </c>
      <c r="E1843" s="33">
        <v>-0.94</v>
      </c>
    </row>
    <row r="1844" spans="1:5" x14ac:dyDescent="0.3">
      <c r="A1844" s="24">
        <v>44265</v>
      </c>
      <c r="B1844" s="24" t="str">
        <f t="shared" si="28"/>
        <v>2021M3</v>
      </c>
      <c r="C1844">
        <v>-0.53441074109737219</v>
      </c>
      <c r="D1844">
        <v>-1.2497546388015111</v>
      </c>
      <c r="E1844" s="33">
        <v>-1.05</v>
      </c>
    </row>
    <row r="1845" spans="1:5" x14ac:dyDescent="0.3">
      <c r="A1845" s="24">
        <v>44266</v>
      </c>
      <c r="B1845" s="24" t="str">
        <f t="shared" si="28"/>
        <v>2021M3</v>
      </c>
      <c r="C1845">
        <v>-0.87551597626561795</v>
      </c>
      <c r="D1845">
        <v>-1.1922333721214169</v>
      </c>
      <c r="E1845" s="33">
        <v>-1.23</v>
      </c>
    </row>
    <row r="1846" spans="1:5" x14ac:dyDescent="0.3">
      <c r="A1846" s="24">
        <v>44267</v>
      </c>
      <c r="B1846" s="24" t="str">
        <f t="shared" si="28"/>
        <v>2021M3</v>
      </c>
      <c r="C1846">
        <v>-0.79766360892084487</v>
      </c>
      <c r="D1846">
        <v>-1.1312416854601537</v>
      </c>
      <c r="E1846" s="33">
        <v>-1.2</v>
      </c>
    </row>
    <row r="1847" spans="1:5" x14ac:dyDescent="0.3">
      <c r="A1847" s="24">
        <v>44270</v>
      </c>
      <c r="B1847" s="24" t="str">
        <f t="shared" si="28"/>
        <v>2021M3</v>
      </c>
      <c r="C1847">
        <v>-0.75190695266274854</v>
      </c>
      <c r="D1847">
        <v>-1.0690260288540647</v>
      </c>
      <c r="E1847" s="33">
        <v>-1.1599999999999999</v>
      </c>
    </row>
    <row r="1848" spans="1:5" x14ac:dyDescent="0.3">
      <c r="A1848" s="24">
        <v>44271</v>
      </c>
      <c r="B1848" s="24" t="str">
        <f t="shared" si="28"/>
        <v>2021M3</v>
      </c>
      <c r="C1848">
        <v>-0.80957437881509253</v>
      </c>
      <c r="D1848">
        <v>-1.0099870015508334</v>
      </c>
      <c r="E1848" s="33">
        <v>-1.23</v>
      </c>
    </row>
    <row r="1849" spans="1:5" x14ac:dyDescent="0.3">
      <c r="A1849" s="24">
        <v>44272</v>
      </c>
      <c r="B1849" s="24" t="str">
        <f t="shared" si="28"/>
        <v>2021M3</v>
      </c>
      <c r="C1849">
        <v>-0.89286061998868205</v>
      </c>
      <c r="D1849">
        <v>-0.96180026991130352</v>
      </c>
      <c r="E1849" s="33">
        <v>-1.26</v>
      </c>
    </row>
    <row r="1850" spans="1:5" x14ac:dyDescent="0.3">
      <c r="A1850" s="24">
        <v>44273</v>
      </c>
      <c r="B1850" s="24" t="str">
        <f t="shared" si="28"/>
        <v>2021M3</v>
      </c>
      <c r="C1850">
        <v>-1.0648837404270646</v>
      </c>
      <c r="D1850">
        <v>-0.92777313403110995</v>
      </c>
      <c r="E1850" s="33">
        <v>-1.33</v>
      </c>
    </row>
    <row r="1851" spans="1:5" x14ac:dyDescent="0.3">
      <c r="A1851" s="24">
        <v>44274</v>
      </c>
      <c r="B1851" s="24" t="str">
        <f t="shared" si="28"/>
        <v>2021M3</v>
      </c>
      <c r="C1851">
        <v>-1.1509834243303216</v>
      </c>
      <c r="D1851">
        <v>-0.88827382258110299</v>
      </c>
      <c r="E1851" s="33">
        <v>-1.35</v>
      </c>
    </row>
    <row r="1852" spans="1:5" x14ac:dyDescent="0.3">
      <c r="A1852" s="24">
        <v>44277</v>
      </c>
      <c r="B1852" s="24" t="str">
        <f t="shared" si="28"/>
        <v>2021M3</v>
      </c>
      <c r="C1852">
        <v>-1.1154989908308832</v>
      </c>
      <c r="D1852">
        <v>-0.87083036793262747</v>
      </c>
      <c r="E1852" s="33">
        <v>-1.32</v>
      </c>
    </row>
    <row r="1853" spans="1:5" x14ac:dyDescent="0.3">
      <c r="A1853" s="24">
        <v>44278</v>
      </c>
      <c r="B1853" s="24" t="str">
        <f t="shared" si="28"/>
        <v>2021M3</v>
      </c>
      <c r="C1853">
        <v>-1.0604289339508757</v>
      </c>
      <c r="D1853">
        <v>-0.84578627507379733</v>
      </c>
      <c r="E1853" s="33">
        <v>-1.31</v>
      </c>
    </row>
    <row r="1854" spans="1:5" x14ac:dyDescent="0.3">
      <c r="A1854" s="24">
        <v>44279</v>
      </c>
      <c r="B1854" s="24" t="str">
        <f t="shared" si="28"/>
        <v>2021M3</v>
      </c>
      <c r="C1854">
        <v>-0.57752811565763662</v>
      </c>
      <c r="D1854">
        <v>-0.79683724344548235</v>
      </c>
      <c r="E1854" s="33">
        <v>-1.0900000000000001</v>
      </c>
    </row>
    <row r="1855" spans="1:5" x14ac:dyDescent="0.3">
      <c r="A1855" s="24">
        <v>44280</v>
      </c>
      <c r="B1855" s="24" t="str">
        <f t="shared" si="28"/>
        <v>2021M3</v>
      </c>
      <c r="C1855">
        <v>-0.73147224555951684</v>
      </c>
      <c r="D1855">
        <v>-0.7798968453259203</v>
      </c>
      <c r="E1855" s="33">
        <v>-1.1399999999999999</v>
      </c>
    </row>
    <row r="1856" spans="1:5" x14ac:dyDescent="0.3">
      <c r="A1856" s="24">
        <v>44281</v>
      </c>
      <c r="B1856" s="24" t="str">
        <f t="shared" si="28"/>
        <v>2021M3</v>
      </c>
      <c r="C1856">
        <v>-0.69952818993348975</v>
      </c>
      <c r="D1856">
        <v>-0.77835695072403555</v>
      </c>
      <c r="E1856" s="33">
        <v>-1.1399999999999999</v>
      </c>
    </row>
    <row r="1857" spans="1:5" x14ac:dyDescent="0.3">
      <c r="A1857" s="24">
        <v>44284</v>
      </c>
      <c r="B1857" s="24" t="str">
        <f t="shared" si="28"/>
        <v>2021M3</v>
      </c>
      <c r="C1857">
        <v>-0.54220527635987303</v>
      </c>
      <c r="D1857">
        <v>-0.75398824095099204</v>
      </c>
      <c r="E1857" s="33">
        <v>-0.99</v>
      </c>
    </row>
    <row r="1858" spans="1:5" x14ac:dyDescent="0.3">
      <c r="A1858" s="24">
        <v>44285</v>
      </c>
      <c r="B1858" s="24" t="str">
        <f t="shared" ref="B1858:B1921" si="29">CONCATENATE(YEAR(A1858),"M",(MONTH(A1858)))</f>
        <v>2021M3</v>
      </c>
      <c r="C1858">
        <v>-0.55117591478601835</v>
      </c>
      <c r="D1858">
        <v>-0.72661777282835094</v>
      </c>
      <c r="E1858" s="33">
        <v>-1.03</v>
      </c>
    </row>
    <row r="1859" spans="1:5" x14ac:dyDescent="0.3">
      <c r="A1859" s="24">
        <v>44286</v>
      </c>
      <c r="B1859" s="24" t="str">
        <f t="shared" si="29"/>
        <v>2021M3</v>
      </c>
      <c r="C1859">
        <v>-0.82457125390879371</v>
      </c>
      <c r="D1859">
        <v>-0.72233684213442007</v>
      </c>
      <c r="E1859" s="33">
        <v>-1.1499999999999999</v>
      </c>
    </row>
    <row r="1860" spans="1:5" x14ac:dyDescent="0.3">
      <c r="A1860" s="24">
        <v>44287</v>
      </c>
      <c r="B1860" s="24" t="str">
        <f t="shared" si="29"/>
        <v>2021M4</v>
      </c>
      <c r="C1860">
        <v>-0.7159819988690127</v>
      </c>
      <c r="D1860">
        <v>-0.72877855884673193</v>
      </c>
      <c r="E1860" s="33">
        <v>-1.1599999999999999</v>
      </c>
    </row>
    <row r="1861" spans="1:5" x14ac:dyDescent="0.3">
      <c r="A1861" s="24">
        <v>44288</v>
      </c>
      <c r="B1861" s="24" t="str">
        <f t="shared" si="29"/>
        <v>2021M4</v>
      </c>
      <c r="C1861">
        <v>-0.70499087685046935</v>
      </c>
      <c r="D1861">
        <v>-0.73990287727823367</v>
      </c>
      <c r="E1861" s="33">
        <v>-1.1599999999999999</v>
      </c>
    </row>
    <row r="1862" spans="1:5" x14ac:dyDescent="0.3">
      <c r="A1862" s="24">
        <v>44291</v>
      </c>
      <c r="B1862" s="24" t="str">
        <f t="shared" si="29"/>
        <v>2021M4</v>
      </c>
      <c r="C1862">
        <v>-1.0700521341428411</v>
      </c>
      <c r="D1862">
        <v>-0.78880037667028335</v>
      </c>
      <c r="E1862" s="33">
        <v>-1.23</v>
      </c>
    </row>
    <row r="1863" spans="1:5" x14ac:dyDescent="0.3">
      <c r="A1863" s="24">
        <v>44292</v>
      </c>
      <c r="B1863" s="24" t="str">
        <f t="shared" si="29"/>
        <v>2021M4</v>
      </c>
      <c r="C1863">
        <v>-1.1220492591750761</v>
      </c>
      <c r="D1863">
        <v>-0.82966413162661168</v>
      </c>
      <c r="E1863" s="33">
        <v>-1.29</v>
      </c>
    </row>
    <row r="1864" spans="1:5" x14ac:dyDescent="0.3">
      <c r="A1864" s="24">
        <v>44293</v>
      </c>
      <c r="B1864" s="24" t="str">
        <f t="shared" si="29"/>
        <v>2021M4</v>
      </c>
      <c r="C1864">
        <v>-1.0759778979926646</v>
      </c>
      <c r="D1864">
        <v>-0.85674248947137621</v>
      </c>
      <c r="E1864" s="33">
        <v>-1.28</v>
      </c>
    </row>
    <row r="1865" spans="1:5" x14ac:dyDescent="0.3">
      <c r="A1865" s="24">
        <v>44294</v>
      </c>
      <c r="B1865" s="24" t="str">
        <f t="shared" si="29"/>
        <v>2021M4</v>
      </c>
      <c r="C1865">
        <v>-1.2595002681728356</v>
      </c>
      <c r="D1865">
        <v>-0.8759417040667371</v>
      </c>
      <c r="E1865" s="33">
        <v>-1.36</v>
      </c>
    </row>
    <row r="1866" spans="1:5" x14ac:dyDescent="0.3">
      <c r="A1866" s="24">
        <v>44295</v>
      </c>
      <c r="B1866" s="24" t="str">
        <f t="shared" si="29"/>
        <v>2021M4</v>
      </c>
      <c r="C1866">
        <v>-1.1054246247497448</v>
      </c>
      <c r="D1866">
        <v>-0.89132975485818222</v>
      </c>
      <c r="E1866" s="33">
        <v>-1.3</v>
      </c>
    </row>
    <row r="1867" spans="1:5" x14ac:dyDescent="0.3">
      <c r="A1867" s="24">
        <v>44298</v>
      </c>
      <c r="B1867" s="24" t="str">
        <f t="shared" si="29"/>
        <v>2021M4</v>
      </c>
      <c r="C1867">
        <v>-1.0038337980056025</v>
      </c>
      <c r="D1867">
        <v>-0.9039260971253249</v>
      </c>
      <c r="E1867" s="33">
        <v>-1.28</v>
      </c>
    </row>
    <row r="1868" spans="1:5" x14ac:dyDescent="0.3">
      <c r="A1868" s="24">
        <v>44299</v>
      </c>
      <c r="B1868" s="24" t="str">
        <f t="shared" si="29"/>
        <v>2021M4</v>
      </c>
      <c r="C1868">
        <v>-1.0744537784828998</v>
      </c>
      <c r="D1868">
        <v>-0.91717006710871529</v>
      </c>
      <c r="E1868" s="33">
        <v>-1.28</v>
      </c>
    </row>
    <row r="1869" spans="1:5" x14ac:dyDescent="0.3">
      <c r="A1869" s="24">
        <v>44300</v>
      </c>
      <c r="B1869" s="24" t="str">
        <f t="shared" si="29"/>
        <v>2021M4</v>
      </c>
      <c r="C1869">
        <v>-1.1102535204901349</v>
      </c>
      <c r="D1869">
        <v>-0.92803971213378789</v>
      </c>
      <c r="E1869" s="33">
        <v>-1.28</v>
      </c>
    </row>
    <row r="1870" spans="1:5" x14ac:dyDescent="0.3">
      <c r="A1870" s="24">
        <v>44301</v>
      </c>
      <c r="B1870" s="24" t="str">
        <f t="shared" si="29"/>
        <v>2021M4</v>
      </c>
      <c r="C1870">
        <v>-1.2774430473930558</v>
      </c>
      <c r="D1870">
        <v>-0.93866767748208757</v>
      </c>
      <c r="E1870" s="33">
        <v>-1.38</v>
      </c>
    </row>
    <row r="1871" spans="1:5" x14ac:dyDescent="0.3">
      <c r="A1871" s="24">
        <v>44302</v>
      </c>
      <c r="B1871" s="24" t="str">
        <f t="shared" si="29"/>
        <v>2021M4</v>
      </c>
      <c r="C1871">
        <v>-1.3991774266995203</v>
      </c>
      <c r="D1871">
        <v>-0.95107737760054734</v>
      </c>
      <c r="E1871" s="33">
        <v>-1.46</v>
      </c>
    </row>
    <row r="1872" spans="1:5" x14ac:dyDescent="0.3">
      <c r="A1872" s="24">
        <v>44305</v>
      </c>
      <c r="B1872" s="24" t="str">
        <f t="shared" si="29"/>
        <v>2021M4</v>
      </c>
      <c r="C1872">
        <v>-1.4742502042519516</v>
      </c>
      <c r="D1872">
        <v>-0.96901493827160068</v>
      </c>
      <c r="E1872" s="33">
        <v>-1.49</v>
      </c>
    </row>
    <row r="1873" spans="1:5" x14ac:dyDescent="0.3">
      <c r="A1873" s="24">
        <v>44306</v>
      </c>
      <c r="B1873" s="24" t="str">
        <f t="shared" si="29"/>
        <v>2021M4</v>
      </c>
      <c r="C1873">
        <v>-1.3618245127373207</v>
      </c>
      <c r="D1873">
        <v>-0.98408471721092305</v>
      </c>
      <c r="E1873" s="33">
        <v>-1.45</v>
      </c>
    </row>
    <row r="1874" spans="1:5" x14ac:dyDescent="0.3">
      <c r="A1874" s="24">
        <v>44307</v>
      </c>
      <c r="B1874" s="24" t="str">
        <f t="shared" si="29"/>
        <v>2021M4</v>
      </c>
      <c r="C1874">
        <v>-1.5100188947704825</v>
      </c>
      <c r="D1874">
        <v>-1.0307092561665654</v>
      </c>
      <c r="E1874" s="33">
        <v>-1.49</v>
      </c>
    </row>
    <row r="1875" spans="1:5" x14ac:dyDescent="0.3">
      <c r="A1875" s="24">
        <v>44308</v>
      </c>
      <c r="B1875" s="24" t="str">
        <f t="shared" si="29"/>
        <v>2021M4</v>
      </c>
      <c r="C1875">
        <v>-1.6138451180435334</v>
      </c>
      <c r="D1875">
        <v>-1.0748278997907659</v>
      </c>
      <c r="E1875" s="33">
        <v>-1.53</v>
      </c>
    </row>
    <row r="1876" spans="1:5" x14ac:dyDescent="0.3">
      <c r="A1876" s="24">
        <v>44309</v>
      </c>
      <c r="B1876" s="24" t="str">
        <f t="shared" si="29"/>
        <v>2021M4</v>
      </c>
      <c r="C1876">
        <v>-1.7211102465516979</v>
      </c>
      <c r="D1876">
        <v>-1.1259070026216764</v>
      </c>
      <c r="E1876" s="33">
        <v>-1.61</v>
      </c>
    </row>
    <row r="1877" spans="1:5" x14ac:dyDescent="0.3">
      <c r="A1877" s="24">
        <v>44312</v>
      </c>
      <c r="B1877" s="24" t="str">
        <f t="shared" si="29"/>
        <v>2021M4</v>
      </c>
      <c r="C1877">
        <v>-1.8986474980707422</v>
      </c>
      <c r="D1877">
        <v>-1.1937291137072199</v>
      </c>
      <c r="E1877" s="33">
        <v>-1.65</v>
      </c>
    </row>
    <row r="1878" spans="1:5" x14ac:dyDescent="0.3">
      <c r="A1878" s="24">
        <v>44313</v>
      </c>
      <c r="B1878" s="24" t="str">
        <f t="shared" si="29"/>
        <v>2021M4</v>
      </c>
      <c r="C1878">
        <v>-1.8307120414111742</v>
      </c>
      <c r="D1878">
        <v>-1.2577059200384777</v>
      </c>
      <c r="E1878" s="33">
        <v>-1.64</v>
      </c>
    </row>
    <row r="1879" spans="1:5" x14ac:dyDescent="0.3">
      <c r="A1879" s="24">
        <v>44314</v>
      </c>
      <c r="B1879" s="24" t="str">
        <f t="shared" si="29"/>
        <v>2021M4</v>
      </c>
      <c r="C1879">
        <v>-1.9290294708547076</v>
      </c>
      <c r="D1879">
        <v>-1.3129288308857734</v>
      </c>
      <c r="E1879" s="33">
        <v>-1.67</v>
      </c>
    </row>
    <row r="1880" spans="1:5" x14ac:dyDescent="0.3">
      <c r="A1880" s="24">
        <v>44315</v>
      </c>
      <c r="B1880" s="24" t="str">
        <f t="shared" si="29"/>
        <v>2021M4</v>
      </c>
      <c r="C1880">
        <v>-1.8078290971999038</v>
      </c>
      <c r="D1880">
        <v>-1.367521185802318</v>
      </c>
      <c r="E1880" s="33">
        <v>-1.65</v>
      </c>
    </row>
    <row r="1881" spans="1:5" x14ac:dyDescent="0.3">
      <c r="A1881" s="24">
        <v>44316</v>
      </c>
      <c r="B1881" s="24" t="str">
        <f t="shared" si="29"/>
        <v>2021M4</v>
      </c>
      <c r="C1881">
        <v>-1.5683639110729191</v>
      </c>
      <c r="D1881">
        <v>-1.4106898375134405</v>
      </c>
      <c r="E1881" s="33">
        <v>-1.56</v>
      </c>
    </row>
    <row r="1882" spans="1:5" x14ac:dyDescent="0.3">
      <c r="A1882" s="24">
        <v>44319</v>
      </c>
      <c r="B1882" s="24" t="str">
        <f t="shared" si="29"/>
        <v>2021M5</v>
      </c>
      <c r="C1882">
        <v>-1.6018254199895103</v>
      </c>
      <c r="D1882">
        <v>-1.4372785018057739</v>
      </c>
      <c r="E1882" s="33">
        <v>-1.56</v>
      </c>
    </row>
    <row r="1883" spans="1:5" x14ac:dyDescent="0.3">
      <c r="A1883" s="24">
        <v>44320</v>
      </c>
      <c r="B1883" s="24" t="str">
        <f t="shared" si="29"/>
        <v>2021M5</v>
      </c>
      <c r="C1883">
        <v>-1.3870935572884382</v>
      </c>
      <c r="D1883">
        <v>-1.4505307167114418</v>
      </c>
      <c r="E1883" s="33">
        <v>-1.43</v>
      </c>
    </row>
    <row r="1884" spans="1:5" x14ac:dyDescent="0.3">
      <c r="A1884" s="24">
        <v>44321</v>
      </c>
      <c r="B1884" s="24" t="str">
        <f t="shared" si="29"/>
        <v>2021M5</v>
      </c>
      <c r="C1884">
        <v>-1.6715318244960111</v>
      </c>
      <c r="D1884">
        <v>-1.4803084130366091</v>
      </c>
      <c r="E1884" s="33">
        <v>-1.52</v>
      </c>
    </row>
    <row r="1885" spans="1:5" x14ac:dyDescent="0.3">
      <c r="A1885" s="24">
        <v>44322</v>
      </c>
      <c r="B1885" s="24" t="str">
        <f t="shared" si="29"/>
        <v>2021M5</v>
      </c>
      <c r="C1885">
        <v>-1.9527318979204324</v>
      </c>
      <c r="D1885">
        <v>-1.5149699945239889</v>
      </c>
      <c r="E1885" s="33">
        <v>-1.66</v>
      </c>
    </row>
    <row r="1886" spans="1:5" x14ac:dyDescent="0.3">
      <c r="A1886" s="24">
        <v>44323</v>
      </c>
      <c r="B1886" s="24" t="str">
        <f t="shared" si="29"/>
        <v>2021M5</v>
      </c>
      <c r="C1886">
        <v>-2.2961399936000251</v>
      </c>
      <c r="D1886">
        <v>-1.5745057629665031</v>
      </c>
      <c r="E1886" s="33">
        <v>-1.81</v>
      </c>
    </row>
    <row r="1887" spans="1:5" x14ac:dyDescent="0.3">
      <c r="A1887" s="24">
        <v>44326</v>
      </c>
      <c r="B1887" s="24" t="str">
        <f t="shared" si="29"/>
        <v>2021M5</v>
      </c>
      <c r="C1887">
        <v>-2.2303084893965046</v>
      </c>
      <c r="D1887">
        <v>-1.6358294975360483</v>
      </c>
      <c r="E1887" s="33">
        <v>-1.74</v>
      </c>
    </row>
    <row r="1888" spans="1:5" x14ac:dyDescent="0.3">
      <c r="A1888" s="24">
        <v>44327</v>
      </c>
      <c r="B1888" s="24" t="str">
        <f t="shared" si="29"/>
        <v>2021M5</v>
      </c>
      <c r="C1888">
        <v>-2.1936952681896522</v>
      </c>
      <c r="D1888">
        <v>-1.6917915720213859</v>
      </c>
      <c r="E1888" s="33">
        <v>-1.69</v>
      </c>
    </row>
    <row r="1889" spans="1:5" x14ac:dyDescent="0.3">
      <c r="A1889" s="24">
        <v>44328</v>
      </c>
      <c r="B1889" s="24" t="str">
        <f t="shared" si="29"/>
        <v>2021M5</v>
      </c>
      <c r="C1889">
        <v>-1.6040563276829463</v>
      </c>
      <c r="D1889">
        <v>-1.7164817123810263</v>
      </c>
      <c r="E1889" s="33">
        <v>-1.42</v>
      </c>
    </row>
    <row r="1890" spans="1:5" x14ac:dyDescent="0.3">
      <c r="A1890" s="24">
        <v>44329</v>
      </c>
      <c r="B1890" s="24" t="str">
        <f t="shared" si="29"/>
        <v>2021M5</v>
      </c>
      <c r="C1890">
        <v>-1.7567338544609785</v>
      </c>
      <c r="D1890">
        <v>-1.7404462527344222</v>
      </c>
      <c r="E1890" s="33">
        <v>-1.5</v>
      </c>
    </row>
    <row r="1891" spans="1:5" x14ac:dyDescent="0.3">
      <c r="A1891" s="24">
        <v>44330</v>
      </c>
      <c r="B1891" s="24" t="str">
        <f t="shared" si="29"/>
        <v>2021M5</v>
      </c>
      <c r="C1891">
        <v>-1.9522509761549833</v>
      </c>
      <c r="D1891">
        <v>-1.768099930207196</v>
      </c>
      <c r="E1891" s="33">
        <v>-1.62</v>
      </c>
    </row>
    <row r="1892" spans="1:5" x14ac:dyDescent="0.3">
      <c r="A1892" s="24">
        <v>44333</v>
      </c>
      <c r="B1892" s="24" t="str">
        <f t="shared" si="29"/>
        <v>2021M5</v>
      </c>
      <c r="C1892">
        <v>-1.9148177665518384</v>
      </c>
      <c r="D1892">
        <v>-1.7901283083221906</v>
      </c>
      <c r="E1892" s="33">
        <v>-1.61</v>
      </c>
    </row>
    <row r="1893" spans="1:5" x14ac:dyDescent="0.3">
      <c r="A1893" s="24">
        <v>44334</v>
      </c>
      <c r="B1893" s="24" t="str">
        <f t="shared" si="29"/>
        <v>2021M5</v>
      </c>
      <c r="C1893">
        <v>-2.0547160223253478</v>
      </c>
      <c r="D1893">
        <v>-1.8247728838015917</v>
      </c>
      <c r="E1893" s="33">
        <v>-1.63</v>
      </c>
    </row>
    <row r="1894" spans="1:5" x14ac:dyDescent="0.3">
      <c r="A1894" s="24">
        <v>44335</v>
      </c>
      <c r="B1894" s="24" t="str">
        <f t="shared" si="29"/>
        <v>2021M5</v>
      </c>
      <c r="C1894">
        <v>-1.9995107544432595</v>
      </c>
      <c r="D1894">
        <v>-1.8492474767852305</v>
      </c>
      <c r="E1894" s="33">
        <v>-1.59</v>
      </c>
    </row>
    <row r="1895" spans="1:5" x14ac:dyDescent="0.3">
      <c r="A1895" s="24">
        <v>44336</v>
      </c>
      <c r="B1895" s="24" t="str">
        <f t="shared" si="29"/>
        <v>2021M5</v>
      </c>
      <c r="C1895">
        <v>-2.1698019269114823</v>
      </c>
      <c r="D1895">
        <v>-1.8770453172286274</v>
      </c>
      <c r="E1895" s="33">
        <v>-1.7</v>
      </c>
    </row>
    <row r="1896" spans="1:5" x14ac:dyDescent="0.3">
      <c r="A1896" s="24">
        <v>44337</v>
      </c>
      <c r="B1896" s="24" t="str">
        <f t="shared" si="29"/>
        <v>2021M5</v>
      </c>
      <c r="C1896">
        <v>-1.962392707139196</v>
      </c>
      <c r="D1896">
        <v>-1.8891094402580026</v>
      </c>
      <c r="E1896" s="33">
        <v>-1.67</v>
      </c>
    </row>
    <row r="1897" spans="1:5" x14ac:dyDescent="0.3">
      <c r="A1897" s="24">
        <v>44340</v>
      </c>
      <c r="B1897" s="24" t="str">
        <f t="shared" si="29"/>
        <v>2021M5</v>
      </c>
      <c r="C1897">
        <v>-1.9848056612259031</v>
      </c>
      <c r="D1897">
        <v>-1.8934173484157608</v>
      </c>
      <c r="E1897" s="33">
        <v>-1.64</v>
      </c>
    </row>
    <row r="1898" spans="1:5" x14ac:dyDescent="0.3">
      <c r="A1898" s="24">
        <v>44341</v>
      </c>
      <c r="B1898" s="24" t="str">
        <f t="shared" si="29"/>
        <v>2021M5</v>
      </c>
      <c r="C1898">
        <v>-1.9546540392022491</v>
      </c>
      <c r="D1898">
        <v>-1.8996144483053143</v>
      </c>
      <c r="E1898" s="33">
        <v>-1.65</v>
      </c>
    </row>
    <row r="1899" spans="1:5" x14ac:dyDescent="0.3">
      <c r="A1899" s="24">
        <v>44342</v>
      </c>
      <c r="B1899" s="24" t="str">
        <f t="shared" si="29"/>
        <v>2021M5</v>
      </c>
      <c r="C1899">
        <v>-2.0397912112273473</v>
      </c>
      <c r="D1899">
        <v>-1.9051525353239467</v>
      </c>
      <c r="E1899" s="33">
        <v>-1.69</v>
      </c>
    </row>
    <row r="1900" spans="1:5" x14ac:dyDescent="0.3">
      <c r="A1900" s="24">
        <v>44343</v>
      </c>
      <c r="B1900" s="24" t="str">
        <f t="shared" si="29"/>
        <v>2021M5</v>
      </c>
      <c r="C1900">
        <v>-2.1893251867126056</v>
      </c>
      <c r="D1900">
        <v>-1.9242273397995813</v>
      </c>
      <c r="E1900" s="33">
        <v>-1.76</v>
      </c>
    </row>
    <row r="1901" spans="1:5" x14ac:dyDescent="0.3">
      <c r="A1901" s="24">
        <v>44344</v>
      </c>
      <c r="B1901" s="24" t="str">
        <f t="shared" si="29"/>
        <v>2021M5</v>
      </c>
      <c r="C1901">
        <v>-2.2816356806851887</v>
      </c>
      <c r="D1901">
        <v>-1.9598909282801948</v>
      </c>
      <c r="E1901" s="33">
        <v>-1.81</v>
      </c>
    </row>
    <row r="1902" spans="1:5" x14ac:dyDescent="0.3">
      <c r="A1902" s="24">
        <v>44347</v>
      </c>
      <c r="B1902" s="24" t="str">
        <f t="shared" si="29"/>
        <v>2021M5</v>
      </c>
      <c r="C1902">
        <v>-2.3047412136852539</v>
      </c>
      <c r="D1902">
        <v>-1.9950367179649824</v>
      </c>
      <c r="E1902" s="33">
        <v>-1.81</v>
      </c>
    </row>
    <row r="1903" spans="1:5" x14ac:dyDescent="0.3">
      <c r="A1903" s="24">
        <v>44348</v>
      </c>
      <c r="B1903" s="24" t="str">
        <f t="shared" si="29"/>
        <v>2021M6</v>
      </c>
      <c r="C1903">
        <v>-2.5018329287893311</v>
      </c>
      <c r="D1903">
        <v>-2.050773686540027</v>
      </c>
      <c r="E1903" s="33">
        <v>-1.85</v>
      </c>
    </row>
    <row r="1904" spans="1:5" x14ac:dyDescent="0.3">
      <c r="A1904" s="24">
        <v>44349</v>
      </c>
      <c r="B1904" s="24" t="str">
        <f t="shared" si="29"/>
        <v>2021M6</v>
      </c>
      <c r="C1904">
        <v>-2.562011169100995</v>
      </c>
      <c r="D1904">
        <v>-2.0952976537702765</v>
      </c>
      <c r="E1904" s="33">
        <v>-1.88</v>
      </c>
    </row>
    <row r="1905" spans="1:5" x14ac:dyDescent="0.3">
      <c r="A1905" s="24">
        <v>44350</v>
      </c>
      <c r="B1905" s="24" t="str">
        <f t="shared" si="29"/>
        <v>2021M6</v>
      </c>
      <c r="C1905">
        <v>-2.3751310397573273</v>
      </c>
      <c r="D1905">
        <v>-2.1164176108621211</v>
      </c>
      <c r="E1905" s="33">
        <v>-1.81</v>
      </c>
    </row>
    <row r="1906" spans="1:5" x14ac:dyDescent="0.3">
      <c r="A1906" s="24">
        <v>44351</v>
      </c>
      <c r="B1906" s="24" t="str">
        <f t="shared" si="29"/>
        <v>2021M6</v>
      </c>
      <c r="C1906">
        <v>-2.5734033506431229</v>
      </c>
      <c r="D1906">
        <v>-2.1302807787142757</v>
      </c>
      <c r="E1906" s="33">
        <v>-1.91</v>
      </c>
    </row>
    <row r="1907" spans="1:5" x14ac:dyDescent="0.3">
      <c r="A1907" s="24">
        <v>44354</v>
      </c>
      <c r="B1907" s="24" t="str">
        <f t="shared" si="29"/>
        <v>2021M6</v>
      </c>
      <c r="C1907">
        <v>-2.5864781783750268</v>
      </c>
      <c r="D1907">
        <v>-2.1480892631632016</v>
      </c>
      <c r="E1907" s="33">
        <v>-1.93</v>
      </c>
    </row>
    <row r="1908" spans="1:5" x14ac:dyDescent="0.3">
      <c r="A1908" s="24">
        <v>44355</v>
      </c>
      <c r="B1908" s="24" t="str">
        <f t="shared" si="29"/>
        <v>2021M6</v>
      </c>
      <c r="C1908">
        <v>-2.5399508872507184</v>
      </c>
      <c r="D1908">
        <v>-2.1654020441162549</v>
      </c>
      <c r="E1908" s="33">
        <v>-1.92</v>
      </c>
    </row>
    <row r="1909" spans="1:5" x14ac:dyDescent="0.3">
      <c r="A1909" s="24">
        <v>44356</v>
      </c>
      <c r="B1909" s="24" t="str">
        <f t="shared" si="29"/>
        <v>2021M6</v>
      </c>
      <c r="C1909">
        <v>-2.585534803358287</v>
      </c>
      <c r="D1909">
        <v>-2.2144759679000221</v>
      </c>
      <c r="E1909" s="33">
        <v>-1.92</v>
      </c>
    </row>
    <row r="1910" spans="1:5" x14ac:dyDescent="0.3">
      <c r="A1910" s="24">
        <v>44357</v>
      </c>
      <c r="B1910" s="24" t="str">
        <f t="shared" si="29"/>
        <v>2021M6</v>
      </c>
      <c r="C1910">
        <v>-2.5930638328858411</v>
      </c>
      <c r="D1910">
        <v>-2.2562924668212649</v>
      </c>
      <c r="E1910" s="33">
        <v>-1.94</v>
      </c>
    </row>
    <row r="1911" spans="1:5" x14ac:dyDescent="0.3">
      <c r="A1911" s="24">
        <v>44358</v>
      </c>
      <c r="B1911" s="24" t="str">
        <f t="shared" si="29"/>
        <v>2021M6</v>
      </c>
      <c r="C1911">
        <v>-2.4346223385283849</v>
      </c>
      <c r="D1911">
        <v>-2.2804110349399354</v>
      </c>
      <c r="E1911" s="33">
        <v>-1.88</v>
      </c>
    </row>
    <row r="1912" spans="1:5" x14ac:dyDescent="0.3">
      <c r="A1912" s="24">
        <v>44361</v>
      </c>
      <c r="B1912" s="24" t="str">
        <f t="shared" si="29"/>
        <v>2021M6</v>
      </c>
      <c r="C1912">
        <v>-2.4955942104040498</v>
      </c>
      <c r="D1912">
        <v>-2.3094498571325457</v>
      </c>
      <c r="E1912" s="33">
        <v>-1.9</v>
      </c>
    </row>
    <row r="1913" spans="1:5" x14ac:dyDescent="0.3">
      <c r="A1913" s="24">
        <v>44362</v>
      </c>
      <c r="B1913" s="24" t="str">
        <f t="shared" si="29"/>
        <v>2021M6</v>
      </c>
      <c r="C1913">
        <v>-2.2876776637791472</v>
      </c>
      <c r="D1913">
        <v>-2.3210979392052358</v>
      </c>
      <c r="E1913" s="33">
        <v>-1.81</v>
      </c>
    </row>
    <row r="1914" spans="1:5" x14ac:dyDescent="0.3">
      <c r="A1914" s="24">
        <v>44363</v>
      </c>
      <c r="B1914" s="24" t="str">
        <f t="shared" si="29"/>
        <v>2021M6</v>
      </c>
      <c r="C1914">
        <v>-2.2072130115543049</v>
      </c>
      <c r="D1914">
        <v>-2.3314830520607881</v>
      </c>
      <c r="E1914" s="33">
        <v>-1.79</v>
      </c>
    </row>
    <row r="1915" spans="1:5" x14ac:dyDescent="0.3">
      <c r="A1915" s="24">
        <v>44364</v>
      </c>
      <c r="B1915" s="24" t="str">
        <f t="shared" si="29"/>
        <v>2021M6</v>
      </c>
      <c r="C1915">
        <v>-1.9491731370457761</v>
      </c>
      <c r="D1915">
        <v>-2.3204516125675028</v>
      </c>
      <c r="E1915" s="33">
        <v>-1.66</v>
      </c>
    </row>
    <row r="1916" spans="1:5" x14ac:dyDescent="0.3">
      <c r="A1916" s="24">
        <v>44365</v>
      </c>
      <c r="B1916" s="24" t="str">
        <f t="shared" si="29"/>
        <v>2021M6</v>
      </c>
      <c r="C1916">
        <v>-1.621196856175285</v>
      </c>
      <c r="D1916">
        <v>-2.3033918200193075</v>
      </c>
      <c r="E1916" s="33">
        <v>-1.52</v>
      </c>
    </row>
    <row r="1917" spans="1:5" x14ac:dyDescent="0.3">
      <c r="A1917" s="24">
        <v>44368</v>
      </c>
      <c r="B1917" s="24" t="str">
        <f t="shared" si="29"/>
        <v>2021M6</v>
      </c>
      <c r="C1917">
        <v>-1.7474148113299277</v>
      </c>
      <c r="D1917">
        <v>-2.2915222775245083</v>
      </c>
      <c r="E1917" s="33">
        <v>-1.57</v>
      </c>
    </row>
    <row r="1918" spans="1:5" x14ac:dyDescent="0.3">
      <c r="A1918" s="24">
        <v>44369</v>
      </c>
      <c r="B1918" s="24" t="str">
        <f t="shared" si="29"/>
        <v>2021M6</v>
      </c>
      <c r="C1918">
        <v>-1.7896512028983556</v>
      </c>
      <c r="D1918">
        <v>-2.2832721357093138</v>
      </c>
      <c r="E1918" s="33">
        <v>-1.59</v>
      </c>
    </row>
    <row r="1919" spans="1:5" x14ac:dyDescent="0.3">
      <c r="A1919" s="24">
        <v>44370</v>
      </c>
      <c r="B1919" s="24" t="str">
        <f t="shared" si="29"/>
        <v>2021M6</v>
      </c>
      <c r="C1919">
        <v>-1.851422800356292</v>
      </c>
      <c r="D1919">
        <v>-2.2738537151657612</v>
      </c>
      <c r="E1919" s="33">
        <v>-1.63</v>
      </c>
    </row>
    <row r="1920" spans="1:5" x14ac:dyDescent="0.3">
      <c r="A1920" s="24">
        <v>44371</v>
      </c>
      <c r="B1920" s="24" t="str">
        <f t="shared" si="29"/>
        <v>2021M6</v>
      </c>
      <c r="C1920">
        <v>-2.015690792548539</v>
      </c>
      <c r="D1920">
        <v>-2.2651719954575578</v>
      </c>
      <c r="E1920" s="33">
        <v>-1.7</v>
      </c>
    </row>
    <row r="1921" spans="1:5" x14ac:dyDescent="0.3">
      <c r="A1921" s="24">
        <v>44372</v>
      </c>
      <c r="B1921" s="24" t="str">
        <f t="shared" si="29"/>
        <v>2021M6</v>
      </c>
      <c r="C1921">
        <v>-2.0063873509906989</v>
      </c>
      <c r="D1921">
        <v>-2.251409578972833</v>
      </c>
      <c r="E1921" s="33">
        <v>-1.69</v>
      </c>
    </row>
    <row r="1922" spans="1:5" x14ac:dyDescent="0.3">
      <c r="A1922" s="24">
        <v>44375</v>
      </c>
      <c r="B1922" s="24" t="str">
        <f t="shared" ref="B1922:B1985" si="30">CONCATENATE(YEAR(A1922),"M",(MONTH(A1922)))</f>
        <v>2021M6</v>
      </c>
      <c r="C1922">
        <v>-2.1051640665647859</v>
      </c>
      <c r="D1922">
        <v>-2.2414307216168097</v>
      </c>
      <c r="E1922" s="33">
        <v>-1.75</v>
      </c>
    </row>
    <row r="1923" spans="1:5" x14ac:dyDescent="0.3">
      <c r="A1923" s="24">
        <v>44376</v>
      </c>
      <c r="B1923" s="24" t="str">
        <f t="shared" si="30"/>
        <v>2021M6</v>
      </c>
      <c r="C1923">
        <v>-2.036730599632941</v>
      </c>
      <c r="D1923">
        <v>-2.2181756051589905</v>
      </c>
      <c r="E1923" s="33">
        <v>-1.73</v>
      </c>
    </row>
    <row r="1924" spans="1:5" x14ac:dyDescent="0.3">
      <c r="A1924" s="24">
        <v>44377</v>
      </c>
      <c r="B1924" s="24" t="str">
        <f t="shared" si="30"/>
        <v>2021M6</v>
      </c>
      <c r="C1924">
        <v>-1.9312627692756066</v>
      </c>
      <c r="D1924">
        <v>-2.1866381851677206</v>
      </c>
      <c r="E1924" s="33">
        <v>-1.66</v>
      </c>
    </row>
    <row r="1925" spans="1:5" x14ac:dyDescent="0.3">
      <c r="A1925" s="24">
        <v>44378</v>
      </c>
      <c r="B1925" s="24" t="str">
        <f t="shared" si="30"/>
        <v>2021M7</v>
      </c>
      <c r="C1925">
        <v>-1.7022632549251118</v>
      </c>
      <c r="D1925">
        <v>-2.1529947959261095</v>
      </c>
      <c r="E1925" s="33">
        <v>-1.58</v>
      </c>
    </row>
    <row r="1926" spans="1:5" x14ac:dyDescent="0.3">
      <c r="A1926" s="24">
        <v>44379</v>
      </c>
      <c r="B1926" s="24" t="str">
        <f t="shared" si="30"/>
        <v>2021M7</v>
      </c>
      <c r="C1926">
        <v>-1.779515165558595</v>
      </c>
      <c r="D1926">
        <v>-2.1133003866718836</v>
      </c>
      <c r="E1926" s="33">
        <v>-1.62</v>
      </c>
    </row>
    <row r="1927" spans="1:5" x14ac:dyDescent="0.3">
      <c r="A1927" s="24">
        <v>44382</v>
      </c>
      <c r="B1927" s="24" t="str">
        <f t="shared" si="30"/>
        <v>2021M7</v>
      </c>
      <c r="C1927">
        <v>-1.7011900317843647</v>
      </c>
      <c r="D1927">
        <v>-2.0690359793423507</v>
      </c>
      <c r="E1927" s="33">
        <v>-1.58</v>
      </c>
    </row>
    <row r="1928" spans="1:5" x14ac:dyDescent="0.3">
      <c r="A1928" s="24">
        <v>44383</v>
      </c>
      <c r="B1928" s="24" t="str">
        <f t="shared" si="30"/>
        <v>2021M7</v>
      </c>
      <c r="C1928">
        <v>-1.4572945603118379</v>
      </c>
      <c r="D1928">
        <v>-2.0149031629954068</v>
      </c>
      <c r="E1928" s="33">
        <v>-1.48</v>
      </c>
    </row>
    <row r="1929" spans="1:5" x14ac:dyDescent="0.3">
      <c r="A1929" s="24">
        <v>44384</v>
      </c>
      <c r="B1929" s="24" t="str">
        <f t="shared" si="30"/>
        <v>2021M7</v>
      </c>
      <c r="C1929">
        <v>-1.5596938711700326</v>
      </c>
      <c r="D1929">
        <v>-1.9636111163859939</v>
      </c>
      <c r="E1929" s="33">
        <v>-1.51</v>
      </c>
    </row>
    <row r="1930" spans="1:5" x14ac:dyDescent="0.3">
      <c r="A1930" s="24">
        <v>44385</v>
      </c>
      <c r="B1930" s="24" t="str">
        <f t="shared" si="30"/>
        <v>2021M7</v>
      </c>
      <c r="C1930">
        <v>-1.3017452208727447</v>
      </c>
      <c r="D1930">
        <v>-1.899045185785339</v>
      </c>
      <c r="E1930" s="33">
        <v>-1.37</v>
      </c>
    </row>
    <row r="1931" spans="1:5" x14ac:dyDescent="0.3">
      <c r="A1931" s="24">
        <v>44386</v>
      </c>
      <c r="B1931" s="24" t="str">
        <f t="shared" si="30"/>
        <v>2021M7</v>
      </c>
      <c r="C1931">
        <v>-1.4458646197142133</v>
      </c>
      <c r="D1931">
        <v>-1.8496072998446305</v>
      </c>
      <c r="E1931" s="33">
        <v>-1.44</v>
      </c>
    </row>
    <row r="1932" spans="1:5" x14ac:dyDescent="0.3">
      <c r="A1932" s="24">
        <v>44389</v>
      </c>
      <c r="B1932" s="24" t="str">
        <f t="shared" si="30"/>
        <v>2021M7</v>
      </c>
      <c r="C1932">
        <v>-1.6751248140415664</v>
      </c>
      <c r="D1932">
        <v>-1.8085838300265062</v>
      </c>
      <c r="E1932" s="33">
        <v>-1.5</v>
      </c>
    </row>
    <row r="1933" spans="1:5" x14ac:dyDescent="0.3">
      <c r="A1933" s="24">
        <v>44390</v>
      </c>
      <c r="B1933" s="24" t="str">
        <f t="shared" si="30"/>
        <v>2021M7</v>
      </c>
      <c r="C1933">
        <v>-1.5775678459581732</v>
      </c>
      <c r="D1933">
        <v>-1.7730783391354579</v>
      </c>
      <c r="E1933" s="33">
        <v>-1.46</v>
      </c>
    </row>
    <row r="1934" spans="1:5" x14ac:dyDescent="0.3">
      <c r="A1934" s="24">
        <v>44391</v>
      </c>
      <c r="B1934" s="24" t="str">
        <f t="shared" si="30"/>
        <v>2021M7</v>
      </c>
      <c r="C1934">
        <v>-1.8788202399499807</v>
      </c>
      <c r="D1934">
        <v>-1.7566587005552414</v>
      </c>
      <c r="E1934" s="33">
        <v>-1.6</v>
      </c>
    </row>
    <row r="1935" spans="1:5" x14ac:dyDescent="0.3">
      <c r="A1935" s="24">
        <v>44392</v>
      </c>
      <c r="B1935" s="24" t="str">
        <f t="shared" si="30"/>
        <v>2021M7</v>
      </c>
      <c r="C1935">
        <v>-1.8412383420542637</v>
      </c>
      <c r="D1935">
        <v>-1.7512619608056657</v>
      </c>
      <c r="E1935" s="33">
        <v>-1.58</v>
      </c>
    </row>
    <row r="1936" spans="1:5" x14ac:dyDescent="0.3">
      <c r="A1936" s="24">
        <v>44393</v>
      </c>
      <c r="B1936" s="24" t="str">
        <f t="shared" si="30"/>
        <v>2021M7</v>
      </c>
      <c r="C1936">
        <v>-1.709374418451499</v>
      </c>
      <c r="D1936">
        <v>-1.7556708389194764</v>
      </c>
      <c r="E1936" s="33">
        <v>-1.55</v>
      </c>
    </row>
    <row r="1937" spans="1:5" x14ac:dyDescent="0.3">
      <c r="A1937" s="24">
        <v>44396</v>
      </c>
      <c r="B1937" s="24" t="str">
        <f t="shared" si="30"/>
        <v>2021M7</v>
      </c>
      <c r="C1937">
        <v>-1.5631762483280267</v>
      </c>
      <c r="D1937">
        <v>-1.7464589107693818</v>
      </c>
      <c r="E1937" s="33">
        <v>-1.45</v>
      </c>
    </row>
    <row r="1938" spans="1:5" x14ac:dyDescent="0.3">
      <c r="A1938" s="24">
        <v>44397</v>
      </c>
      <c r="B1938" s="24" t="str">
        <f t="shared" si="30"/>
        <v>2021M7</v>
      </c>
      <c r="C1938">
        <v>-1.6179951727416284</v>
      </c>
      <c r="D1938">
        <v>-1.7378761092615456</v>
      </c>
      <c r="E1938" s="33">
        <v>-1.49</v>
      </c>
    </row>
    <row r="1939" spans="1:5" x14ac:dyDescent="0.3">
      <c r="A1939" s="24">
        <v>44398</v>
      </c>
      <c r="B1939" s="24" t="str">
        <f t="shared" si="30"/>
        <v>2021M7</v>
      </c>
      <c r="C1939">
        <v>-1.6714095576324732</v>
      </c>
      <c r="D1939">
        <v>-1.7288754471253545</v>
      </c>
      <c r="E1939" s="33">
        <v>-1.48</v>
      </c>
    </row>
    <row r="1940" spans="1:5" x14ac:dyDescent="0.3">
      <c r="A1940" s="24">
        <v>44399</v>
      </c>
      <c r="B1940" s="24" t="str">
        <f t="shared" si="30"/>
        <v>2021M7</v>
      </c>
      <c r="C1940">
        <v>-1.5924398573812182</v>
      </c>
      <c r="D1940">
        <v>-1.7077129003669884</v>
      </c>
      <c r="E1940" s="33">
        <v>-1.49</v>
      </c>
    </row>
    <row r="1941" spans="1:5" x14ac:dyDescent="0.3">
      <c r="A1941" s="24">
        <v>44400</v>
      </c>
      <c r="B1941" s="24" t="str">
        <f t="shared" si="30"/>
        <v>2021M7</v>
      </c>
      <c r="C1941">
        <v>-1.5255490345955245</v>
      </c>
      <c r="D1941">
        <v>-1.6836709845472293</v>
      </c>
      <c r="E1941" s="33">
        <v>-1.46</v>
      </c>
    </row>
    <row r="1942" spans="1:5" x14ac:dyDescent="0.3">
      <c r="A1942" s="24">
        <v>44403</v>
      </c>
      <c r="B1942" s="24" t="str">
        <f t="shared" si="30"/>
        <v>2021M7</v>
      </c>
      <c r="C1942">
        <v>-1.585819048374578</v>
      </c>
      <c r="D1942">
        <v>-1.6577037336377192</v>
      </c>
      <c r="E1942" s="33">
        <v>-1.46</v>
      </c>
    </row>
    <row r="1943" spans="1:5" x14ac:dyDescent="0.3">
      <c r="A1943" s="24">
        <v>44404</v>
      </c>
      <c r="B1943" s="24" t="str">
        <f t="shared" si="30"/>
        <v>2021M7</v>
      </c>
      <c r="C1943">
        <v>-1.4956157544570428</v>
      </c>
      <c r="D1943">
        <v>-1.6306479913789242</v>
      </c>
      <c r="E1943" s="33">
        <v>-1.39</v>
      </c>
    </row>
    <row r="1944" spans="1:5" x14ac:dyDescent="0.3">
      <c r="A1944" s="24">
        <v>44405</v>
      </c>
      <c r="B1944" s="24" t="str">
        <f t="shared" si="30"/>
        <v>2021M7</v>
      </c>
      <c r="C1944">
        <v>-1.683151101877719</v>
      </c>
      <c r="D1944">
        <v>-1.6182424080090296</v>
      </c>
      <c r="E1944" s="33">
        <v>-1.43</v>
      </c>
    </row>
    <row r="1945" spans="1:5" x14ac:dyDescent="0.3">
      <c r="A1945" s="24">
        <v>44406</v>
      </c>
      <c r="B1945" s="24" t="str">
        <f t="shared" si="30"/>
        <v>2021M7</v>
      </c>
      <c r="C1945">
        <v>-1.8500301458490791</v>
      </c>
      <c r="D1945">
        <v>-1.625630752555228</v>
      </c>
      <c r="E1945" s="33">
        <v>-1.53</v>
      </c>
    </row>
    <row r="1946" spans="1:5" x14ac:dyDescent="0.3">
      <c r="A1946" s="24">
        <v>44407</v>
      </c>
      <c r="B1946" s="24" t="str">
        <f t="shared" si="30"/>
        <v>2021M7</v>
      </c>
      <c r="C1946">
        <v>-1.4807181794611957</v>
      </c>
      <c r="D1946">
        <v>-1.610690903250358</v>
      </c>
      <c r="E1946" s="33">
        <v>-1.36</v>
      </c>
    </row>
    <row r="1947" spans="1:5" x14ac:dyDescent="0.3">
      <c r="A1947" s="24">
        <v>44410</v>
      </c>
      <c r="B1947" s="24" t="str">
        <f t="shared" si="30"/>
        <v>2021M8</v>
      </c>
      <c r="C1947">
        <v>-1.7294464722319582</v>
      </c>
      <c r="D1947">
        <v>-1.6121037252727377</v>
      </c>
      <c r="E1947" s="33">
        <v>-1.43</v>
      </c>
    </row>
    <row r="1948" spans="1:5" x14ac:dyDescent="0.3">
      <c r="A1948" s="24">
        <v>44411</v>
      </c>
      <c r="B1948" s="24" t="str">
        <f t="shared" si="30"/>
        <v>2021M8</v>
      </c>
      <c r="C1948">
        <v>-1.7824606702781116</v>
      </c>
      <c r="D1948">
        <v>-1.6283620307710513</v>
      </c>
      <c r="E1948" s="33">
        <v>-1.41</v>
      </c>
    </row>
    <row r="1949" spans="1:5" x14ac:dyDescent="0.3">
      <c r="A1949" s="24">
        <v>44412</v>
      </c>
      <c r="B1949" s="24" t="str">
        <f t="shared" si="30"/>
        <v>2021M8</v>
      </c>
      <c r="C1949">
        <v>-1.8685873828317137</v>
      </c>
      <c r="D1949">
        <v>-1.6438067063541357</v>
      </c>
      <c r="E1949" s="33">
        <v>-1.44</v>
      </c>
    </row>
    <row r="1950" spans="1:5" x14ac:dyDescent="0.3">
      <c r="A1950" s="24">
        <v>44413</v>
      </c>
      <c r="B1950" s="24" t="str">
        <f t="shared" si="30"/>
        <v>2021M8</v>
      </c>
      <c r="C1950">
        <v>-1.7380828716350161</v>
      </c>
      <c r="D1950">
        <v>-1.6656235888922493</v>
      </c>
      <c r="E1950" s="33">
        <v>-1.42</v>
      </c>
    </row>
    <row r="1951" spans="1:5" x14ac:dyDescent="0.3">
      <c r="A1951" s="24">
        <v>44414</v>
      </c>
      <c r="B1951" s="24" t="str">
        <f t="shared" si="30"/>
        <v>2021M8</v>
      </c>
      <c r="C1951">
        <v>-1.7088549263752131</v>
      </c>
      <c r="D1951">
        <v>-1.6787731042252989</v>
      </c>
      <c r="E1951" s="33">
        <v>-1.37</v>
      </c>
    </row>
    <row r="1952" spans="1:5" x14ac:dyDescent="0.3">
      <c r="A1952" s="24">
        <v>44417</v>
      </c>
      <c r="B1952" s="24" t="str">
        <f t="shared" si="30"/>
        <v>2021M8</v>
      </c>
      <c r="C1952">
        <v>-1.7712230162569294</v>
      </c>
      <c r="D1952">
        <v>-1.6835780143360672</v>
      </c>
      <c r="E1952" s="33">
        <v>-1.34</v>
      </c>
    </row>
    <row r="1953" spans="1:5" x14ac:dyDescent="0.3">
      <c r="A1953" s="24">
        <v>44418</v>
      </c>
      <c r="B1953" s="24" t="str">
        <f t="shared" si="30"/>
        <v>2021M8</v>
      </c>
      <c r="C1953">
        <v>-1.7174748522413592</v>
      </c>
      <c r="D1953">
        <v>-1.6905733646502266</v>
      </c>
      <c r="E1953" s="33">
        <v>-1.33</v>
      </c>
    </row>
    <row r="1954" spans="1:5" x14ac:dyDescent="0.3">
      <c r="A1954" s="24">
        <v>44419</v>
      </c>
      <c r="B1954" s="24" t="str">
        <f t="shared" si="30"/>
        <v>2021M8</v>
      </c>
      <c r="C1954">
        <v>-1.7452890960842926</v>
      </c>
      <c r="D1954">
        <v>-1.6838968074569423</v>
      </c>
      <c r="E1954" s="33">
        <v>-1.35</v>
      </c>
    </row>
    <row r="1955" spans="1:5" x14ac:dyDescent="0.3">
      <c r="A1955" s="24">
        <v>44420</v>
      </c>
      <c r="B1955" s="24" t="str">
        <f t="shared" si="30"/>
        <v>2021M8</v>
      </c>
      <c r="C1955">
        <v>-1.7032345396839355</v>
      </c>
      <c r="D1955">
        <v>-1.6769966173384259</v>
      </c>
      <c r="E1955" s="33">
        <v>-1.33</v>
      </c>
    </row>
    <row r="1956" spans="1:5" x14ac:dyDescent="0.3">
      <c r="A1956" s="24">
        <v>44421</v>
      </c>
      <c r="B1956" s="24" t="str">
        <f t="shared" si="30"/>
        <v>2021M8</v>
      </c>
      <c r="C1956">
        <v>-1.8297774450511757</v>
      </c>
      <c r="D1956">
        <v>-1.6830167686684099</v>
      </c>
      <c r="E1956" s="33">
        <v>-1.35</v>
      </c>
    </row>
    <row r="1957" spans="1:5" x14ac:dyDescent="0.3">
      <c r="A1957" s="24">
        <v>44424</v>
      </c>
      <c r="B1957" s="24" t="str">
        <f t="shared" si="30"/>
        <v>2021M8</v>
      </c>
      <c r="C1957">
        <v>-1.7884927915077251</v>
      </c>
      <c r="D1957">
        <v>-1.6942825958273946</v>
      </c>
      <c r="E1957" s="33">
        <v>-1.31</v>
      </c>
    </row>
    <row r="1958" spans="1:5" x14ac:dyDescent="0.3">
      <c r="A1958" s="24">
        <v>44425</v>
      </c>
      <c r="B1958" s="24" t="str">
        <f t="shared" si="30"/>
        <v>2021M8</v>
      </c>
      <c r="C1958">
        <v>-1.5635169470297618</v>
      </c>
      <c r="D1958">
        <v>-1.6915586845418009</v>
      </c>
      <c r="E1958" s="33">
        <v>-1.22</v>
      </c>
    </row>
    <row r="1959" spans="1:5" x14ac:dyDescent="0.3">
      <c r="A1959" s="24">
        <v>44426</v>
      </c>
      <c r="B1959" s="24" t="str">
        <f t="shared" si="30"/>
        <v>2021M8</v>
      </c>
      <c r="C1959">
        <v>-1.397688280859557</v>
      </c>
      <c r="D1959">
        <v>-1.6778726207031549</v>
      </c>
      <c r="E1959" s="33">
        <v>-1.1000000000000001</v>
      </c>
    </row>
    <row r="1960" spans="1:5" x14ac:dyDescent="0.3">
      <c r="A1960" s="24">
        <v>44427</v>
      </c>
      <c r="B1960" s="24" t="str">
        <f t="shared" si="30"/>
        <v>2021M8</v>
      </c>
      <c r="C1960">
        <v>-1.2794240294978838</v>
      </c>
      <c r="D1960">
        <v>-1.6622218293089888</v>
      </c>
      <c r="E1960" s="33">
        <v>-1.02</v>
      </c>
    </row>
    <row r="1961" spans="1:5" x14ac:dyDescent="0.3">
      <c r="A1961" s="24">
        <v>44428</v>
      </c>
      <c r="B1961" s="24" t="str">
        <f t="shared" si="30"/>
        <v>2021M8</v>
      </c>
      <c r="C1961">
        <v>-1.36120421852136</v>
      </c>
      <c r="D1961">
        <v>-1.6540045885052801</v>
      </c>
      <c r="E1961" s="33">
        <v>-1.1000000000000001</v>
      </c>
    </row>
    <row r="1962" spans="1:5" x14ac:dyDescent="0.3">
      <c r="A1962" s="24">
        <v>44431</v>
      </c>
      <c r="B1962" s="24" t="str">
        <f t="shared" si="30"/>
        <v>2021M8</v>
      </c>
      <c r="C1962">
        <v>-1.3110446948616308</v>
      </c>
      <c r="D1962">
        <v>-1.6402658708296329</v>
      </c>
      <c r="E1962" s="33">
        <v>-1.1000000000000001</v>
      </c>
    </row>
    <row r="1963" spans="1:5" x14ac:dyDescent="0.3">
      <c r="A1963" s="24">
        <v>44432</v>
      </c>
      <c r="B1963" s="24" t="str">
        <f t="shared" si="30"/>
        <v>2021M8</v>
      </c>
      <c r="C1963">
        <v>-1.5464831261153504</v>
      </c>
      <c r="D1963">
        <v>-1.6428092394125482</v>
      </c>
      <c r="E1963" s="33">
        <v>-1.18</v>
      </c>
    </row>
    <row r="1964" spans="1:5" x14ac:dyDescent="0.3">
      <c r="A1964" s="24">
        <v>44433</v>
      </c>
      <c r="B1964" s="24" t="str">
        <f t="shared" si="30"/>
        <v>2021M8</v>
      </c>
      <c r="C1964">
        <v>-1.5739117943195002</v>
      </c>
      <c r="D1964">
        <v>-1.6373472740346375</v>
      </c>
      <c r="E1964" s="33">
        <v>-1.21</v>
      </c>
    </row>
    <row r="1965" spans="1:5" x14ac:dyDescent="0.3">
      <c r="A1965" s="24">
        <v>44434</v>
      </c>
      <c r="B1965" s="24" t="str">
        <f t="shared" si="30"/>
        <v>2021M8</v>
      </c>
      <c r="C1965">
        <v>-1.4392843698132585</v>
      </c>
      <c r="D1965">
        <v>-1.6168099852328464</v>
      </c>
      <c r="E1965" s="33">
        <v>-1.1499999999999999</v>
      </c>
    </row>
    <row r="1966" spans="1:5" x14ac:dyDescent="0.3">
      <c r="A1966" s="24">
        <v>44435</v>
      </c>
      <c r="B1966" s="24" t="str">
        <f t="shared" si="30"/>
        <v>2021M8</v>
      </c>
      <c r="C1966">
        <v>-1.6746129430887091</v>
      </c>
      <c r="D1966">
        <v>-1.626504723414222</v>
      </c>
      <c r="E1966" s="33">
        <v>-1.26</v>
      </c>
    </row>
    <row r="1967" spans="1:5" x14ac:dyDescent="0.3">
      <c r="A1967" s="24">
        <v>44438</v>
      </c>
      <c r="B1967" s="24" t="str">
        <f t="shared" si="30"/>
        <v>2021M8</v>
      </c>
      <c r="C1967">
        <v>-1.6893940331765331</v>
      </c>
      <c r="D1967">
        <v>-1.6245021014614509</v>
      </c>
      <c r="E1967" s="33">
        <v>-1.29</v>
      </c>
    </row>
    <row r="1968" spans="1:5" x14ac:dyDescent="0.3">
      <c r="A1968" s="24">
        <v>44439</v>
      </c>
      <c r="B1968" s="24" t="str">
        <f t="shared" si="30"/>
        <v>2021M8</v>
      </c>
      <c r="C1968">
        <v>-1.7688692049591803</v>
      </c>
      <c r="D1968">
        <v>-1.6238225281955045</v>
      </c>
      <c r="E1968" s="33">
        <v>-1.29</v>
      </c>
    </row>
    <row r="1969" spans="1:5" x14ac:dyDescent="0.3">
      <c r="A1969" s="24">
        <v>44440</v>
      </c>
      <c r="B1969" s="24" t="str">
        <f t="shared" si="30"/>
        <v>2021M9</v>
      </c>
      <c r="C1969">
        <v>-1.8523511254604783</v>
      </c>
      <c r="D1969">
        <v>-1.6230107153269426</v>
      </c>
      <c r="E1969" s="33">
        <v>-1.3</v>
      </c>
    </row>
    <row r="1970" spans="1:5" x14ac:dyDescent="0.3">
      <c r="A1970" s="24">
        <v>44441</v>
      </c>
      <c r="B1970" s="24" t="str">
        <f t="shared" si="30"/>
        <v>2021M9</v>
      </c>
      <c r="C1970">
        <v>-1.7280916176394749</v>
      </c>
      <c r="D1970">
        <v>-1.6225111526271658</v>
      </c>
      <c r="E1970" s="33">
        <v>-1.23</v>
      </c>
    </row>
    <row r="1971" spans="1:5" x14ac:dyDescent="0.3">
      <c r="A1971" s="24">
        <v>44442</v>
      </c>
      <c r="B1971" s="24" t="str">
        <f t="shared" si="30"/>
        <v>2021M9</v>
      </c>
      <c r="C1971">
        <v>-1.8396636690517265</v>
      </c>
      <c r="D1971">
        <v>-1.6290515897609914</v>
      </c>
      <c r="E1971" s="33">
        <v>-1.24</v>
      </c>
    </row>
    <row r="1972" spans="1:5" x14ac:dyDescent="0.3">
      <c r="A1972" s="24">
        <v>44445</v>
      </c>
      <c r="B1972" s="24" t="str">
        <f t="shared" si="30"/>
        <v>2021M9</v>
      </c>
      <c r="C1972">
        <v>-1.8952020318807057</v>
      </c>
      <c r="D1972">
        <v>-1.6352505405421802</v>
      </c>
      <c r="E1972" s="33">
        <v>-1.27</v>
      </c>
    </row>
    <row r="1973" spans="1:5" x14ac:dyDescent="0.3">
      <c r="A1973" s="24">
        <v>44446</v>
      </c>
      <c r="B1973" s="24" t="str">
        <f t="shared" si="30"/>
        <v>2021M9</v>
      </c>
      <c r="C1973">
        <v>-1.8293314439217137</v>
      </c>
      <c r="D1973">
        <v>-1.640843370126198</v>
      </c>
      <c r="E1973" s="33">
        <v>-1.19</v>
      </c>
    </row>
    <row r="1974" spans="1:5" x14ac:dyDescent="0.3">
      <c r="A1974" s="24">
        <v>44447</v>
      </c>
      <c r="B1974" s="24" t="str">
        <f t="shared" si="30"/>
        <v>2021M9</v>
      </c>
      <c r="C1974">
        <v>-1.4009397482315655</v>
      </c>
      <c r="D1974">
        <v>-1.6236259027335618</v>
      </c>
      <c r="E1974" s="33">
        <v>-1.02</v>
      </c>
    </row>
    <row r="1975" spans="1:5" x14ac:dyDescent="0.3">
      <c r="A1975" s="24">
        <v>44448</v>
      </c>
      <c r="B1975" s="24" t="str">
        <f t="shared" si="30"/>
        <v>2021M9</v>
      </c>
      <c r="C1975">
        <v>-1.5800174259233102</v>
      </c>
      <c r="D1975">
        <v>-1.6174650470455301</v>
      </c>
      <c r="E1975" s="33">
        <v>-0.99</v>
      </c>
    </row>
    <row r="1976" spans="1:5" x14ac:dyDescent="0.3">
      <c r="A1976" s="24">
        <v>44449</v>
      </c>
      <c r="B1976" s="24" t="str">
        <f t="shared" si="30"/>
        <v>2021M9</v>
      </c>
      <c r="C1976">
        <v>-1.4374327828024178</v>
      </c>
      <c r="D1976">
        <v>-1.5978478139330921</v>
      </c>
      <c r="E1976" s="33">
        <v>-0.97</v>
      </c>
    </row>
    <row r="1977" spans="1:5" x14ac:dyDescent="0.3">
      <c r="A1977" s="24">
        <v>44452</v>
      </c>
      <c r="B1977" s="24" t="str">
        <f t="shared" si="30"/>
        <v>2021M9</v>
      </c>
      <c r="C1977">
        <v>-1.5353371566664509</v>
      </c>
      <c r="D1977">
        <v>-1.5851900321910284</v>
      </c>
      <c r="E1977" s="33">
        <v>-1</v>
      </c>
    </row>
    <row r="1978" spans="1:5" x14ac:dyDescent="0.3">
      <c r="A1978" s="24">
        <v>44453</v>
      </c>
      <c r="B1978" s="24" t="str">
        <f t="shared" si="30"/>
        <v>2021M9</v>
      </c>
      <c r="C1978">
        <v>-1.5146080685100047</v>
      </c>
      <c r="D1978">
        <v>-1.5827445882650406</v>
      </c>
      <c r="E1978" s="33">
        <v>-1</v>
      </c>
    </row>
    <row r="1979" spans="1:5" x14ac:dyDescent="0.3">
      <c r="A1979" s="24">
        <v>44454</v>
      </c>
      <c r="B1979" s="24" t="str">
        <f t="shared" si="30"/>
        <v>2021M9</v>
      </c>
      <c r="C1979">
        <v>-1.4648853167064531</v>
      </c>
      <c r="D1979">
        <v>-1.5861044400573854</v>
      </c>
      <c r="E1979" s="33">
        <v>-0.97</v>
      </c>
    </row>
    <row r="1980" spans="1:5" x14ac:dyDescent="0.3">
      <c r="A1980" s="24">
        <v>44455</v>
      </c>
      <c r="B1980" s="24" t="str">
        <f t="shared" si="30"/>
        <v>2021M9</v>
      </c>
      <c r="C1980">
        <v>-1.2557160820297715</v>
      </c>
      <c r="D1980">
        <v>-1.5849190426839797</v>
      </c>
      <c r="E1980" s="33">
        <v>-0.9</v>
      </c>
    </row>
    <row r="1981" spans="1:5" x14ac:dyDescent="0.3">
      <c r="A1981" s="24">
        <v>44456</v>
      </c>
      <c r="B1981" s="24" t="str">
        <f t="shared" si="30"/>
        <v>2021M9</v>
      </c>
      <c r="C1981">
        <v>-1.0050861856989257</v>
      </c>
      <c r="D1981">
        <v>-1.5671131410428578</v>
      </c>
      <c r="E1981" s="33">
        <v>-0.79</v>
      </c>
    </row>
    <row r="1982" spans="1:5" x14ac:dyDescent="0.3">
      <c r="A1982" s="24">
        <v>44459</v>
      </c>
      <c r="B1982" s="24" t="str">
        <f t="shared" si="30"/>
        <v>2021M9</v>
      </c>
      <c r="C1982">
        <v>-0.70565353806900866</v>
      </c>
      <c r="D1982">
        <v>-1.5368435832032268</v>
      </c>
      <c r="E1982" s="33">
        <v>-0.61</v>
      </c>
    </row>
    <row r="1983" spans="1:5" x14ac:dyDescent="0.3">
      <c r="A1983" s="24">
        <v>44460</v>
      </c>
      <c r="B1983" s="24" t="str">
        <f t="shared" si="30"/>
        <v>2021M9</v>
      </c>
      <c r="C1983">
        <v>-0.80234442013197338</v>
      </c>
      <c r="D1983">
        <v>-1.4996366479040577</v>
      </c>
      <c r="E1983" s="33">
        <v>-0.67</v>
      </c>
    </row>
    <row r="1984" spans="1:5" x14ac:dyDescent="0.3">
      <c r="A1984" s="24">
        <v>44461</v>
      </c>
      <c r="B1984" s="24" t="str">
        <f t="shared" si="30"/>
        <v>2021M9</v>
      </c>
      <c r="C1984">
        <v>-0.91928976903381809</v>
      </c>
      <c r="D1984">
        <v>-1.4669055466397736</v>
      </c>
      <c r="E1984" s="33">
        <v>-0.76</v>
      </c>
    </row>
    <row r="1985" spans="1:5" x14ac:dyDescent="0.3">
      <c r="A1985" s="24">
        <v>44462</v>
      </c>
      <c r="B1985" s="24" t="str">
        <f t="shared" si="30"/>
        <v>2021M9</v>
      </c>
      <c r="C1985">
        <v>-0.9531143616539608</v>
      </c>
      <c r="D1985">
        <v>-1.4425970462318087</v>
      </c>
      <c r="E1985" s="33">
        <v>-0.8</v>
      </c>
    </row>
    <row r="1986" spans="1:5" x14ac:dyDescent="0.3">
      <c r="A1986" s="24">
        <v>44463</v>
      </c>
      <c r="B1986" s="24" t="str">
        <f t="shared" ref="B1986:B2049" si="31">CONCATENATE(YEAR(A1986),"M",(MONTH(A1986)))</f>
        <v>2021M9</v>
      </c>
      <c r="C1986">
        <v>-0.75816874030234094</v>
      </c>
      <c r="D1986">
        <v>-1.3967748360924905</v>
      </c>
      <c r="E1986" s="33">
        <v>-0.75</v>
      </c>
    </row>
    <row r="1987" spans="1:5" x14ac:dyDescent="0.3">
      <c r="A1987" s="24">
        <v>44466</v>
      </c>
      <c r="B1987" s="24" t="str">
        <f t="shared" si="31"/>
        <v>2021M9</v>
      </c>
      <c r="C1987">
        <v>-0.63733263651598826</v>
      </c>
      <c r="D1987">
        <v>-1.3441717662594634</v>
      </c>
      <c r="E1987" s="33">
        <v>-0.64</v>
      </c>
    </row>
    <row r="1988" spans="1:5" x14ac:dyDescent="0.3">
      <c r="A1988" s="24">
        <v>44467</v>
      </c>
      <c r="B1988" s="24" t="str">
        <f t="shared" si="31"/>
        <v>2021M9</v>
      </c>
      <c r="C1988">
        <v>-0.30184575832761962</v>
      </c>
      <c r="D1988">
        <v>-1.2708205939278854</v>
      </c>
      <c r="E1988" s="33">
        <v>-0.43</v>
      </c>
    </row>
    <row r="1989" spans="1:5" x14ac:dyDescent="0.3">
      <c r="A1989" s="24">
        <v>44468</v>
      </c>
      <c r="B1989" s="24" t="str">
        <f t="shared" si="31"/>
        <v>2021M9</v>
      </c>
      <c r="C1989">
        <v>-0.29637362731078587</v>
      </c>
      <c r="D1989">
        <v>-1.1930217190204007</v>
      </c>
      <c r="E1989" s="33">
        <v>-0.44</v>
      </c>
    </row>
    <row r="1990" spans="1:5" x14ac:dyDescent="0.3">
      <c r="A1990" s="24">
        <v>44469</v>
      </c>
      <c r="B1990" s="24" t="str">
        <f t="shared" si="31"/>
        <v>2021M9</v>
      </c>
      <c r="C1990">
        <v>-0.29662580802690258</v>
      </c>
      <c r="D1990">
        <v>-1.1214484285397721</v>
      </c>
      <c r="E1990" s="33">
        <v>-0.38</v>
      </c>
    </row>
    <row r="1991" spans="1:5" x14ac:dyDescent="0.3">
      <c r="A1991" s="24">
        <v>44470</v>
      </c>
      <c r="B1991" s="24" t="str">
        <f t="shared" si="31"/>
        <v>2021M10</v>
      </c>
      <c r="C1991">
        <v>-0.4662075710979191</v>
      </c>
      <c r="D1991">
        <v>-1.0527756236420815</v>
      </c>
      <c r="E1991" s="33">
        <v>-0.49</v>
      </c>
    </row>
    <row r="1992" spans="1:5" x14ac:dyDescent="0.3">
      <c r="A1992" s="24">
        <v>44473</v>
      </c>
      <c r="B1992" s="24" t="str">
        <f t="shared" si="31"/>
        <v>2021M10</v>
      </c>
      <c r="C1992">
        <v>-0.14892258084095367</v>
      </c>
      <c r="D1992">
        <v>-0.96546165109009419</v>
      </c>
      <c r="E1992" s="33">
        <v>-0.34</v>
      </c>
    </row>
    <row r="1993" spans="1:5" x14ac:dyDescent="0.3">
      <c r="A1993" s="24">
        <v>44474</v>
      </c>
      <c r="B1993" s="24" t="str">
        <f t="shared" si="31"/>
        <v>2021M10</v>
      </c>
      <c r="C1993">
        <v>-0.10315379862081242</v>
      </c>
      <c r="D1993">
        <v>-0.87915276882504911</v>
      </c>
      <c r="E1993" s="33">
        <v>-0.32</v>
      </c>
    </row>
    <row r="1994" spans="1:5" x14ac:dyDescent="0.3">
      <c r="A1994" s="24">
        <v>44475</v>
      </c>
      <c r="B1994" s="24" t="str">
        <f t="shared" si="31"/>
        <v>2021M10</v>
      </c>
      <c r="C1994">
        <v>-7.9878764338649766E-2</v>
      </c>
      <c r="D1994">
        <v>-0.81309971963040328</v>
      </c>
      <c r="E1994" s="33">
        <v>-0.34</v>
      </c>
    </row>
    <row r="1995" spans="1:5" x14ac:dyDescent="0.3">
      <c r="A1995" s="24">
        <v>44476</v>
      </c>
      <c r="B1995" s="24" t="str">
        <f t="shared" si="31"/>
        <v>2021M10</v>
      </c>
      <c r="C1995">
        <v>-0.17941459405621032</v>
      </c>
      <c r="D1995">
        <v>-0.74306957803704843</v>
      </c>
      <c r="E1995" s="33">
        <v>-0.37</v>
      </c>
    </row>
    <row r="1996" spans="1:5" x14ac:dyDescent="0.3">
      <c r="A1996" s="24">
        <v>44477</v>
      </c>
      <c r="B1996" s="24" t="str">
        <f t="shared" si="31"/>
        <v>2021M10</v>
      </c>
      <c r="C1996">
        <v>-0.21553143549605244</v>
      </c>
      <c r="D1996">
        <v>-0.68197451067173021</v>
      </c>
      <c r="E1996" s="33">
        <v>-0.41</v>
      </c>
    </row>
    <row r="1997" spans="1:5" x14ac:dyDescent="0.3">
      <c r="A1997" s="24">
        <v>44480</v>
      </c>
      <c r="B1997" s="24" t="str">
        <f t="shared" si="31"/>
        <v>2021M10</v>
      </c>
      <c r="C1997">
        <v>-6.3240530494897113E-2</v>
      </c>
      <c r="D1997">
        <v>-0.60836967936315234</v>
      </c>
      <c r="E1997" s="33">
        <v>-0.33</v>
      </c>
    </row>
    <row r="1998" spans="1:5" x14ac:dyDescent="0.3">
      <c r="A1998" s="24">
        <v>44481</v>
      </c>
      <c r="B1998" s="24" t="str">
        <f t="shared" si="31"/>
        <v>2021M10</v>
      </c>
      <c r="C1998">
        <v>-4.7015535649625489E-2</v>
      </c>
      <c r="D1998">
        <v>-0.53499005272013345</v>
      </c>
      <c r="E1998" s="33">
        <v>-0.3</v>
      </c>
    </row>
    <row r="1999" spans="1:5" x14ac:dyDescent="0.3">
      <c r="A1999" s="24">
        <v>44482</v>
      </c>
      <c r="B1999" s="24" t="str">
        <f t="shared" si="31"/>
        <v>2021M10</v>
      </c>
      <c r="C1999">
        <v>-0.23742002195662937</v>
      </c>
      <c r="D1999">
        <v>-0.47361678798264217</v>
      </c>
      <c r="E1999" s="33">
        <v>-0.39</v>
      </c>
    </row>
    <row r="2000" spans="1:5" x14ac:dyDescent="0.3">
      <c r="A2000" s="24">
        <v>44483</v>
      </c>
      <c r="B2000" s="24" t="str">
        <f t="shared" si="31"/>
        <v>2021M10</v>
      </c>
      <c r="C2000">
        <v>-0.3501835314355658</v>
      </c>
      <c r="D2000">
        <v>-0.42834016045293188</v>
      </c>
      <c r="E2000" s="33">
        <v>-0.47</v>
      </c>
    </row>
    <row r="2001" spans="1:5" x14ac:dyDescent="0.3">
      <c r="A2001" s="24">
        <v>44484</v>
      </c>
      <c r="B2001" s="24" t="str">
        <f t="shared" si="31"/>
        <v>2021M10</v>
      </c>
      <c r="C2001">
        <v>-0.47007194937105007</v>
      </c>
      <c r="D2001">
        <v>-0.40158944863653823</v>
      </c>
      <c r="E2001" s="33">
        <v>-0.52</v>
      </c>
    </row>
    <row r="2002" spans="1:5" x14ac:dyDescent="0.3">
      <c r="A2002" s="24">
        <v>44487</v>
      </c>
      <c r="B2002" s="24" t="str">
        <f t="shared" si="31"/>
        <v>2021M10</v>
      </c>
      <c r="C2002">
        <v>-0.40945604943535152</v>
      </c>
      <c r="D2002">
        <v>-0.38677957420485531</v>
      </c>
      <c r="E2002" s="33">
        <v>-0.49</v>
      </c>
    </row>
    <row r="2003" spans="1:5" x14ac:dyDescent="0.3">
      <c r="A2003" s="24">
        <v>44488</v>
      </c>
      <c r="B2003" s="24" t="str">
        <f t="shared" si="31"/>
        <v>2021M10</v>
      </c>
      <c r="C2003">
        <v>-0.28775736507882776</v>
      </c>
      <c r="D2003">
        <v>-0.36105022145219801</v>
      </c>
      <c r="E2003" s="33">
        <v>-0.37</v>
      </c>
    </row>
    <row r="2004" spans="1:5" x14ac:dyDescent="0.3">
      <c r="A2004" s="24">
        <v>44489</v>
      </c>
      <c r="B2004" s="24" t="str">
        <f t="shared" si="31"/>
        <v>2021M10</v>
      </c>
      <c r="C2004">
        <v>-0.25888489734641545</v>
      </c>
      <c r="D2004">
        <v>-0.32802997786782784</v>
      </c>
      <c r="E2004" s="33">
        <v>-0.37</v>
      </c>
    </row>
    <row r="2005" spans="1:5" x14ac:dyDescent="0.3">
      <c r="A2005" s="24">
        <v>44490</v>
      </c>
      <c r="B2005" s="24" t="str">
        <f t="shared" si="31"/>
        <v>2021M10</v>
      </c>
      <c r="C2005">
        <v>-9.3883522276638154E-2</v>
      </c>
      <c r="D2005">
        <v>-0.2850684358989618</v>
      </c>
      <c r="E2005" s="33">
        <v>-0.19</v>
      </c>
    </row>
    <row r="2006" spans="1:5" x14ac:dyDescent="0.3">
      <c r="A2006" s="24">
        <v>44491</v>
      </c>
      <c r="B2006" s="24" t="str">
        <f t="shared" si="31"/>
        <v>2021M10</v>
      </c>
      <c r="C2006">
        <v>2.6485899592155984E-2</v>
      </c>
      <c r="D2006">
        <v>-0.24583570390423692</v>
      </c>
      <c r="E2006" s="33">
        <v>-7.0000000000000007E-2</v>
      </c>
    </row>
    <row r="2007" spans="1:5" x14ac:dyDescent="0.3">
      <c r="A2007" s="24">
        <v>44494</v>
      </c>
      <c r="B2007" s="24" t="str">
        <f t="shared" si="31"/>
        <v>2021M10</v>
      </c>
      <c r="C2007">
        <v>-0.11158624910395289</v>
      </c>
      <c r="D2007">
        <v>-0.21954838453363515</v>
      </c>
      <c r="E2007" s="33">
        <v>-0.18</v>
      </c>
    </row>
    <row r="2008" spans="1:5" x14ac:dyDescent="0.3">
      <c r="A2008" s="24">
        <v>44495</v>
      </c>
      <c r="B2008" s="24" t="str">
        <f t="shared" si="31"/>
        <v>2021M10</v>
      </c>
      <c r="C2008">
        <v>-3.804674795259777E-2</v>
      </c>
      <c r="D2008">
        <v>-0.20635843401488407</v>
      </c>
      <c r="E2008" s="33">
        <v>-0.12</v>
      </c>
    </row>
    <row r="2009" spans="1:5" x14ac:dyDescent="0.3">
      <c r="A2009" s="24">
        <v>44496</v>
      </c>
      <c r="B2009" s="24" t="str">
        <f t="shared" si="31"/>
        <v>2021M10</v>
      </c>
      <c r="C2009">
        <v>-0.17827840538571799</v>
      </c>
      <c r="D2009">
        <v>-0.20045367291863067</v>
      </c>
      <c r="E2009" s="33">
        <v>-7.0000000000000007E-2</v>
      </c>
    </row>
    <row r="2010" spans="1:5" x14ac:dyDescent="0.3">
      <c r="A2010" s="24">
        <v>44497</v>
      </c>
      <c r="B2010" s="24" t="str">
        <f t="shared" si="31"/>
        <v>2021M10</v>
      </c>
      <c r="C2010">
        <v>-8.8191165196501164E-2</v>
      </c>
      <c r="D2010">
        <v>-0.19003194077711061</v>
      </c>
      <c r="E2010" s="33">
        <v>-7.0000000000000007E-2</v>
      </c>
    </row>
    <row r="2011" spans="1:5" x14ac:dyDescent="0.3">
      <c r="A2011" s="24">
        <v>44498</v>
      </c>
      <c r="B2011" s="24" t="str">
        <f t="shared" si="31"/>
        <v>2021M10</v>
      </c>
      <c r="C2011">
        <v>0.19301122874718166</v>
      </c>
      <c r="D2011">
        <v>-0.15707100078485559</v>
      </c>
      <c r="E2011" s="33">
        <v>0.1</v>
      </c>
    </row>
    <row r="2012" spans="1:5" x14ac:dyDescent="0.3">
      <c r="A2012" s="24">
        <v>44501</v>
      </c>
      <c r="B2012" s="24" t="str">
        <f t="shared" si="31"/>
        <v>2021M11</v>
      </c>
      <c r="C2012">
        <v>0.19393841811886656</v>
      </c>
      <c r="D2012">
        <v>-0.13992795083686457</v>
      </c>
      <c r="E2012" s="33">
        <v>0.12</v>
      </c>
    </row>
    <row r="2013" spans="1:5" x14ac:dyDescent="0.3">
      <c r="A2013" s="24">
        <v>44502</v>
      </c>
      <c r="B2013" s="24" t="str">
        <f t="shared" si="31"/>
        <v>2021M11</v>
      </c>
      <c r="C2013">
        <v>0.23053485740727891</v>
      </c>
      <c r="D2013">
        <v>-0.12324351803546001</v>
      </c>
      <c r="E2013" s="33">
        <v>0.12</v>
      </c>
    </row>
    <row r="2014" spans="1:5" x14ac:dyDescent="0.3">
      <c r="A2014" s="24">
        <v>44503</v>
      </c>
      <c r="B2014" s="24" t="str">
        <f t="shared" si="31"/>
        <v>2021M11</v>
      </c>
      <c r="C2014">
        <v>-5.8627776352469241E-2</v>
      </c>
      <c r="D2014">
        <v>-0.12218096863615099</v>
      </c>
      <c r="E2014" s="33">
        <v>0</v>
      </c>
    </row>
    <row r="2015" spans="1:5" x14ac:dyDescent="0.3">
      <c r="A2015" s="24">
        <v>44504</v>
      </c>
      <c r="B2015" s="24" t="str">
        <f t="shared" si="31"/>
        <v>2021M11</v>
      </c>
      <c r="C2015">
        <v>-0.10934684193276634</v>
      </c>
      <c r="D2015">
        <v>-0.1186775810299788</v>
      </c>
      <c r="E2015" s="33">
        <v>-7.0000000000000007E-2</v>
      </c>
    </row>
    <row r="2016" spans="1:5" x14ac:dyDescent="0.3">
      <c r="A2016" s="24">
        <v>44505</v>
      </c>
      <c r="B2016" s="24" t="str">
        <f t="shared" si="31"/>
        <v>2021M11</v>
      </c>
      <c r="C2016">
        <v>-0.14366095449725369</v>
      </c>
      <c r="D2016">
        <v>-0.11508405698003885</v>
      </c>
      <c r="E2016" s="33">
        <v>-0.06</v>
      </c>
    </row>
    <row r="2017" spans="1:5" x14ac:dyDescent="0.3">
      <c r="A2017" s="24">
        <v>44508</v>
      </c>
      <c r="B2017" s="24" t="str">
        <f t="shared" si="31"/>
        <v>2021M11</v>
      </c>
      <c r="C2017">
        <v>-0.19477434750516331</v>
      </c>
      <c r="D2017">
        <v>-0.12166074783055217</v>
      </c>
      <c r="E2017" s="33">
        <v>-0.06</v>
      </c>
    </row>
    <row r="2018" spans="1:5" x14ac:dyDescent="0.3">
      <c r="A2018" s="24">
        <v>44509</v>
      </c>
      <c r="B2018" s="24" t="str">
        <f t="shared" si="31"/>
        <v>2021M11</v>
      </c>
      <c r="C2018">
        <v>-0.20946050247832748</v>
      </c>
      <c r="D2018">
        <v>-0.12978299617198727</v>
      </c>
      <c r="E2018" s="33">
        <v>-0.05</v>
      </c>
    </row>
    <row r="2019" spans="1:5" x14ac:dyDescent="0.3">
      <c r="A2019" s="24">
        <v>44510</v>
      </c>
      <c r="B2019" s="24" t="str">
        <f t="shared" si="31"/>
        <v>2021M11</v>
      </c>
      <c r="C2019">
        <v>-0.1921209982781717</v>
      </c>
      <c r="D2019">
        <v>-0.12751804498806435</v>
      </c>
      <c r="E2019" s="33">
        <v>-0.03</v>
      </c>
    </row>
    <row r="2020" spans="1:5" x14ac:dyDescent="0.3">
      <c r="A2020" s="24">
        <v>44511</v>
      </c>
      <c r="B2020" s="24" t="str">
        <f t="shared" si="31"/>
        <v>2021M11</v>
      </c>
      <c r="C2020">
        <v>-0.45539609655953067</v>
      </c>
      <c r="D2020">
        <v>-0.1327786732442626</v>
      </c>
      <c r="E2020" s="33">
        <v>-0.13</v>
      </c>
    </row>
    <row r="2021" spans="1:5" x14ac:dyDescent="0.3">
      <c r="A2021" s="24">
        <v>44512</v>
      </c>
      <c r="B2021" s="24" t="str">
        <f t="shared" si="31"/>
        <v>2021M11</v>
      </c>
      <c r="C2021">
        <v>-0.44137590903536966</v>
      </c>
      <c r="D2021">
        <v>-0.13134387122747856</v>
      </c>
      <c r="E2021" s="33">
        <v>-0.17</v>
      </c>
    </row>
    <row r="2022" spans="1:5" x14ac:dyDescent="0.3">
      <c r="A2022" s="24">
        <v>44515</v>
      </c>
      <c r="B2022" s="24" t="str">
        <f t="shared" si="31"/>
        <v>2021M11</v>
      </c>
      <c r="C2022">
        <v>-0.39854280052347035</v>
      </c>
      <c r="D2022">
        <v>-0.13079820878188456</v>
      </c>
      <c r="E2022" s="33">
        <v>-0.13</v>
      </c>
    </row>
    <row r="2023" spans="1:5" x14ac:dyDescent="0.3">
      <c r="A2023" s="24">
        <v>44516</v>
      </c>
      <c r="B2023" s="24" t="str">
        <f t="shared" si="31"/>
        <v>2021M11</v>
      </c>
      <c r="C2023">
        <v>-0.19719845332171237</v>
      </c>
      <c r="D2023">
        <v>-0.12627026319402876</v>
      </c>
      <c r="E2023" s="33">
        <v>-0.04</v>
      </c>
    </row>
    <row r="2024" spans="1:5" x14ac:dyDescent="0.3">
      <c r="A2024" s="24">
        <v>44517</v>
      </c>
      <c r="B2024" s="24" t="str">
        <f t="shared" si="31"/>
        <v>2021M11</v>
      </c>
      <c r="C2024">
        <v>-0.26028652439275868</v>
      </c>
      <c r="D2024">
        <v>-0.12634034454634593</v>
      </c>
      <c r="E2024" s="33">
        <v>-0.05</v>
      </c>
    </row>
    <row r="2025" spans="1:5" x14ac:dyDescent="0.3">
      <c r="A2025" s="24">
        <v>44518</v>
      </c>
      <c r="B2025" s="24" t="str">
        <f t="shared" si="31"/>
        <v>2021M11</v>
      </c>
      <c r="C2025">
        <v>-0.12102095935700403</v>
      </c>
      <c r="D2025">
        <v>-0.12769721640036422</v>
      </c>
      <c r="E2025" s="33">
        <v>0</v>
      </c>
    </row>
    <row r="2026" spans="1:5" x14ac:dyDescent="0.3">
      <c r="A2026" s="24">
        <v>44519</v>
      </c>
      <c r="B2026" s="24" t="str">
        <f t="shared" si="31"/>
        <v>2021M11</v>
      </c>
      <c r="C2026">
        <v>-0.20777114827178728</v>
      </c>
      <c r="D2026">
        <v>-0.13941006879356138</v>
      </c>
      <c r="E2026" s="33">
        <v>-0.05</v>
      </c>
    </row>
    <row r="2027" spans="1:5" x14ac:dyDescent="0.3">
      <c r="A2027" s="24">
        <v>44522</v>
      </c>
      <c r="B2027" s="24" t="str">
        <f t="shared" si="31"/>
        <v>2021M11</v>
      </c>
      <c r="C2027">
        <v>-3.6389724261740308E-2</v>
      </c>
      <c r="D2027">
        <v>-0.13565024255145075</v>
      </c>
      <c r="E2027" s="33">
        <v>0.09</v>
      </c>
    </row>
    <row r="2028" spans="1:5" x14ac:dyDescent="0.3">
      <c r="A2028" s="24">
        <v>44523</v>
      </c>
      <c r="B2028" s="24" t="str">
        <f t="shared" si="31"/>
        <v>2021M11</v>
      </c>
      <c r="C2028">
        <v>6.7426353147521365E-2</v>
      </c>
      <c r="D2028">
        <v>-0.13037658749644482</v>
      </c>
      <c r="E2028" s="33">
        <v>0.15</v>
      </c>
    </row>
    <row r="2029" spans="1:5" x14ac:dyDescent="0.3">
      <c r="A2029" s="24">
        <v>44524</v>
      </c>
      <c r="B2029" s="24" t="str">
        <f t="shared" si="31"/>
        <v>2021M11</v>
      </c>
      <c r="C2029">
        <v>9.9450194066474568E-2</v>
      </c>
      <c r="D2029">
        <v>-0.11649015752383518</v>
      </c>
      <c r="E2029" s="33">
        <v>0.12</v>
      </c>
    </row>
    <row r="2030" spans="1:5" x14ac:dyDescent="0.3">
      <c r="A2030" s="24">
        <v>44525</v>
      </c>
      <c r="B2030" s="24" t="str">
        <f t="shared" si="31"/>
        <v>2021M11</v>
      </c>
      <c r="C2030">
        <v>2.2006339051080695E-2</v>
      </c>
      <c r="D2030">
        <v>-0.1109802823114561</v>
      </c>
      <c r="E2030" s="33">
        <v>0.09</v>
      </c>
    </row>
    <row r="2031" spans="1:5" x14ac:dyDescent="0.3">
      <c r="A2031" s="24">
        <v>44526</v>
      </c>
      <c r="B2031" s="24" t="str">
        <f t="shared" si="31"/>
        <v>2021M11</v>
      </c>
      <c r="C2031">
        <v>-8.1074857642011722E-2</v>
      </c>
      <c r="D2031">
        <v>-0.12468458663091575</v>
      </c>
      <c r="E2031" s="33">
        <v>0.27</v>
      </c>
    </row>
    <row r="2032" spans="1:5" x14ac:dyDescent="0.3">
      <c r="A2032" s="24">
        <v>44529</v>
      </c>
      <c r="B2032" s="24" t="str">
        <f t="shared" si="31"/>
        <v>2021M11</v>
      </c>
      <c r="C2032">
        <v>-9.6728408142036593E-2</v>
      </c>
      <c r="D2032">
        <v>-0.13921792794396093</v>
      </c>
      <c r="E2032" s="33">
        <v>0.08</v>
      </c>
    </row>
    <row r="2033" spans="1:5" x14ac:dyDescent="0.3">
      <c r="A2033" s="24">
        <v>44530</v>
      </c>
      <c r="B2033" s="24" t="str">
        <f t="shared" si="31"/>
        <v>2021M11</v>
      </c>
      <c r="C2033">
        <v>-0.25783568686571723</v>
      </c>
      <c r="D2033">
        <v>-0.16363645515761074</v>
      </c>
      <c r="E2033" s="33">
        <v>0.1</v>
      </c>
    </row>
    <row r="2034" spans="1:5" x14ac:dyDescent="0.3">
      <c r="A2034" s="24">
        <v>44531</v>
      </c>
      <c r="B2034" s="24" t="str">
        <f t="shared" si="31"/>
        <v>2021M12</v>
      </c>
      <c r="C2034">
        <v>-0.26108686342602422</v>
      </c>
      <c r="D2034">
        <v>-0.17375940951128849</v>
      </c>
      <c r="E2034" s="33">
        <v>0.13</v>
      </c>
    </row>
    <row r="2035" spans="1:5" x14ac:dyDescent="0.3">
      <c r="A2035" s="24">
        <v>44532</v>
      </c>
      <c r="B2035" s="24" t="str">
        <f t="shared" si="31"/>
        <v>2021M12</v>
      </c>
      <c r="C2035">
        <v>-0.52257047887903962</v>
      </c>
      <c r="D2035">
        <v>-0.19442059135860215</v>
      </c>
      <c r="E2035" s="33">
        <v>-0.01</v>
      </c>
    </row>
    <row r="2036" spans="1:5" x14ac:dyDescent="0.3">
      <c r="A2036" s="24">
        <v>44533</v>
      </c>
      <c r="B2036" s="24" t="str">
        <f t="shared" si="31"/>
        <v>2021M12</v>
      </c>
      <c r="C2036">
        <v>-0.48319913038231577</v>
      </c>
      <c r="D2036">
        <v>-0.21139750015285524</v>
      </c>
      <c r="E2036" s="33">
        <v>-0.01</v>
      </c>
    </row>
    <row r="2037" spans="1:5" x14ac:dyDescent="0.3">
      <c r="A2037" s="24">
        <v>44536</v>
      </c>
      <c r="B2037" s="24" t="str">
        <f t="shared" si="31"/>
        <v>2021M12</v>
      </c>
      <c r="C2037">
        <v>-0.4522775270162056</v>
      </c>
      <c r="D2037">
        <v>-0.22427265912840735</v>
      </c>
    </row>
    <row r="2038" spans="1:5" x14ac:dyDescent="0.3">
      <c r="A2038" s="24">
        <v>44537</v>
      </c>
      <c r="B2038" s="24" t="str">
        <f t="shared" si="31"/>
        <v>2021M12</v>
      </c>
      <c r="C2038">
        <v>-0.70998158493985775</v>
      </c>
      <c r="D2038">
        <v>-0.24929871325148384</v>
      </c>
    </row>
    <row r="2039" spans="1:5" x14ac:dyDescent="0.3">
      <c r="A2039" s="24">
        <v>44538</v>
      </c>
      <c r="B2039" s="24" t="str">
        <f t="shared" si="31"/>
        <v>2021M12</v>
      </c>
      <c r="C2039">
        <v>-0.93326724355179302</v>
      </c>
      <c r="D2039">
        <v>-0.28635602551516487</v>
      </c>
    </row>
    <row r="2040" spans="1:5" x14ac:dyDescent="0.3">
      <c r="A2040" s="24">
        <v>44539</v>
      </c>
      <c r="B2040" s="24" t="str">
        <f t="shared" si="31"/>
        <v>2021M12</v>
      </c>
      <c r="C2040">
        <v>-0.80214401221628617</v>
      </c>
      <c r="D2040">
        <v>-0.30369342129800264</v>
      </c>
    </row>
    <row r="2041" spans="1:5" x14ac:dyDescent="0.3">
      <c r="A2041" s="24">
        <v>44540</v>
      </c>
      <c r="B2041" s="24" t="str">
        <f t="shared" si="31"/>
        <v>2021M12</v>
      </c>
      <c r="C2041">
        <v>-0.88734223077175711</v>
      </c>
      <c r="D2041">
        <v>-0.32599173738482207</v>
      </c>
    </row>
    <row r="2042" spans="1:5" x14ac:dyDescent="0.3">
      <c r="A2042" s="24">
        <v>44543</v>
      </c>
      <c r="B2042" s="24" t="str">
        <f t="shared" si="31"/>
        <v>2021M12</v>
      </c>
      <c r="C2042">
        <v>-0.61077552438469118</v>
      </c>
      <c r="D2042">
        <v>-0.33660337357788311</v>
      </c>
    </row>
    <row r="2043" spans="1:5" x14ac:dyDescent="0.3">
      <c r="A2043" s="24">
        <v>44544</v>
      </c>
      <c r="B2043" s="24" t="str">
        <f t="shared" si="31"/>
        <v>2021M12</v>
      </c>
      <c r="C2043">
        <v>-0.4971285934745403</v>
      </c>
      <c r="D2043">
        <v>-0.35159988058552449</v>
      </c>
    </row>
    <row r="2044" spans="1:5" x14ac:dyDescent="0.3">
      <c r="A2044" s="24">
        <v>44545</v>
      </c>
      <c r="B2044" s="24" t="str">
        <f t="shared" si="31"/>
        <v>2021M12</v>
      </c>
      <c r="C2044">
        <v>-0.55516611205836353</v>
      </c>
      <c r="D2044">
        <v>-0.36634385996880481</v>
      </c>
    </row>
    <row r="2045" spans="1:5" x14ac:dyDescent="0.3">
      <c r="A2045" s="24">
        <v>44546</v>
      </c>
      <c r="B2045" s="24" t="str">
        <f t="shared" si="31"/>
        <v>2021M12</v>
      </c>
      <c r="C2045">
        <v>-0.64707107333928193</v>
      </c>
      <c r="D2045">
        <v>-0.39264636566791866</v>
      </c>
    </row>
    <row r="2046" spans="1:5" x14ac:dyDescent="0.3">
      <c r="A2046" s="24">
        <v>44547</v>
      </c>
      <c r="B2046" s="24" t="str">
        <f t="shared" si="31"/>
        <v>2021M12</v>
      </c>
      <c r="C2046">
        <v>-0.60164713929227709</v>
      </c>
      <c r="D2046">
        <v>-0.41234016521894318</v>
      </c>
    </row>
    <row r="2047" spans="1:5" x14ac:dyDescent="0.3">
      <c r="A2047" s="24">
        <v>44550</v>
      </c>
      <c r="B2047" s="24" t="str">
        <f t="shared" si="31"/>
        <v>2021M12</v>
      </c>
      <c r="C2047">
        <v>-0.51253582669832809</v>
      </c>
      <c r="D2047">
        <v>-0.4361474703407725</v>
      </c>
    </row>
    <row r="2048" spans="1:5" x14ac:dyDescent="0.3">
      <c r="A2048" s="24">
        <v>44551</v>
      </c>
      <c r="B2048" s="24" t="str">
        <f t="shared" si="31"/>
        <v>2021M12</v>
      </c>
      <c r="C2048">
        <v>-0.51617093758811838</v>
      </c>
      <c r="D2048">
        <v>-0.46532733487755451</v>
      </c>
    </row>
    <row r="2049" spans="1:4" x14ac:dyDescent="0.3">
      <c r="A2049" s="24">
        <v>44552</v>
      </c>
      <c r="B2049" s="24" t="str">
        <f t="shared" si="31"/>
        <v>2021M12</v>
      </c>
      <c r="C2049">
        <v>-0.68640366400738917</v>
      </c>
      <c r="D2049">
        <v>-0.5046200277812477</v>
      </c>
    </row>
    <row r="2050" spans="1:4" x14ac:dyDescent="0.3">
      <c r="A2050" s="24">
        <v>44553</v>
      </c>
      <c r="B2050" s="24" t="str">
        <f t="shared" ref="B2050:B2093" si="32">CONCATENATE(YEAR(A2050),"M",(MONTH(A2050)))</f>
        <v>2021M12</v>
      </c>
      <c r="C2050">
        <v>-0.69101347823765202</v>
      </c>
      <c r="D2050">
        <v>-0.54027101864568428</v>
      </c>
    </row>
    <row r="2051" spans="1:4" x14ac:dyDescent="0.3">
      <c r="A2051" s="24">
        <v>44554</v>
      </c>
      <c r="B2051" s="24" t="str">
        <f t="shared" si="32"/>
        <v>2021M12</v>
      </c>
      <c r="C2051">
        <v>-0.72957847987553881</v>
      </c>
      <c r="D2051">
        <v>-0.57269619975736064</v>
      </c>
    </row>
    <row r="2052" spans="1:4" x14ac:dyDescent="0.3">
      <c r="A2052" s="24">
        <v>44557</v>
      </c>
      <c r="B2052" s="24" t="str">
        <f t="shared" si="32"/>
        <v>2021M12</v>
      </c>
      <c r="C2052">
        <v>-0.72910162708548798</v>
      </c>
      <c r="D2052">
        <v>-0.60431486070453322</v>
      </c>
    </row>
    <row r="2053" spans="1:4" x14ac:dyDescent="0.3">
      <c r="A2053" s="24">
        <v>44558</v>
      </c>
      <c r="B2053" s="24" t="str">
        <f t="shared" si="32"/>
        <v>2021M12</v>
      </c>
      <c r="C2053">
        <v>-0.74871157008174583</v>
      </c>
      <c r="D2053">
        <v>-0.62885865486533465</v>
      </c>
    </row>
    <row r="2054" spans="1:4" x14ac:dyDescent="0.3">
      <c r="A2054" s="24">
        <v>44559</v>
      </c>
      <c r="B2054" s="24" t="str">
        <f t="shared" si="32"/>
        <v>2021M12</v>
      </c>
      <c r="C2054">
        <v>-0.6372467586673336</v>
      </c>
      <c r="D2054">
        <v>-0.64766664962740017</v>
      </c>
    </row>
    <row r="2055" spans="1:4" x14ac:dyDescent="0.3">
      <c r="A2055" s="24">
        <v>44560</v>
      </c>
      <c r="B2055" s="24" t="str">
        <f t="shared" si="32"/>
        <v>2021M12</v>
      </c>
      <c r="C2055">
        <v>-0.79935788876104663</v>
      </c>
      <c r="D2055">
        <v>-0.6615060201215005</v>
      </c>
    </row>
    <row r="2056" spans="1:4" x14ac:dyDescent="0.3">
      <c r="A2056" s="24">
        <v>44561</v>
      </c>
      <c r="B2056" s="24" t="str">
        <f t="shared" si="32"/>
        <v>2021M12</v>
      </c>
      <c r="C2056">
        <v>-0.87654531966112248</v>
      </c>
      <c r="D2056">
        <v>-0.68117332958544075</v>
      </c>
    </row>
    <row r="2057" spans="1:4" x14ac:dyDescent="0.3">
      <c r="A2057" s="24">
        <v>44564</v>
      </c>
      <c r="B2057" s="24" t="str">
        <f t="shared" si="32"/>
        <v>2022M1</v>
      </c>
      <c r="C2057">
        <v>-0.68111770825488127</v>
      </c>
      <c r="D2057">
        <v>-0.69261533864737468</v>
      </c>
    </row>
    <row r="2058" spans="1:4" x14ac:dyDescent="0.3">
      <c r="A2058" s="24">
        <v>44565</v>
      </c>
      <c r="B2058" s="24" t="str">
        <f t="shared" si="32"/>
        <v>2022M1</v>
      </c>
      <c r="C2058">
        <v>-0.63534383888452928</v>
      </c>
      <c r="D2058">
        <v>-0.68888345134460804</v>
      </c>
    </row>
    <row r="2059" spans="1:4" x14ac:dyDescent="0.3">
      <c r="A2059" s="24">
        <v>44566</v>
      </c>
      <c r="B2059" s="24" t="str">
        <f t="shared" si="32"/>
        <v>2022M1</v>
      </c>
      <c r="C2059">
        <v>-0.44844302064361885</v>
      </c>
      <c r="D2059">
        <v>-0.66464224019919937</v>
      </c>
    </row>
    <row r="2060" spans="1:4" x14ac:dyDescent="0.3">
      <c r="A2060" s="24">
        <v>44567</v>
      </c>
      <c r="B2060" s="24" t="str">
        <f t="shared" si="32"/>
        <v>2022M1</v>
      </c>
      <c r="C2060">
        <v>-0.34068310257186446</v>
      </c>
      <c r="D2060">
        <v>-0.64156919471697837</v>
      </c>
    </row>
    <row r="2061" spans="1:4" x14ac:dyDescent="0.3">
      <c r="A2061" s="24">
        <v>44568</v>
      </c>
      <c r="B2061" s="24" t="str">
        <f t="shared" si="32"/>
        <v>2022M1</v>
      </c>
      <c r="C2061">
        <v>-0.55881226209274149</v>
      </c>
      <c r="D2061">
        <v>-0.62514269628302777</v>
      </c>
    </row>
    <row r="2062" spans="1:4" x14ac:dyDescent="0.3">
      <c r="A2062" s="24">
        <v>44571</v>
      </c>
      <c r="B2062" s="24" t="str">
        <f t="shared" si="32"/>
        <v>2022M1</v>
      </c>
      <c r="C2062">
        <v>-0.47348587767331096</v>
      </c>
      <c r="D2062">
        <v>-0.61827821394745852</v>
      </c>
    </row>
    <row r="2063" spans="1:4" x14ac:dyDescent="0.3">
      <c r="A2063" s="24">
        <v>44572</v>
      </c>
      <c r="B2063" s="24" t="str">
        <f t="shared" si="32"/>
        <v>2022M1</v>
      </c>
      <c r="C2063">
        <v>-0.70603956512450194</v>
      </c>
      <c r="D2063">
        <v>-0.62872376252995665</v>
      </c>
    </row>
    <row r="2064" spans="1:4" x14ac:dyDescent="0.3">
      <c r="A2064" s="24">
        <v>44573</v>
      </c>
      <c r="B2064" s="24" t="str">
        <f t="shared" si="32"/>
        <v>2022M1</v>
      </c>
      <c r="C2064">
        <v>-0.97941096235704228</v>
      </c>
      <c r="D2064">
        <v>-0.64993600504489057</v>
      </c>
    </row>
    <row r="2065" spans="1:4" x14ac:dyDescent="0.3">
      <c r="A2065" s="24">
        <v>44574</v>
      </c>
      <c r="B2065" s="24" t="str">
        <f t="shared" si="32"/>
        <v>2022M1</v>
      </c>
      <c r="C2065">
        <v>-0.9117574435055803</v>
      </c>
      <c r="D2065">
        <v>-0.66317032355320549</v>
      </c>
    </row>
    <row r="2066" spans="1:4" x14ac:dyDescent="0.3">
      <c r="A2066" s="24">
        <v>44575</v>
      </c>
      <c r="B2066" s="24" t="str">
        <f t="shared" si="32"/>
        <v>2022M1</v>
      </c>
      <c r="C2066">
        <v>-0.81861898904199948</v>
      </c>
      <c r="D2066">
        <v>-0.67401891604069164</v>
      </c>
    </row>
    <row r="2067" spans="1:4" x14ac:dyDescent="0.3">
      <c r="A2067" s="24">
        <v>44578</v>
      </c>
      <c r="B2067" s="24" t="str">
        <f t="shared" si="32"/>
        <v>2022M1</v>
      </c>
      <c r="C2067">
        <v>-0.77354705353514586</v>
      </c>
      <c r="D2067">
        <v>-0.68706947738253255</v>
      </c>
    </row>
    <row r="2068" spans="1:4" x14ac:dyDescent="0.3">
      <c r="A2068" s="24">
        <v>44579</v>
      </c>
      <c r="B2068" s="24" t="str">
        <f t="shared" si="32"/>
        <v>2022M1</v>
      </c>
      <c r="C2068">
        <v>-0.457201139881726</v>
      </c>
      <c r="D2068">
        <v>-0.68412098749721295</v>
      </c>
    </row>
    <row r="2069" spans="1:4" x14ac:dyDescent="0.3">
      <c r="A2069" s="24">
        <v>44580</v>
      </c>
      <c r="B2069" s="24" t="str">
        <f t="shared" si="32"/>
        <v>2022M1</v>
      </c>
      <c r="C2069">
        <v>-0.63660224170258994</v>
      </c>
      <c r="D2069">
        <v>-0.68163091638197293</v>
      </c>
    </row>
    <row r="2070" spans="1:4" x14ac:dyDescent="0.3">
      <c r="A2070" s="24">
        <v>44581</v>
      </c>
      <c r="B2070" s="24" t="str">
        <f t="shared" si="32"/>
        <v>2022M1</v>
      </c>
      <c r="C2070">
        <v>-0.6860478353354974</v>
      </c>
      <c r="D2070">
        <v>-0.68138263423686518</v>
      </c>
    </row>
    <row r="2071" spans="1:4" x14ac:dyDescent="0.3">
      <c r="A2071" s="24">
        <v>44582</v>
      </c>
      <c r="B2071" s="24" t="str">
        <f t="shared" si="32"/>
        <v>2022M1</v>
      </c>
      <c r="C2071">
        <v>-0.55214495705176969</v>
      </c>
      <c r="D2071">
        <v>-0.67251095809567674</v>
      </c>
    </row>
    <row r="2072" spans="1:4" x14ac:dyDescent="0.3">
      <c r="A2072" s="24">
        <v>44585</v>
      </c>
      <c r="B2072" s="24" t="str">
        <f t="shared" si="32"/>
        <v>2022M1</v>
      </c>
      <c r="C2072">
        <v>-0.37932282519977362</v>
      </c>
      <c r="D2072">
        <v>-0.65502201800139104</v>
      </c>
    </row>
    <row r="2073" spans="1:4" x14ac:dyDescent="0.3">
      <c r="A2073" s="24">
        <v>44586</v>
      </c>
      <c r="B2073" s="24" t="str">
        <f t="shared" si="32"/>
        <v>2022M1</v>
      </c>
      <c r="C2073">
        <v>-0.35277082138209803</v>
      </c>
      <c r="D2073">
        <v>-0.63522498056640864</v>
      </c>
    </row>
    <row r="2074" spans="1:4" x14ac:dyDescent="0.3">
      <c r="A2074" s="24">
        <v>44587</v>
      </c>
      <c r="B2074" s="24" t="str">
        <f t="shared" si="32"/>
        <v>2022M1</v>
      </c>
      <c r="C2074">
        <v>-0.15261422698761706</v>
      </c>
      <c r="D2074">
        <v>-0.61099335398242294</v>
      </c>
    </row>
    <row r="2075" spans="1:4" x14ac:dyDescent="0.3">
      <c r="A2075" s="24">
        <v>44588</v>
      </c>
      <c r="B2075" s="24" t="str">
        <f t="shared" si="32"/>
        <v>2022M1</v>
      </c>
      <c r="C2075">
        <v>-9.4889873869401717E-2</v>
      </c>
      <c r="D2075">
        <v>-0.57576995323784064</v>
      </c>
    </row>
    <row r="2076" spans="1:4" x14ac:dyDescent="0.3">
      <c r="A2076" s="24">
        <v>44589</v>
      </c>
      <c r="B2076" s="24" t="str">
        <f t="shared" si="32"/>
        <v>2022M1</v>
      </c>
      <c r="C2076">
        <v>-0.16317956437666731</v>
      </c>
      <c r="D2076">
        <v>-0.54010166547361793</v>
      </c>
    </row>
    <row r="2077" spans="1:4" x14ac:dyDescent="0.3">
      <c r="A2077" s="24">
        <v>44592</v>
      </c>
      <c r="B2077" s="24" t="str">
        <f t="shared" si="32"/>
        <v>2022M1</v>
      </c>
      <c r="C2077">
        <v>-0.35585800738785789</v>
      </c>
      <c r="D2077">
        <v>-0.52383868043026671</v>
      </c>
    </row>
    <row r="2078" spans="1:4" x14ac:dyDescent="0.3">
      <c r="A2078" s="24">
        <v>44593</v>
      </c>
      <c r="B2078" s="24" t="str">
        <f t="shared" si="32"/>
        <v>2022M2</v>
      </c>
      <c r="C2078">
        <v>-0.67708823484500291</v>
      </c>
      <c r="D2078">
        <v>-0.52592590022829033</v>
      </c>
    </row>
    <row r="2079" spans="1:4" x14ac:dyDescent="0.3">
      <c r="A2079" s="24">
        <v>44594</v>
      </c>
      <c r="B2079" s="24" t="str">
        <f t="shared" si="32"/>
        <v>2022M2</v>
      </c>
      <c r="C2079">
        <v>-0.80192002862571332</v>
      </c>
      <c r="D2079">
        <v>-0.5435997506273953</v>
      </c>
    </row>
    <row r="2080" spans="1:4" x14ac:dyDescent="0.3">
      <c r="A2080" s="24">
        <v>44595</v>
      </c>
      <c r="B2080" s="24" t="str">
        <f t="shared" si="32"/>
        <v>2022M2</v>
      </c>
      <c r="C2080">
        <v>-0.58949770397081069</v>
      </c>
      <c r="D2080">
        <v>-0.55604048069734247</v>
      </c>
    </row>
    <row r="2081" spans="1:4" x14ac:dyDescent="0.3">
      <c r="A2081" s="24">
        <v>44596</v>
      </c>
      <c r="B2081" s="24" t="str">
        <f t="shared" si="32"/>
        <v>2022M2</v>
      </c>
      <c r="C2081">
        <v>-0.40161677868607115</v>
      </c>
      <c r="D2081">
        <v>-0.5481807065270089</v>
      </c>
    </row>
    <row r="2082" spans="1:4" x14ac:dyDescent="0.3">
      <c r="A2082" s="24">
        <v>44599</v>
      </c>
      <c r="B2082" s="24" t="str">
        <f t="shared" si="32"/>
        <v>2022M2</v>
      </c>
      <c r="C2082">
        <v>-0.556198440069265</v>
      </c>
      <c r="D2082">
        <v>-0.55231633464680652</v>
      </c>
    </row>
    <row r="2083" spans="1:4" x14ac:dyDescent="0.3">
      <c r="A2083" s="24">
        <v>44600</v>
      </c>
      <c r="B2083" s="24" t="str">
        <f t="shared" si="32"/>
        <v>2022M2</v>
      </c>
      <c r="C2083">
        <v>-0.75537271726918942</v>
      </c>
      <c r="D2083">
        <v>-0.55478299225404082</v>
      </c>
    </row>
    <row r="2084" spans="1:4" x14ac:dyDescent="0.3">
      <c r="A2084" s="24">
        <v>44601</v>
      </c>
      <c r="B2084" s="24" t="str">
        <f t="shared" si="32"/>
        <v>2022M2</v>
      </c>
      <c r="C2084">
        <v>-1.0118224749271483</v>
      </c>
      <c r="D2084">
        <v>-0.5564035678825463</v>
      </c>
    </row>
    <row r="2085" spans="1:4" x14ac:dyDescent="0.3">
      <c r="A2085" s="24">
        <v>44602</v>
      </c>
      <c r="B2085" s="24" t="str">
        <f t="shared" si="32"/>
        <v>2022M2</v>
      </c>
      <c r="C2085">
        <v>-0.9598675875439141</v>
      </c>
      <c r="D2085">
        <v>-0.55880907508446298</v>
      </c>
    </row>
    <row r="2086" spans="1:4" x14ac:dyDescent="0.3">
      <c r="A2086" s="24">
        <v>44603</v>
      </c>
      <c r="B2086" s="24" t="str">
        <f t="shared" si="32"/>
        <v>2022M2</v>
      </c>
      <c r="C2086">
        <v>-0.65896752362594424</v>
      </c>
      <c r="D2086">
        <v>-0.55082650181366033</v>
      </c>
    </row>
    <row r="2087" spans="1:4" x14ac:dyDescent="0.3">
      <c r="A2087" s="24">
        <v>44606</v>
      </c>
      <c r="B2087" s="24" t="str">
        <f t="shared" si="32"/>
        <v>2022M2</v>
      </c>
      <c r="C2087">
        <v>-0.4942711797818618</v>
      </c>
      <c r="D2087">
        <v>-0.53686270812599601</v>
      </c>
    </row>
    <row r="2088" spans="1:4" x14ac:dyDescent="0.3">
      <c r="A2088" s="24">
        <v>44607</v>
      </c>
      <c r="B2088" s="24" t="str">
        <f t="shared" si="32"/>
        <v>2022M2</v>
      </c>
      <c r="C2088">
        <v>-0.88281471267276501</v>
      </c>
      <c r="D2088">
        <v>-0.55814338676554798</v>
      </c>
    </row>
    <row r="2089" spans="1:4" x14ac:dyDescent="0.3">
      <c r="A2089" s="24">
        <v>44608</v>
      </c>
      <c r="B2089" s="24" t="str">
        <f t="shared" si="32"/>
        <v>2022M2</v>
      </c>
      <c r="C2089">
        <v>-0.93896458833795626</v>
      </c>
      <c r="D2089">
        <v>-0.57326150409731624</v>
      </c>
    </row>
    <row r="2090" spans="1:4" x14ac:dyDescent="0.3">
      <c r="A2090" s="24">
        <v>44609</v>
      </c>
      <c r="B2090" s="24" t="str">
        <f t="shared" si="32"/>
        <v>2022M2</v>
      </c>
      <c r="C2090">
        <v>-0.83982122173019547</v>
      </c>
      <c r="D2090">
        <v>-0.58095017341705113</v>
      </c>
    </row>
    <row r="2091" spans="1:4" x14ac:dyDescent="0.3">
      <c r="A2091" s="24">
        <v>44610</v>
      </c>
      <c r="B2091" s="24" t="str">
        <f t="shared" si="32"/>
        <v>2022M2</v>
      </c>
      <c r="C2091">
        <v>-0.85909827539406658</v>
      </c>
      <c r="D2091">
        <v>-0.59629783933416591</v>
      </c>
    </row>
    <row r="2092" spans="1:4" x14ac:dyDescent="0.3">
      <c r="A2092" s="24">
        <v>44613</v>
      </c>
      <c r="B2092" s="24" t="str">
        <f t="shared" si="32"/>
        <v>2022M2</v>
      </c>
      <c r="C2092">
        <v>-0.82236091007530077</v>
      </c>
      <c r="D2092">
        <v>-0.61844974357794225</v>
      </c>
    </row>
    <row r="2093" spans="1:4" x14ac:dyDescent="0.3">
      <c r="A2093" s="24">
        <v>44614</v>
      </c>
      <c r="B2093" s="24" t="str">
        <f t="shared" si="32"/>
        <v>2022M2</v>
      </c>
      <c r="C2093">
        <v>-0.76334871449877306</v>
      </c>
      <c r="D2093">
        <v>-0.6389786382337761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variaveis</vt:lpstr>
      <vt:lpstr>dados</vt:lpstr>
      <vt:lpstr>deflacionado</vt:lpstr>
      <vt:lpstr>ajuste_SA</vt:lpstr>
      <vt:lpstr>IV</vt:lpstr>
      <vt:lpstr>Indice</vt:lpstr>
      <vt:lpstr>Indice_z</vt:lpstr>
      <vt:lpstr>comparação</vt:lpstr>
      <vt:lpstr>comparação (2)</vt:lpstr>
      <vt:lpstr>fci - bacen(projetado)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</dc:creator>
  <cp:lastModifiedBy>Marcelo Kfoury Muinhos</cp:lastModifiedBy>
  <dcterms:created xsi:type="dcterms:W3CDTF">2021-12-19T13:08:54Z</dcterms:created>
  <dcterms:modified xsi:type="dcterms:W3CDTF">2025-07-16T17:43:05Z</dcterms:modified>
</cp:coreProperties>
</file>