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9B41B8CD-A196-4BBC-8D5D-C2FDF9C24D71}" xr6:coauthVersionLast="47" xr6:coauthVersionMax="47" xr10:uidLastSave="{00000000-0000-0000-0000-000000000000}"/>
  <bookViews>
    <workbookView xWindow="-120" yWindow="-120" windowWidth="29040" windowHeight="15840" activeTab="3" xr2:uid="{B09459F0-08DB-4757-9381-54BC257394C9}"/>
  </bookViews>
  <sheets>
    <sheet name="Acoes Bovespa" sheetId="3" r:id="rId1"/>
    <sheet name="Planilha1" sheetId="1" r:id="rId2"/>
    <sheet name="Planilha2" sheetId="2" r:id="rId3"/>
    <sheet name="Planilha3" sheetId="4" r:id="rId4"/>
  </sheets>
  <definedNames>
    <definedName name="_ECO_RANGE_ID064599b0d464457f8c7d455d371fca0a" localSheetId="2" hidden="1">Planilha2!$K$3:$K$563</definedName>
    <definedName name="_ECO_RANGE_ID0874a78ef67c4bf2b65d416b79d44c76" localSheetId="1" hidden="1">Planilha1!$I$3:$I$561</definedName>
    <definedName name="_ECO_RANGE_ID24b3487ea2a7441fb0bc28556dd57fd4" localSheetId="3" hidden="1">Planilha3!$H$4:$H$405</definedName>
    <definedName name="_ECO_RANGE_ID27f79aeb406b4cc4bec1f49af8dddce5" localSheetId="1" hidden="1">Planilha1!$J$3:$J$561</definedName>
    <definedName name="_ECO_RANGE_ID392cd1d903504f2fb6b2ae064bcad9ea" localSheetId="2" hidden="1">Planilha2!$H$3:$H$563</definedName>
    <definedName name="_ECO_RANGE_ID41efc93958844f69ab57d36844c9b74d" localSheetId="3" hidden="1">Planilha3!$K$4:$K$405</definedName>
    <definedName name="_ECO_RANGE_ID45f4837077754ad38fcfc95e74d7084c" localSheetId="3" hidden="1">Planilha3!$I$4:$I$405</definedName>
    <definedName name="_ECO_RANGE_ID48fd1a570f944f078644e9311a231231" localSheetId="1" hidden="1">Planilha1!$C$3:$C$561</definedName>
    <definedName name="_ECO_RANGE_ID65f9f6eec6a8405dbe8e9af96c989acf" localSheetId="3" hidden="1">Planilha3!$G$4:$G$405</definedName>
    <definedName name="_ECO_RANGE_ID670876e5082641b682db75716916f277" localSheetId="3" hidden="1">Planilha3!$C$4:$C$405</definedName>
    <definedName name="_ECO_RANGE_ID6d75a67508764a2a8290c491b866265a" localSheetId="1" hidden="1">Planilha1!$D$3:$D$561</definedName>
    <definedName name="_ECO_RANGE_ID7b2e2cea31b24dedb927d4d46191e9d2" localSheetId="2" hidden="1">Planilha2!$E$3:$E$563</definedName>
    <definedName name="_ECO_RANGE_ID8778ecea289b4f0f8a15a4af37023dcf" localSheetId="2" hidden="1">Planilha2!$J$3:$J$563</definedName>
    <definedName name="_ECO_RANGE_ID97c8c28a50a84bcbb1d65891ff47296e" localSheetId="1" hidden="1">Planilha1!$E$3:$E$561</definedName>
    <definedName name="_ECO_RANGE_ID9a72249ead9741d5914bf203929a7dcf" localSheetId="1" hidden="1">Planilha1!$G$3:$G$561</definedName>
    <definedName name="_ECO_RANGE_IDa015b88b46be4d73b224c53bb7e4b23f" localSheetId="1" hidden="1">Planilha1!$H$3:$H$561</definedName>
    <definedName name="_ECO_RANGE_IDa3c64ecc737245988288631f75c47e31" localSheetId="3" hidden="1">Planilha3!$J$4:$J$405</definedName>
    <definedName name="_ECO_RANGE_IDa685b8a99b184b13b74fd5968291ae81" localSheetId="2" hidden="1">Planilha2!$F$3:$F$563</definedName>
    <definedName name="_ECO_RANGE_IDaa6cda38eadb4ed79a03262ce2b5cf53" localSheetId="1" hidden="1">Planilha1!$K$3:$K$561</definedName>
    <definedName name="_ECO_RANGE_IDccc78c857d794e019026b08b2afc9c27" localSheetId="2" hidden="1">Planilha2!$I$3:$I$563</definedName>
    <definedName name="_ECO_RANGE_IDcfa3949b8d0246b99c494a64edba083a" localSheetId="3" hidden="1">Planilha3!$F$4:$F$405</definedName>
    <definedName name="_ECO_RANGE_IDddaff796c095495ab4226e119ba58322" localSheetId="3" hidden="1">Planilha3!$D$4:$D$405</definedName>
    <definedName name="_ECO_RANGE_IDde518128d10e406a9cb3e443a29fc67f" localSheetId="1" hidden="1">Planilha1!$F$3:$F$561</definedName>
    <definedName name="_ECO_RANGE_IDe7c2cfea54d64917a40560f06815b259" localSheetId="2" hidden="1">Planilha2!$C$3:$C$563</definedName>
    <definedName name="_ECO_RANGE_IDed33c6b4099b4cd39bf8f98e0a96dacb" localSheetId="2" hidden="1">Planilha2!$D$3:$D$563</definedName>
    <definedName name="_ECO_RANGE_IDf175a616bf844d83a078d917c1e0b5b4" localSheetId="2" hidden="1">Planilha2!$G$3:$G$563</definedName>
    <definedName name="_ECO_RANGE_IDf20aaefeb236414d8596d834398286df" localSheetId="3" hidden="1">Planilha3!$E$4:$E$405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2" l="1"/>
  <c r="J1" i="2"/>
  <c r="I1" i="2"/>
  <c r="H1" i="2"/>
  <c r="F1" i="2"/>
  <c r="E1" i="2"/>
  <c r="D1" i="2"/>
  <c r="C1" i="2"/>
  <c r="B1" i="2"/>
  <c r="G1" i="2"/>
  <c r="A563" i="2"/>
  <c r="A561" i="3"/>
  <c r="A562" i="3" s="1"/>
  <c r="A560" i="3"/>
  <c r="A562" i="2" s="1"/>
  <c r="A559" i="3"/>
  <c r="A561" i="2" s="1"/>
  <c r="A558" i="3"/>
  <c r="A560" i="2" s="1"/>
  <c r="A557" i="3"/>
  <c r="A559" i="2" s="1"/>
  <c r="A556" i="3"/>
  <c r="A558" i="2" s="1"/>
  <c r="A555" i="3"/>
  <c r="A557" i="2" s="1"/>
  <c r="A554" i="3"/>
  <c r="A556" i="2" s="1"/>
  <c r="A553" i="3"/>
  <c r="A555" i="2" s="1"/>
  <c r="A552" i="3"/>
  <c r="A554" i="2" s="1"/>
  <c r="A551" i="3"/>
  <c r="A553" i="2" s="1"/>
  <c r="A550" i="3"/>
  <c r="A552" i="2" s="1"/>
  <c r="A549" i="3"/>
  <c r="A551" i="2" s="1"/>
  <c r="A548" i="3"/>
  <c r="A550" i="2" s="1"/>
  <c r="A547" i="3"/>
  <c r="A549" i="2" s="1"/>
  <c r="A546" i="3"/>
  <c r="A548" i="2" s="1"/>
  <c r="A545" i="3"/>
  <c r="A547" i="2" s="1"/>
  <c r="A544" i="3"/>
  <c r="A546" i="2" s="1"/>
  <c r="A543" i="3"/>
  <c r="A545" i="2" s="1"/>
  <c r="A542" i="3"/>
  <c r="A544" i="2" s="1"/>
  <c r="A541" i="3"/>
  <c r="A543" i="2" s="1"/>
  <c r="A540" i="3"/>
  <c r="A542" i="2" s="1"/>
  <c r="A539" i="3"/>
  <c r="A541" i="2" s="1"/>
  <c r="A538" i="3"/>
  <c r="A540" i="2" s="1"/>
  <c r="A537" i="3"/>
  <c r="A539" i="2" s="1"/>
  <c r="A536" i="3"/>
  <c r="A538" i="2" s="1"/>
  <c r="A535" i="3"/>
  <c r="A537" i="2" s="1"/>
  <c r="A534" i="3"/>
  <c r="A536" i="2" s="1"/>
  <c r="A533" i="3"/>
  <c r="A535" i="2" s="1"/>
  <c r="A532" i="3"/>
  <c r="A534" i="2" s="1"/>
  <c r="A531" i="3"/>
  <c r="A533" i="2" s="1"/>
  <c r="A530" i="3"/>
  <c r="A532" i="2" s="1"/>
  <c r="A529" i="3"/>
  <c r="A531" i="2" s="1"/>
  <c r="A528" i="3"/>
  <c r="A530" i="2" s="1"/>
  <c r="A527" i="3"/>
  <c r="A529" i="2" s="1"/>
  <c r="A526" i="3"/>
  <c r="A528" i="2" s="1"/>
  <c r="A525" i="3"/>
  <c r="A527" i="2" s="1"/>
  <c r="A524" i="3"/>
  <c r="A526" i="2" s="1"/>
  <c r="A523" i="3"/>
  <c r="A525" i="2" s="1"/>
  <c r="A522" i="3"/>
  <c r="A524" i="2" s="1"/>
  <c r="A521" i="3"/>
  <c r="A523" i="2" s="1"/>
  <c r="A520" i="3"/>
  <c r="A522" i="2" s="1"/>
  <c r="A519" i="3"/>
  <c r="A521" i="2" s="1"/>
  <c r="A518" i="3"/>
  <c r="A520" i="2" s="1"/>
  <c r="A517" i="3"/>
  <c r="A519" i="2" s="1"/>
  <c r="A516" i="3"/>
  <c r="A518" i="2" s="1"/>
  <c r="A515" i="3"/>
  <c r="A517" i="2" s="1"/>
  <c r="A514" i="3"/>
  <c r="A516" i="2" s="1"/>
  <c r="A513" i="3"/>
  <c r="A515" i="2" s="1"/>
  <c r="A512" i="3"/>
  <c r="A514" i="2" s="1"/>
  <c r="A511" i="3"/>
  <c r="A513" i="2" s="1"/>
  <c r="A510" i="3"/>
  <c r="A512" i="2" s="1"/>
  <c r="A509" i="3"/>
  <c r="A511" i="2" s="1"/>
  <c r="A508" i="3"/>
  <c r="A510" i="2" s="1"/>
  <c r="A507" i="3"/>
  <c r="A509" i="2" s="1"/>
  <c r="A506" i="3"/>
  <c r="A508" i="2" s="1"/>
  <c r="A505" i="3"/>
  <c r="A507" i="2" s="1"/>
  <c r="A504" i="3"/>
  <c r="A506" i="2" s="1"/>
  <c r="A503" i="3"/>
  <c r="A505" i="2" s="1"/>
  <c r="A502" i="3"/>
  <c r="A504" i="2" s="1"/>
  <c r="A501" i="3"/>
  <c r="A503" i="2" s="1"/>
  <c r="A500" i="3"/>
  <c r="A502" i="2" s="1"/>
  <c r="A499" i="3"/>
  <c r="A501" i="2" s="1"/>
  <c r="A498" i="3"/>
  <c r="A500" i="2" s="1"/>
  <c r="A497" i="3"/>
  <c r="A499" i="2" s="1"/>
  <c r="A496" i="3"/>
  <c r="A498" i="2" s="1"/>
  <c r="A495" i="3"/>
  <c r="A497" i="2" s="1"/>
  <c r="A494" i="3"/>
  <c r="A496" i="2" s="1"/>
  <c r="A493" i="3"/>
  <c r="A495" i="2" s="1"/>
  <c r="A492" i="3"/>
  <c r="A494" i="2" s="1"/>
  <c r="A491" i="3"/>
  <c r="A493" i="2" s="1"/>
  <c r="A490" i="3"/>
  <c r="A492" i="2" s="1"/>
  <c r="A489" i="3"/>
  <c r="A491" i="2" s="1"/>
  <c r="A488" i="3"/>
  <c r="A490" i="2" s="1"/>
  <c r="A487" i="3"/>
  <c r="A489" i="2" s="1"/>
  <c r="A486" i="3"/>
  <c r="A488" i="2" s="1"/>
  <c r="A485" i="3"/>
  <c r="A487" i="2" s="1"/>
  <c r="A484" i="3"/>
  <c r="A486" i="2" s="1"/>
  <c r="A483" i="3"/>
  <c r="A485" i="2" s="1"/>
  <c r="A482" i="3"/>
  <c r="A484" i="2" s="1"/>
  <c r="A481" i="3"/>
  <c r="A483" i="2" s="1"/>
  <c r="A480" i="3"/>
  <c r="A482" i="2" s="1"/>
  <c r="A479" i="3"/>
  <c r="A481" i="2" s="1"/>
  <c r="A478" i="3"/>
  <c r="A480" i="2" s="1"/>
  <c r="A477" i="3"/>
  <c r="A479" i="2" s="1"/>
  <c r="A476" i="3"/>
  <c r="A478" i="2" s="1"/>
  <c r="A475" i="3"/>
  <c r="A477" i="2" s="1"/>
  <c r="A474" i="3"/>
  <c r="A476" i="2" s="1"/>
  <c r="A473" i="3"/>
  <c r="A475" i="2" s="1"/>
  <c r="A472" i="3"/>
  <c r="A474" i="2" s="1"/>
  <c r="A471" i="3"/>
  <c r="A473" i="2" s="1"/>
  <c r="A470" i="3"/>
  <c r="A472" i="2" s="1"/>
  <c r="A469" i="3"/>
  <c r="A471" i="2" s="1"/>
  <c r="A468" i="3"/>
  <c r="A470" i="2" s="1"/>
  <c r="A467" i="3"/>
  <c r="A469" i="2" s="1"/>
  <c r="A466" i="3"/>
  <c r="A468" i="2" s="1"/>
  <c r="A465" i="3"/>
  <c r="A467" i="2" s="1"/>
  <c r="A464" i="3"/>
  <c r="A466" i="2" s="1"/>
  <c r="A463" i="3"/>
  <c r="A465" i="2" s="1"/>
  <c r="A462" i="3"/>
  <c r="A464" i="2" s="1"/>
  <c r="A461" i="3"/>
  <c r="A463" i="2" s="1"/>
  <c r="A460" i="3"/>
  <c r="A462" i="2" s="1"/>
  <c r="A459" i="3"/>
  <c r="A460" i="2" s="1"/>
  <c r="A458" i="3"/>
  <c r="A461" i="2" s="1"/>
  <c r="A457" i="3"/>
  <c r="A459" i="2" s="1"/>
  <c r="A456" i="3"/>
  <c r="A458" i="2" s="1"/>
  <c r="A455" i="3"/>
  <c r="A457" i="2" s="1"/>
  <c r="A454" i="3"/>
  <c r="A456" i="2" s="1"/>
  <c r="A453" i="3"/>
  <c r="A455" i="2" s="1"/>
  <c r="A452" i="3"/>
  <c r="A454" i="2" s="1"/>
  <c r="A451" i="3"/>
  <c r="A453" i="2" s="1"/>
  <c r="A450" i="3"/>
  <c r="A452" i="2" s="1"/>
  <c r="A449" i="3"/>
  <c r="A451" i="2" s="1"/>
  <c r="A448" i="3"/>
  <c r="A450" i="2" s="1"/>
  <c r="A447" i="3"/>
  <c r="A449" i="2" s="1"/>
  <c r="A446" i="3"/>
  <c r="A448" i="2" s="1"/>
  <c r="A445" i="3"/>
  <c r="A447" i="2" s="1"/>
  <c r="A444" i="3"/>
  <c r="A446" i="2" s="1"/>
  <c r="A443" i="3"/>
  <c r="A445" i="2" s="1"/>
  <c r="A442" i="3"/>
  <c r="A444" i="2" s="1"/>
  <c r="A441" i="3"/>
  <c r="A443" i="2" s="1"/>
  <c r="A440" i="3"/>
  <c r="A442" i="2" s="1"/>
  <c r="A439" i="3"/>
  <c r="A441" i="2" s="1"/>
  <c r="A438" i="3"/>
  <c r="A440" i="2" s="1"/>
  <c r="A437" i="3"/>
  <c r="A439" i="2" s="1"/>
  <c r="A436" i="3"/>
  <c r="A438" i="2" s="1"/>
  <c r="A435" i="3"/>
  <c r="A437" i="2" s="1"/>
  <c r="A434" i="3"/>
  <c r="A436" i="2" s="1"/>
  <c r="A433" i="3"/>
  <c r="A435" i="2" s="1"/>
  <c r="A432" i="3"/>
  <c r="A434" i="2" s="1"/>
  <c r="A431" i="3"/>
  <c r="A433" i="2" s="1"/>
  <c r="A430" i="3"/>
  <c r="A432" i="2" s="1"/>
  <c r="A429" i="3"/>
  <c r="A431" i="2" s="1"/>
  <c r="A428" i="3"/>
  <c r="A430" i="2" s="1"/>
  <c r="A427" i="3"/>
  <c r="A429" i="2" s="1"/>
  <c r="A426" i="3"/>
  <c r="A428" i="2" s="1"/>
  <c r="A425" i="3"/>
  <c r="A427" i="2" s="1"/>
  <c r="A424" i="3"/>
  <c r="A426" i="2" s="1"/>
  <c r="A423" i="3"/>
  <c r="A425" i="2" s="1"/>
  <c r="A422" i="3"/>
  <c r="A424" i="2" s="1"/>
  <c r="A421" i="3"/>
  <c r="A423" i="2" s="1"/>
  <c r="A420" i="3"/>
  <c r="A422" i="2" s="1"/>
  <c r="A419" i="3"/>
  <c r="A421" i="2" s="1"/>
  <c r="A418" i="3"/>
  <c r="A420" i="2" s="1"/>
  <c r="A417" i="3"/>
  <c r="A419" i="2" s="1"/>
  <c r="A416" i="3"/>
  <c r="A418" i="2" s="1"/>
  <c r="A415" i="3"/>
  <c r="A417" i="2" s="1"/>
  <c r="A414" i="3"/>
  <c r="A416" i="2" s="1"/>
  <c r="A413" i="3"/>
  <c r="A415" i="2" s="1"/>
  <c r="A412" i="3"/>
  <c r="A414" i="2" s="1"/>
  <c r="A411" i="3"/>
  <c r="A413" i="2" s="1"/>
  <c r="A410" i="3"/>
  <c r="A412" i="2" s="1"/>
  <c r="A409" i="3"/>
  <c r="A411" i="2" s="1"/>
  <c r="A408" i="3"/>
  <c r="A410" i="2" s="1"/>
  <c r="A407" i="3"/>
  <c r="A409" i="2" s="1"/>
  <c r="A406" i="3"/>
  <c r="A408" i="2" s="1"/>
  <c r="A405" i="3"/>
  <c r="A407" i="2" s="1"/>
  <c r="A404" i="3"/>
  <c r="A406" i="2" s="1"/>
  <c r="A403" i="3"/>
  <c r="A405" i="2" s="1"/>
  <c r="A402" i="3"/>
  <c r="A404" i="2" s="1"/>
  <c r="A401" i="3"/>
  <c r="A403" i="2" s="1"/>
  <c r="A400" i="3"/>
  <c r="A402" i="2" s="1"/>
  <c r="A399" i="3"/>
  <c r="A401" i="2" s="1"/>
  <c r="A398" i="3"/>
  <c r="A400" i="2" s="1"/>
  <c r="A397" i="3"/>
  <c r="A399" i="2" s="1"/>
  <c r="A396" i="3"/>
  <c r="A398" i="2" s="1"/>
  <c r="A395" i="3"/>
  <c r="A397" i="2" s="1"/>
  <c r="A394" i="3"/>
  <c r="A396" i="2" s="1"/>
  <c r="A393" i="3"/>
  <c r="A395" i="2" s="1"/>
  <c r="A392" i="3"/>
  <c r="A394" i="2" s="1"/>
  <c r="A391" i="3"/>
  <c r="A393" i="2" s="1"/>
  <c r="A390" i="3"/>
  <c r="A392" i="2" s="1"/>
  <c r="A389" i="3"/>
  <c r="A391" i="2" s="1"/>
  <c r="A388" i="3"/>
  <c r="A390" i="2" s="1"/>
  <c r="A387" i="3"/>
  <c r="A389" i="2" s="1"/>
  <c r="A386" i="3"/>
  <c r="A388" i="2" s="1"/>
  <c r="A385" i="3"/>
  <c r="A387" i="2" s="1"/>
  <c r="A384" i="3"/>
  <c r="A386" i="2" s="1"/>
  <c r="A383" i="3"/>
  <c r="A385" i="2" s="1"/>
  <c r="A382" i="3"/>
  <c r="A384" i="2" s="1"/>
  <c r="A381" i="3"/>
  <c r="A383" i="2" s="1"/>
  <c r="A380" i="3"/>
  <c r="A382" i="2" s="1"/>
  <c r="A379" i="3"/>
  <c r="A381" i="2" s="1"/>
  <c r="A378" i="3"/>
  <c r="A380" i="2" s="1"/>
  <c r="A377" i="3"/>
  <c r="A379" i="2" s="1"/>
  <c r="A376" i="3"/>
  <c r="A378" i="2" s="1"/>
  <c r="A375" i="3"/>
  <c r="A377" i="2" s="1"/>
  <c r="A374" i="3"/>
  <c r="A376" i="2" s="1"/>
  <c r="A373" i="3"/>
  <c r="A375" i="2" s="1"/>
  <c r="A372" i="3"/>
  <c r="A374" i="2" s="1"/>
  <c r="A371" i="3"/>
  <c r="A373" i="2" s="1"/>
  <c r="A370" i="3"/>
  <c r="A372" i="2" s="1"/>
  <c r="A369" i="3"/>
  <c r="A371" i="2" s="1"/>
  <c r="A368" i="3"/>
  <c r="A370" i="2" s="1"/>
  <c r="A367" i="3"/>
  <c r="A369" i="2" s="1"/>
  <c r="A366" i="3"/>
  <c r="A368" i="2" s="1"/>
  <c r="A365" i="3"/>
  <c r="A367" i="2" s="1"/>
  <c r="A364" i="3"/>
  <c r="A366" i="2" s="1"/>
  <c r="A363" i="3"/>
  <c r="A365" i="2" s="1"/>
  <c r="A362" i="3"/>
  <c r="A364" i="2" s="1"/>
  <c r="A361" i="3"/>
  <c r="A363" i="2" s="1"/>
  <c r="A360" i="3"/>
  <c r="A362" i="2" s="1"/>
  <c r="A359" i="3"/>
  <c r="A361" i="2" s="1"/>
  <c r="A358" i="3"/>
  <c r="A360" i="2" s="1"/>
  <c r="A357" i="3"/>
  <c r="A359" i="2" s="1"/>
  <c r="A356" i="3"/>
  <c r="A358" i="2" s="1"/>
  <c r="A355" i="3"/>
  <c r="A357" i="2" s="1"/>
  <c r="A354" i="3"/>
  <c r="A356" i="2" s="1"/>
  <c r="A353" i="3"/>
  <c r="A355" i="2" s="1"/>
  <c r="A352" i="3"/>
  <c r="A354" i="2" s="1"/>
  <c r="A351" i="3"/>
  <c r="A353" i="2" s="1"/>
  <c r="A350" i="3"/>
  <c r="A352" i="2" s="1"/>
  <c r="A349" i="3"/>
  <c r="A351" i="2" s="1"/>
  <c r="A348" i="3"/>
  <c r="A350" i="2" s="1"/>
  <c r="A347" i="3"/>
  <c r="A349" i="2" s="1"/>
  <c r="A346" i="3"/>
  <c r="A348" i="2" s="1"/>
  <c r="A345" i="3"/>
  <c r="A347" i="2" s="1"/>
  <c r="A344" i="3"/>
  <c r="A346" i="2" s="1"/>
  <c r="A343" i="3"/>
  <c r="A345" i="2" s="1"/>
  <c r="A342" i="3"/>
  <c r="A344" i="2" s="1"/>
  <c r="A341" i="3"/>
  <c r="A343" i="2" s="1"/>
  <c r="A340" i="3"/>
  <c r="A342" i="2" s="1"/>
  <c r="A339" i="3"/>
  <c r="A341" i="2" s="1"/>
  <c r="A338" i="3"/>
  <c r="A340" i="2" s="1"/>
  <c r="A337" i="3"/>
  <c r="A339" i="2" s="1"/>
  <c r="A336" i="3"/>
  <c r="A338" i="2" s="1"/>
  <c r="A335" i="3"/>
  <c r="A337" i="2" s="1"/>
  <c r="A334" i="3"/>
  <c r="A336" i="2" s="1"/>
  <c r="A333" i="3"/>
  <c r="A335" i="2" s="1"/>
  <c r="A332" i="3"/>
  <c r="A334" i="2" s="1"/>
  <c r="A331" i="3"/>
  <c r="A333" i="2" s="1"/>
  <c r="A330" i="3"/>
  <c r="A332" i="2" s="1"/>
  <c r="A329" i="3"/>
  <c r="A331" i="2" s="1"/>
  <c r="A328" i="3"/>
  <c r="A330" i="2" s="1"/>
  <c r="A327" i="3"/>
  <c r="A329" i="2" s="1"/>
  <c r="A326" i="3"/>
  <c r="A328" i="2" s="1"/>
  <c r="A325" i="3"/>
  <c r="A327" i="2" s="1"/>
  <c r="A324" i="3"/>
  <c r="A326" i="2" s="1"/>
  <c r="A323" i="3"/>
  <c r="A325" i="2" s="1"/>
  <c r="A322" i="3"/>
  <c r="A324" i="2" s="1"/>
  <c r="A321" i="3"/>
  <c r="A323" i="2" s="1"/>
  <c r="A320" i="3"/>
  <c r="A322" i="2" s="1"/>
  <c r="A319" i="3"/>
  <c r="A321" i="2" s="1"/>
  <c r="A318" i="3"/>
  <c r="A320" i="2" s="1"/>
  <c r="A317" i="3"/>
  <c r="A319" i="2" s="1"/>
  <c r="A316" i="3"/>
  <c r="A318" i="2" s="1"/>
  <c r="A315" i="3"/>
  <c r="A317" i="2" s="1"/>
  <c r="A314" i="3"/>
  <c r="A316" i="2" s="1"/>
  <c r="A313" i="3"/>
  <c r="A315" i="2" s="1"/>
  <c r="A312" i="3"/>
  <c r="A314" i="2" s="1"/>
  <c r="A311" i="3"/>
  <c r="A313" i="2" s="1"/>
  <c r="A310" i="3"/>
  <c r="A312" i="2" s="1"/>
  <c r="A309" i="3"/>
  <c r="A311" i="2" s="1"/>
  <c r="A308" i="3"/>
  <c r="A310" i="2" s="1"/>
  <c r="A307" i="3"/>
  <c r="A309" i="2" s="1"/>
  <c r="A306" i="3"/>
  <c r="A308" i="2" s="1"/>
  <c r="A305" i="3"/>
  <c r="A307" i="2" s="1"/>
  <c r="A304" i="3"/>
  <c r="A306" i="2" s="1"/>
  <c r="A303" i="3"/>
  <c r="A305" i="2" s="1"/>
  <c r="A302" i="3"/>
  <c r="A304" i="2" s="1"/>
  <c r="A301" i="3"/>
  <c r="A303" i="2" s="1"/>
  <c r="A300" i="3"/>
  <c r="A302" i="2" s="1"/>
  <c r="A299" i="3"/>
  <c r="A301" i="2" s="1"/>
  <c r="A298" i="3"/>
  <c r="A300" i="2" s="1"/>
  <c r="A297" i="3"/>
  <c r="A299" i="2" s="1"/>
  <c r="A296" i="3"/>
  <c r="A298" i="2" s="1"/>
  <c r="A295" i="3"/>
  <c r="A297" i="2" s="1"/>
  <c r="A294" i="3"/>
  <c r="A296" i="2" s="1"/>
  <c r="A293" i="3"/>
  <c r="A295" i="2" s="1"/>
  <c r="A292" i="3"/>
  <c r="A294" i="2" s="1"/>
  <c r="A291" i="3"/>
  <c r="A293" i="2" s="1"/>
  <c r="A290" i="3"/>
  <c r="A292" i="2" s="1"/>
  <c r="A289" i="3"/>
  <c r="A291" i="2" s="1"/>
  <c r="A288" i="3"/>
  <c r="A290" i="2" s="1"/>
  <c r="A287" i="3"/>
  <c r="A289" i="2" s="1"/>
  <c r="A286" i="3"/>
  <c r="A288" i="2" s="1"/>
  <c r="A285" i="3"/>
  <c r="A287" i="2" s="1"/>
  <c r="A284" i="3"/>
  <c r="A286" i="2" s="1"/>
  <c r="A283" i="3"/>
  <c r="A285" i="2" s="1"/>
  <c r="A282" i="3"/>
  <c r="A284" i="2" s="1"/>
  <c r="A281" i="3"/>
  <c r="A283" i="2" s="1"/>
  <c r="A280" i="3"/>
  <c r="A282" i="2" s="1"/>
  <c r="A279" i="3"/>
  <c r="A281" i="2" s="1"/>
  <c r="A278" i="3"/>
  <c r="A280" i="2" s="1"/>
  <c r="A277" i="3"/>
  <c r="A279" i="2" s="1"/>
  <c r="A276" i="3"/>
  <c r="A278" i="2" s="1"/>
  <c r="A275" i="3"/>
  <c r="A277" i="2" s="1"/>
  <c r="A274" i="3"/>
  <c r="A276" i="2" s="1"/>
  <c r="A273" i="3"/>
  <c r="A275" i="2" s="1"/>
  <c r="A272" i="3"/>
  <c r="A274" i="2" s="1"/>
  <c r="A271" i="3"/>
  <c r="A273" i="2" s="1"/>
  <c r="A270" i="3"/>
  <c r="A272" i="2" s="1"/>
  <c r="A269" i="3"/>
  <c r="A271" i="2" s="1"/>
  <c r="A268" i="3"/>
  <c r="A270" i="2" s="1"/>
  <c r="A267" i="3"/>
  <c r="A269" i="2" s="1"/>
  <c r="A266" i="3"/>
  <c r="A268" i="2" s="1"/>
  <c r="A265" i="3"/>
  <c r="A267" i="2" s="1"/>
  <c r="A264" i="3"/>
  <c r="A266" i="2" s="1"/>
  <c r="A263" i="3"/>
  <c r="A265" i="2" s="1"/>
  <c r="A262" i="3"/>
  <c r="A264" i="2" s="1"/>
  <c r="A261" i="3"/>
  <c r="A263" i="2" s="1"/>
  <c r="A260" i="3"/>
  <c r="A262" i="2" s="1"/>
  <c r="A259" i="3"/>
  <c r="A261" i="2" s="1"/>
  <c r="A258" i="3"/>
  <c r="A260" i="2" s="1"/>
  <c r="A257" i="3"/>
  <c r="A259" i="2" s="1"/>
  <c r="A256" i="3"/>
  <c r="A258" i="2" s="1"/>
  <c r="A255" i="3"/>
  <c r="A257" i="2" s="1"/>
  <c r="A254" i="3"/>
  <c r="A256" i="2" s="1"/>
  <c r="A253" i="3"/>
  <c r="A255" i="2" s="1"/>
  <c r="A252" i="3"/>
  <c r="A254" i="2" s="1"/>
  <c r="A251" i="3"/>
  <c r="A253" i="2" s="1"/>
  <c r="A250" i="3"/>
  <c r="A252" i="2" s="1"/>
  <c r="A249" i="3"/>
  <c r="A251" i="2" s="1"/>
  <c r="A248" i="3"/>
  <c r="A250" i="2" s="1"/>
  <c r="A247" i="3"/>
  <c r="A249" i="2" s="1"/>
  <c r="A246" i="3"/>
  <c r="A248" i="2" s="1"/>
  <c r="A245" i="3"/>
  <c r="A247" i="2" s="1"/>
  <c r="A244" i="3"/>
  <c r="A246" i="2" s="1"/>
  <c r="A243" i="3"/>
  <c r="A245" i="2" s="1"/>
  <c r="A242" i="3"/>
  <c r="A244" i="2" s="1"/>
  <c r="A241" i="3"/>
  <c r="A243" i="2" s="1"/>
  <c r="A240" i="3"/>
  <c r="A242" i="2" s="1"/>
  <c r="A239" i="3"/>
  <c r="A241" i="2" s="1"/>
  <c r="A238" i="3"/>
  <c r="A240" i="2" s="1"/>
  <c r="A237" i="3"/>
  <c r="A239" i="2" s="1"/>
  <c r="A236" i="3"/>
  <c r="A238" i="2" s="1"/>
  <c r="A235" i="3"/>
  <c r="A237" i="2" s="1"/>
  <c r="A234" i="3"/>
  <c r="A236" i="2" s="1"/>
  <c r="A233" i="3"/>
  <c r="A235" i="2" s="1"/>
  <c r="A232" i="3"/>
  <c r="A234" i="2" s="1"/>
  <c r="A231" i="3"/>
  <c r="A233" i="2" s="1"/>
  <c r="A230" i="3"/>
  <c r="A232" i="2" s="1"/>
  <c r="A229" i="3"/>
  <c r="A231" i="2" s="1"/>
  <c r="A228" i="3"/>
  <c r="A230" i="2" s="1"/>
  <c r="A227" i="3"/>
  <c r="A229" i="2" s="1"/>
  <c r="A226" i="3"/>
  <c r="A228" i="2" s="1"/>
  <c r="A225" i="3"/>
  <c r="A227" i="2" s="1"/>
  <c r="A224" i="3"/>
  <c r="A226" i="2" s="1"/>
  <c r="A223" i="3"/>
  <c r="A225" i="2" s="1"/>
  <c r="A222" i="3"/>
  <c r="A224" i="2" s="1"/>
  <c r="A221" i="3"/>
  <c r="A223" i="2" s="1"/>
  <c r="A220" i="3"/>
  <c r="A222" i="2" s="1"/>
  <c r="A219" i="3"/>
  <c r="A221" i="2" s="1"/>
  <c r="A218" i="3"/>
  <c r="A220" i="2" s="1"/>
  <c r="A217" i="3"/>
  <c r="A219" i="2" s="1"/>
  <c r="A216" i="3"/>
  <c r="A218" i="2" s="1"/>
  <c r="A215" i="3"/>
  <c r="A217" i="2" s="1"/>
  <c r="A214" i="3"/>
  <c r="A216" i="2" s="1"/>
  <c r="A213" i="3"/>
  <c r="A215" i="2" s="1"/>
  <c r="A212" i="3"/>
  <c r="A214" i="2" s="1"/>
  <c r="A211" i="3"/>
  <c r="A213" i="2" s="1"/>
  <c r="A210" i="3"/>
  <c r="A212" i="2" s="1"/>
  <c r="A209" i="3"/>
  <c r="A211" i="2" s="1"/>
  <c r="A208" i="3"/>
  <c r="A210" i="2" s="1"/>
  <c r="A207" i="3"/>
  <c r="A209" i="2" s="1"/>
  <c r="A206" i="3"/>
  <c r="A208" i="2" s="1"/>
  <c r="A205" i="3"/>
  <c r="A207" i="2" s="1"/>
  <c r="A204" i="3"/>
  <c r="A206" i="2" s="1"/>
  <c r="A203" i="3"/>
  <c r="A205" i="2" s="1"/>
  <c r="A202" i="3"/>
  <c r="A204" i="2" s="1"/>
  <c r="A201" i="3"/>
  <c r="A203" i="2" s="1"/>
  <c r="A200" i="3"/>
  <c r="A202" i="2" s="1"/>
  <c r="A199" i="3"/>
  <c r="A201" i="2" s="1"/>
  <c r="A198" i="3"/>
  <c r="A200" i="2" s="1"/>
  <c r="A197" i="3"/>
  <c r="A199" i="2" s="1"/>
  <c r="A196" i="3"/>
  <c r="A198" i="2" s="1"/>
  <c r="A195" i="3"/>
  <c r="A197" i="2" s="1"/>
  <c r="A194" i="3"/>
  <c r="A196" i="2" s="1"/>
  <c r="A193" i="3"/>
  <c r="A195" i="2" s="1"/>
  <c r="A192" i="3"/>
  <c r="A194" i="2" s="1"/>
  <c r="A191" i="3"/>
  <c r="A193" i="2" s="1"/>
  <c r="A190" i="3"/>
  <c r="A192" i="2" s="1"/>
  <c r="A189" i="3"/>
  <c r="A191" i="2" s="1"/>
  <c r="A188" i="3"/>
  <c r="A190" i="2" s="1"/>
  <c r="A187" i="3"/>
  <c r="A189" i="2" s="1"/>
  <c r="A186" i="3"/>
  <c r="A188" i="2" s="1"/>
  <c r="A185" i="3"/>
  <c r="A187" i="2" s="1"/>
  <c r="A184" i="3"/>
  <c r="A186" i="2" s="1"/>
  <c r="A183" i="3"/>
  <c r="A185" i="2" s="1"/>
  <c r="A182" i="3"/>
  <c r="A184" i="2" s="1"/>
  <c r="A181" i="3"/>
  <c r="A183" i="2" s="1"/>
  <c r="A180" i="3"/>
  <c r="A182" i="2" s="1"/>
  <c r="A179" i="3"/>
  <c r="A181" i="2" s="1"/>
  <c r="A178" i="3"/>
  <c r="A180" i="2" s="1"/>
  <c r="A177" i="3"/>
  <c r="A179" i="2" s="1"/>
  <c r="A176" i="3"/>
  <c r="A178" i="2" s="1"/>
  <c r="A175" i="3"/>
  <c r="A177" i="2" s="1"/>
  <c r="A174" i="3"/>
  <c r="A176" i="2" s="1"/>
  <c r="A173" i="3"/>
  <c r="A175" i="2" s="1"/>
  <c r="A172" i="3"/>
  <c r="A174" i="2" s="1"/>
  <c r="A171" i="3"/>
  <c r="A173" i="2" s="1"/>
  <c r="A170" i="3"/>
  <c r="A172" i="2" s="1"/>
  <c r="A169" i="3"/>
  <c r="A171" i="2" s="1"/>
  <c r="A168" i="3"/>
  <c r="A170" i="2" s="1"/>
  <c r="A167" i="3"/>
  <c r="A169" i="2" s="1"/>
  <c r="A166" i="3"/>
  <c r="A168" i="2" s="1"/>
  <c r="A165" i="3"/>
  <c r="A167" i="2" s="1"/>
  <c r="A164" i="3"/>
  <c r="A166" i="2" s="1"/>
  <c r="A163" i="3"/>
  <c r="A165" i="2" s="1"/>
  <c r="A162" i="3"/>
  <c r="A164" i="2" s="1"/>
  <c r="A161" i="3"/>
  <c r="A163" i="2" s="1"/>
  <c r="A160" i="3"/>
  <c r="A162" i="2" s="1"/>
  <c r="A159" i="3"/>
  <c r="A161" i="2" s="1"/>
  <c r="A158" i="3"/>
  <c r="A160" i="2" s="1"/>
  <c r="A157" i="3"/>
  <c r="A159" i="2" s="1"/>
  <c r="A156" i="3"/>
  <c r="A158" i="2" s="1"/>
  <c r="A155" i="3"/>
  <c r="A157" i="2" s="1"/>
  <c r="A154" i="3"/>
  <c r="A156" i="2" s="1"/>
  <c r="A153" i="3"/>
  <c r="A155" i="2" s="1"/>
  <c r="A152" i="3"/>
  <c r="A154" i="2" s="1"/>
  <c r="A151" i="3"/>
  <c r="A153" i="2" s="1"/>
  <c r="A150" i="3"/>
  <c r="A152" i="2" s="1"/>
  <c r="A149" i="3"/>
  <c r="A151" i="2" s="1"/>
  <c r="A148" i="3"/>
  <c r="A150" i="2" s="1"/>
  <c r="A147" i="3"/>
  <c r="A149" i="2" s="1"/>
  <c r="A146" i="3"/>
  <c r="A148" i="2" s="1"/>
  <c r="A145" i="3"/>
  <c r="A147" i="2" s="1"/>
  <c r="A144" i="3"/>
  <c r="A146" i="2" s="1"/>
  <c r="A143" i="3"/>
  <c r="A145" i="2" s="1"/>
  <c r="A142" i="3"/>
  <c r="A144" i="2" s="1"/>
  <c r="A141" i="3"/>
  <c r="A143" i="2" s="1"/>
  <c r="A140" i="3"/>
  <c r="A142" i="2" s="1"/>
  <c r="A139" i="3"/>
  <c r="A141" i="2" s="1"/>
  <c r="A138" i="3"/>
  <c r="A140" i="2" s="1"/>
  <c r="A137" i="3"/>
  <c r="A139" i="2" s="1"/>
  <c r="A136" i="3"/>
  <c r="A138" i="2" s="1"/>
  <c r="A135" i="3"/>
  <c r="A137" i="2" s="1"/>
  <c r="A134" i="3"/>
  <c r="A136" i="2" s="1"/>
  <c r="A133" i="3"/>
  <c r="A135" i="2" s="1"/>
  <c r="A132" i="3"/>
  <c r="A134" i="2" s="1"/>
  <c r="A131" i="3"/>
  <c r="A133" i="2" s="1"/>
  <c r="A130" i="3"/>
  <c r="A132" i="2" s="1"/>
  <c r="A129" i="3"/>
  <c r="A131" i="2" s="1"/>
  <c r="A128" i="3"/>
  <c r="A130" i="2" s="1"/>
  <c r="A127" i="3"/>
  <c r="A129" i="2" s="1"/>
  <c r="A126" i="3"/>
  <c r="A128" i="2" s="1"/>
  <c r="A125" i="3"/>
  <c r="A127" i="2" s="1"/>
  <c r="A124" i="3"/>
  <c r="A126" i="2" s="1"/>
  <c r="A123" i="3"/>
  <c r="A123" i="2" s="1"/>
  <c r="A122" i="3"/>
  <c r="A122" i="2" s="1"/>
  <c r="A121" i="3"/>
  <c r="A121" i="2" s="1"/>
  <c r="A120" i="3"/>
  <c r="A120" i="2" s="1"/>
  <c r="A119" i="3"/>
  <c r="A119" i="2" s="1"/>
  <c r="A118" i="3"/>
  <c r="A118" i="2" s="1"/>
  <c r="A117" i="3"/>
  <c r="A117" i="2" s="1"/>
  <c r="A116" i="3"/>
  <c r="A116" i="2" s="1"/>
  <c r="A115" i="3"/>
  <c r="A115" i="2" s="1"/>
  <c r="A114" i="3"/>
  <c r="A114" i="2" s="1"/>
  <c r="A113" i="3"/>
  <c r="A113" i="2" s="1"/>
  <c r="A112" i="3"/>
  <c r="A112" i="2" s="1"/>
  <c r="A111" i="3"/>
  <c r="A111" i="2" s="1"/>
  <c r="A110" i="3"/>
  <c r="A110" i="2" s="1"/>
  <c r="A109" i="3"/>
  <c r="A109" i="2" s="1"/>
  <c r="A108" i="3"/>
  <c r="A108" i="2" s="1"/>
  <c r="A107" i="3"/>
  <c r="A107" i="2" s="1"/>
  <c r="A106" i="3"/>
  <c r="A106" i="2" s="1"/>
  <c r="A105" i="3"/>
  <c r="A105" i="2" s="1"/>
  <c r="A104" i="3"/>
  <c r="A104" i="2" s="1"/>
  <c r="A103" i="3"/>
  <c r="A103" i="2" s="1"/>
  <c r="A102" i="3"/>
  <c r="A102" i="2" s="1"/>
  <c r="A101" i="3"/>
  <c r="A101" i="2" s="1"/>
  <c r="A100" i="3"/>
  <c r="A100" i="2" s="1"/>
  <c r="A99" i="3"/>
  <c r="A99" i="2" s="1"/>
  <c r="A98" i="3"/>
  <c r="A98" i="2" s="1"/>
  <c r="A97" i="3"/>
  <c r="A97" i="2" s="1"/>
  <c r="A96" i="3"/>
  <c r="A96" i="2" s="1"/>
  <c r="A95" i="3"/>
  <c r="A95" i="2" s="1"/>
  <c r="A94" i="3"/>
  <c r="A94" i="2" s="1"/>
  <c r="A93" i="3"/>
  <c r="A93" i="2" s="1"/>
  <c r="A92" i="3"/>
  <c r="A92" i="2" s="1"/>
  <c r="A91" i="3"/>
  <c r="A91" i="2" s="1"/>
  <c r="A90" i="3"/>
  <c r="A90" i="2" s="1"/>
  <c r="A89" i="3"/>
  <c r="A89" i="2" s="1"/>
  <c r="A88" i="3"/>
  <c r="A88" i="2" s="1"/>
  <c r="A87" i="3"/>
  <c r="A87" i="2" s="1"/>
  <c r="A86" i="3"/>
  <c r="A86" i="2" s="1"/>
  <c r="A85" i="3"/>
  <c r="A85" i="2" s="1"/>
  <c r="A84" i="3"/>
  <c r="A84" i="2" s="1"/>
  <c r="A83" i="3"/>
  <c r="A83" i="2" s="1"/>
  <c r="A82" i="3"/>
  <c r="A82" i="2" s="1"/>
  <c r="A81" i="3"/>
  <c r="A81" i="2" s="1"/>
  <c r="A80" i="3"/>
  <c r="A80" i="2" s="1"/>
  <c r="A79" i="3"/>
  <c r="A79" i="2" s="1"/>
  <c r="A78" i="3"/>
  <c r="A78" i="2" s="1"/>
  <c r="A77" i="3"/>
  <c r="A77" i="2" s="1"/>
  <c r="A76" i="3"/>
  <c r="A76" i="2" s="1"/>
  <c r="A75" i="3"/>
  <c r="A75" i="2" s="1"/>
  <c r="A74" i="3"/>
  <c r="A74" i="2" s="1"/>
  <c r="A73" i="3"/>
  <c r="A73" i="2" s="1"/>
  <c r="A72" i="3"/>
  <c r="A72" i="2" s="1"/>
  <c r="A71" i="3"/>
  <c r="A71" i="2" s="1"/>
  <c r="A70" i="3"/>
  <c r="A70" i="2" s="1"/>
  <c r="A69" i="3"/>
  <c r="A69" i="2" s="1"/>
  <c r="A68" i="3"/>
  <c r="A68" i="2" s="1"/>
  <c r="A67" i="3"/>
  <c r="A67" i="2" s="1"/>
  <c r="A66" i="3"/>
  <c r="A66" i="2" s="1"/>
  <c r="A65" i="3"/>
  <c r="A65" i="2" s="1"/>
  <c r="A64" i="3"/>
  <c r="A64" i="2" s="1"/>
  <c r="A63" i="3"/>
  <c r="A63" i="2" s="1"/>
  <c r="A62" i="3"/>
  <c r="A62" i="2" s="1"/>
  <c r="A61" i="3"/>
  <c r="A61" i="2" s="1"/>
  <c r="A60" i="3"/>
  <c r="A60" i="2" s="1"/>
  <c r="A59" i="3"/>
  <c r="A59" i="2" s="1"/>
  <c r="A58" i="3"/>
  <c r="A58" i="2" s="1"/>
  <c r="A57" i="3"/>
  <c r="A57" i="2" s="1"/>
  <c r="A56" i="3"/>
  <c r="A56" i="2" s="1"/>
  <c r="A55" i="3"/>
  <c r="A55" i="2" s="1"/>
  <c r="A54" i="3"/>
  <c r="A54" i="2" s="1"/>
  <c r="A53" i="3"/>
  <c r="A53" i="2" s="1"/>
  <c r="A52" i="3"/>
  <c r="A52" i="2" s="1"/>
  <c r="A51" i="3"/>
  <c r="A51" i="2" s="1"/>
  <c r="A50" i="3"/>
  <c r="A50" i="2" s="1"/>
  <c r="A49" i="3"/>
  <c r="A49" i="2" s="1"/>
  <c r="A48" i="3"/>
  <c r="A48" i="2" s="1"/>
  <c r="A47" i="3"/>
  <c r="A47" i="2" s="1"/>
  <c r="A46" i="3"/>
  <c r="A46" i="2" s="1"/>
  <c r="A45" i="3"/>
  <c r="A45" i="2" s="1"/>
  <c r="A44" i="3"/>
  <c r="A44" i="2" s="1"/>
  <c r="A43" i="3"/>
  <c r="A43" i="2" s="1"/>
  <c r="A42" i="3"/>
  <c r="A42" i="2" s="1"/>
  <c r="A41" i="3"/>
  <c r="A41" i="2" s="1"/>
  <c r="A40" i="3"/>
  <c r="A40" i="2" s="1"/>
  <c r="A39" i="3"/>
  <c r="A39" i="2" s="1"/>
  <c r="A38" i="3"/>
  <c r="A38" i="2" s="1"/>
  <c r="A37" i="3"/>
  <c r="A37" i="2" s="1"/>
  <c r="A36" i="3"/>
  <c r="A36" i="2" s="1"/>
  <c r="A35" i="3"/>
  <c r="A35" i="2" s="1"/>
  <c r="A34" i="3"/>
  <c r="A34" i="2" s="1"/>
  <c r="A33" i="3"/>
  <c r="A33" i="2" s="1"/>
  <c r="A32" i="3"/>
  <c r="A32" i="2" s="1"/>
  <c r="A31" i="3"/>
  <c r="A31" i="2" s="1"/>
  <c r="A30" i="3"/>
  <c r="A30" i="2" s="1"/>
  <c r="A29" i="3"/>
  <c r="A29" i="2" s="1"/>
  <c r="A28" i="3"/>
  <c r="A28" i="2" s="1"/>
  <c r="A27" i="3"/>
  <c r="A27" i="2" s="1"/>
  <c r="A26" i="3"/>
  <c r="A26" i="2" s="1"/>
  <c r="A25" i="3"/>
  <c r="A25" i="2" s="1"/>
  <c r="A24" i="3"/>
  <c r="A24" i="2" s="1"/>
  <c r="A23" i="3"/>
  <c r="A23" i="2" s="1"/>
  <c r="A22" i="3"/>
  <c r="A22" i="2" s="1"/>
  <c r="A21" i="3"/>
  <c r="A21" i="2" s="1"/>
  <c r="A20" i="3"/>
  <c r="A20" i="2" s="1"/>
  <c r="A19" i="3"/>
  <c r="A19" i="2" s="1"/>
  <c r="A18" i="3"/>
  <c r="A18" i="2" s="1"/>
  <c r="A17" i="3"/>
  <c r="A17" i="2" s="1"/>
  <c r="A16" i="3"/>
  <c r="A16" i="2" s="1"/>
  <c r="A15" i="3"/>
  <c r="A15" i="2" s="1"/>
  <c r="A14" i="3"/>
  <c r="A14" i="2" s="1"/>
  <c r="A13" i="3"/>
  <c r="A13" i="2" s="1"/>
  <c r="A12" i="3"/>
  <c r="A12" i="2" s="1"/>
  <c r="A11" i="3"/>
  <c r="A11" i="2" s="1"/>
  <c r="A10" i="3"/>
  <c r="A10" i="2" s="1"/>
  <c r="A9" i="3"/>
  <c r="A9" i="2" s="1"/>
  <c r="A8" i="3"/>
  <c r="A8" i="2" s="1"/>
  <c r="A7" i="3"/>
  <c r="A7" i="2" s="1"/>
  <c r="A6" i="3"/>
  <c r="A6" i="2" s="1"/>
  <c r="A5" i="3"/>
  <c r="A5" i="2" s="1"/>
  <c r="A4" i="3"/>
  <c r="A4" i="2" s="1"/>
  <c r="A3" i="3"/>
  <c r="A3" i="2" s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3" i="1"/>
  <c r="K3" i="4" a="1"/>
  <c r="K2" i="2" a="1"/>
  <c r="J3" i="4" a="1"/>
  <c r="J2" i="2" a="1"/>
  <c r="G2" i="2" a="1"/>
  <c r="F2" i="2" a="1"/>
  <c r="H2" i="2" a="1"/>
  <c r="G3" i="4" a="1"/>
  <c r="D3" i="4" a="1"/>
  <c r="H3" i="4" a="1"/>
  <c r="F3" i="4" a="1"/>
  <c r="E3" i="4" a="1"/>
  <c r="I3" i="4" a="1"/>
  <c r="C3" i="4" a="1"/>
  <c r="C2" i="2" a="1"/>
  <c r="D2" i="2" a="1"/>
  <c r="E2" i="2" a="1"/>
  <c r="I2" i="2" a="1"/>
  <c r="F2" i="1" a="1"/>
  <c r="J2" i="1" a="1"/>
  <c r="H2" i="1" a="1"/>
  <c r="G2" i="1" a="1"/>
  <c r="K3" i="4" l="1"/>
  <c r="K2" i="2"/>
  <c r="J3" i="4"/>
  <c r="J2" i="2"/>
  <c r="G2" i="2"/>
  <c r="F2" i="2"/>
  <c r="H2" i="2"/>
  <c r="A124" i="2"/>
  <c r="A563" i="3"/>
  <c r="A125" i="2" s="1"/>
  <c r="C3" i="4"/>
  <c r="I3" i="4"/>
  <c r="E3" i="4"/>
  <c r="F3" i="4"/>
  <c r="H3" i="4"/>
  <c r="D3" i="4"/>
  <c r="G3" i="4"/>
  <c r="I2" i="2"/>
  <c r="E2" i="2"/>
  <c r="D2" i="2"/>
  <c r="C2" i="2"/>
  <c r="J2" i="1"/>
  <c r="F2" i="1"/>
  <c r="H2" i="1"/>
  <c r="G2" i="1"/>
  <c r="I2" i="1" a="1"/>
  <c r="C2" i="1" a="1"/>
  <c r="K2" i="1" a="1"/>
  <c r="E2" i="1" a="1"/>
  <c r="D2" i="1" a="1"/>
  <c r="I2" i="1" l="1"/>
  <c r="K2" i="1"/>
  <c r="E2" i="1"/>
  <c r="D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<sst xmlns="http://schemas.openxmlformats.org/spreadsheetml/2006/main" count="8178" uniqueCount="1559">
  <si>
    <t>RRRP3&lt;XBSP&gt;</t>
  </si>
  <si>
    <t>TTEN3&lt;XBSP&gt;</t>
  </si>
  <si>
    <t>QVQP3B&lt;XBSP&gt;</t>
  </si>
  <si>
    <t>ABCB4&lt;XBSP&gt;</t>
  </si>
  <si>
    <t>EALT3&lt;XBSP&gt;</t>
  </si>
  <si>
    <t>EALT4&lt;XBSP&gt;</t>
  </si>
  <si>
    <t>AERI3&lt;XBSP&gt;</t>
  </si>
  <si>
    <t>AESB3&lt;XBSP&gt;</t>
  </si>
  <si>
    <t>AESO3&lt;XBSP&gt;</t>
  </si>
  <si>
    <t>AFLT3&lt;XBSP&gt;</t>
  </si>
  <si>
    <t>GRAO3&lt;XBSP&gt;</t>
  </si>
  <si>
    <t>AGXY3&lt;XBSP&gt;</t>
  </si>
  <si>
    <t>BRGE3&lt;XBSP&gt;</t>
  </si>
  <si>
    <t>BRGE5&lt;XBSP&gt;</t>
  </si>
  <si>
    <t>BRGE6&lt;XBSP&gt;</t>
  </si>
  <si>
    <t>BRGE7&lt;XBSP&gt;</t>
  </si>
  <si>
    <t>BRGE8&lt;XBSP&gt;</t>
  </si>
  <si>
    <t>BRGE11&lt;XBSP&gt;</t>
  </si>
  <si>
    <t>BRGE12&lt;XBSP&gt;</t>
  </si>
  <si>
    <t>CRIV3&lt;XBSP&gt;</t>
  </si>
  <si>
    <t>CRIV4&lt;XBSP&gt;</t>
  </si>
  <si>
    <t>RPAD3&lt;XBSP&gt;</t>
  </si>
  <si>
    <t>RPAD5&lt;XBSP&gt;</t>
  </si>
  <si>
    <t>RPAD6&lt;XBSP&gt;</t>
  </si>
  <si>
    <t>BRIV3&lt;XBSP&gt;</t>
  </si>
  <si>
    <t>BRIV4&lt;XBSP&gt;</t>
  </si>
  <si>
    <t>ALSO3&lt;XBSP&gt;</t>
  </si>
  <si>
    <t>APTI3&lt;XBSP&gt;</t>
  </si>
  <si>
    <t>APTI4&lt;XBSP&gt;</t>
  </si>
  <si>
    <t>FRRN3B&lt;XBSP&gt;</t>
  </si>
  <si>
    <t>FRRN5B&lt;XBSP&gt;</t>
  </si>
  <si>
    <t>FRRN6B&lt;XBSP&gt;</t>
  </si>
  <si>
    <t>AALR3&lt;XBSP&gt;</t>
  </si>
  <si>
    <t>ALLD3&lt;XBSP&gt;</t>
  </si>
  <si>
    <t>ALPA3&lt;XBSP&gt;</t>
  </si>
  <si>
    <t>ALPA4&lt;XBSP&gt;</t>
  </si>
  <si>
    <t>APER3&lt;XBSP&gt;</t>
  </si>
  <si>
    <t>AVLL3&lt;XBSP&gt;</t>
  </si>
  <si>
    <t>ALUP3&lt;XBSP&gt;</t>
  </si>
  <si>
    <t>ALUP4&lt;XBSP&gt;</t>
  </si>
  <si>
    <t>ALUP11&lt;XBSP&gt;</t>
  </si>
  <si>
    <t>BAZA3&lt;XBSP&gt;</t>
  </si>
  <si>
    <t>ABEV3&lt;XBSP&gt;</t>
  </si>
  <si>
    <t>AMBP3&lt;XBSP&gt;</t>
  </si>
  <si>
    <t>AMER3&lt;XBSP&gt;</t>
  </si>
  <si>
    <t>CBEE3&lt;XBSP&gt;</t>
  </si>
  <si>
    <t>ANIM3&lt;XBSP&gt;</t>
  </si>
  <si>
    <t>ARZZ3&lt;XBSP&gt;</t>
  </si>
  <si>
    <t>ARML3&lt;XBSP&gt;</t>
  </si>
  <si>
    <t>ASAI3&lt;XBSP&gt;</t>
  </si>
  <si>
    <t>ATMP3&lt;XBSP&gt;</t>
  </si>
  <si>
    <t>ATOM3&lt;XBSP&gt;</t>
  </si>
  <si>
    <t>AURA33&lt;XBSP&gt;</t>
  </si>
  <si>
    <t>AURE3&lt;XBSP&gt;</t>
  </si>
  <si>
    <t>AZEV3&lt;XBSP&gt;</t>
  </si>
  <si>
    <t>AZEV4&lt;XBSP&gt;</t>
  </si>
  <si>
    <t>AZUL4&lt;XBSP&gt;</t>
  </si>
  <si>
    <t>B3SA3&lt;XBSP&gt;</t>
  </si>
  <si>
    <t>BAHI3&lt;XBSP&gt;</t>
  </si>
  <si>
    <t>BMGB4&lt;XBSP&gt;</t>
  </si>
  <si>
    <t>BPAN4&lt;XBSP&gt;</t>
  </si>
  <si>
    <t>BPAN12&lt;XBSP&gt;</t>
  </si>
  <si>
    <t>BGIP3&lt;XBSP&gt;</t>
  </si>
  <si>
    <t>BGIP4&lt;XBSP&gt;</t>
  </si>
  <si>
    <t>BEES3&lt;XBSP&gt;</t>
  </si>
  <si>
    <t>BEES4&lt;XBSP&gt;</t>
  </si>
  <si>
    <t>BPAR3&lt;XBSP&gt;</t>
  </si>
  <si>
    <t>BRSR3&lt;XBSP&gt;</t>
  </si>
  <si>
    <t>BRSR5&lt;XBSP&gt;</t>
  </si>
  <si>
    <t>BRSR6&lt;XBSP&gt;</t>
  </si>
  <si>
    <t>BDLL3&lt;XBSP&gt;</t>
  </si>
  <si>
    <t>BDLL4&lt;XBSP&gt;</t>
  </si>
  <si>
    <t>BALM3&lt;XBSP&gt;</t>
  </si>
  <si>
    <t>BALM4&lt;XBSP&gt;</t>
  </si>
  <si>
    <t>BBML3&lt;XBSP&gt;</t>
  </si>
  <si>
    <t>BBSE3&lt;XBSP&gt;</t>
  </si>
  <si>
    <t>BMOB3&lt;XBSP&gt;</t>
  </si>
  <si>
    <t>BETP3B&lt;XBSP&gt;</t>
  </si>
  <si>
    <t>BMKS3&lt;XBSP&gt;</t>
  </si>
  <si>
    <t>BIOM3&lt;XBSP&gt;</t>
  </si>
  <si>
    <t>BLAU3&lt;XBSP&gt;</t>
  </si>
  <si>
    <t>SOJA3&lt;XBSP&gt;</t>
  </si>
  <si>
    <t>BOAS3&lt;XBSP&gt;</t>
  </si>
  <si>
    <t>BOBR3&lt;XBSP&gt;</t>
  </si>
  <si>
    <t>BOBR4&lt;XBSP&gt;</t>
  </si>
  <si>
    <t>BRBI11&lt;XBSP&gt;</t>
  </si>
  <si>
    <t>BRPR3&lt;XBSP&gt;</t>
  </si>
  <si>
    <t>BBDC3&lt;XBSP&gt;</t>
  </si>
  <si>
    <t>BBDC4&lt;XBSP&gt;</t>
  </si>
  <si>
    <t>BRAP3&lt;XBSP&gt;</t>
  </si>
  <si>
    <t>BRAP4&lt;XBSP&gt;</t>
  </si>
  <si>
    <t>BBAS3&lt;XBSP&gt;</t>
  </si>
  <si>
    <t>AGRO3&lt;XBSP&gt;</t>
  </si>
  <si>
    <t>BRKM3&lt;XBSP&gt;</t>
  </si>
  <si>
    <t>BRKM5&lt;XBSP&gt;</t>
  </si>
  <si>
    <t>BRKM6&lt;XBSP&gt;</t>
  </si>
  <si>
    <t>BSLI3&lt;XBSP&gt;</t>
  </si>
  <si>
    <t>BSLI4&lt;XBSP&gt;</t>
  </si>
  <si>
    <t>BRFS3&lt;XBSP&gt;</t>
  </si>
  <si>
    <t>BRIT3&lt;XBSP&gt;</t>
  </si>
  <si>
    <t>BRQB3&lt;XBSP&gt;</t>
  </si>
  <si>
    <t>BPAC3&lt;XBSP&gt;</t>
  </si>
  <si>
    <t>BPAC5&lt;XBSP&gt;</t>
  </si>
  <si>
    <t>BPAC11&lt;XBSP&gt;</t>
  </si>
  <si>
    <t>CABI3B&lt;XBSP&gt;</t>
  </si>
  <si>
    <t>CXSE3&lt;XBSP&gt;</t>
  </si>
  <si>
    <t>CAMB3&lt;XBSP&gt;</t>
  </si>
  <si>
    <t>CAML3&lt;XBSP&gt;</t>
  </si>
  <si>
    <t>CRFB3&lt;XBSP&gt;</t>
  </si>
  <si>
    <t>CASN3&lt;XBSP&gt;</t>
  </si>
  <si>
    <t>CASN4&lt;XBSP&gt;</t>
  </si>
  <si>
    <t>CBAV3&lt;XBSP&gt;</t>
  </si>
  <si>
    <t>CCRO3&lt;XBSP&gt;</t>
  </si>
  <si>
    <t>CEAB3&lt;XBSP&gt;</t>
  </si>
  <si>
    <t>CEBR3&lt;XBSP&gt;</t>
  </si>
  <si>
    <t>CEBR5&lt;XBSP&gt;</t>
  </si>
  <si>
    <t>CEBR6&lt;XBSP&gt;</t>
  </si>
  <si>
    <t>CEDO3&lt;XBSP&gt;</t>
  </si>
  <si>
    <t>CEDO4&lt;XBSP&gt;</t>
  </si>
  <si>
    <t>CEED3&lt;XBSP&gt;</t>
  </si>
  <si>
    <t>CEED4&lt;XBSP&gt;</t>
  </si>
  <si>
    <t>EEEL3&lt;XBSP&gt;</t>
  </si>
  <si>
    <t>EEEL4&lt;XBSP&gt;</t>
  </si>
  <si>
    <t>CEGR3&lt;XBSP&gt;</t>
  </si>
  <si>
    <t>CLSC3&lt;XBSP&gt;</t>
  </si>
  <si>
    <t>CLSC4&lt;XBSP&gt;</t>
  </si>
  <si>
    <t>GPAR3&lt;XBSP&gt;</t>
  </si>
  <si>
    <t>MAPT3&lt;XBSP&gt;</t>
  </si>
  <si>
    <t>MAPT4&lt;XBSP&gt;</t>
  </si>
  <si>
    <t>CMIG3&lt;XBSP&gt;</t>
  </si>
  <si>
    <t>CMIG4&lt;XBSP&gt;</t>
  </si>
  <si>
    <t>CIEL3&lt;XBSP&gt;</t>
  </si>
  <si>
    <t>CMSA3&lt;XBSP&gt;</t>
  </si>
  <si>
    <t>CMSA4&lt;XBSP&gt;</t>
  </si>
  <si>
    <t>CNSY3&lt;XBSP&gt;</t>
  </si>
  <si>
    <t>CLSA3&lt;XBSP&gt;</t>
  </si>
  <si>
    <t>CEEB3&lt;XBSP&gt;</t>
  </si>
  <si>
    <t>CEEB5&lt;XBSP&gt;</t>
  </si>
  <si>
    <t>CEEB6&lt;XBSP&gt;</t>
  </si>
  <si>
    <t>COCE3&lt;XBSP&gt;</t>
  </si>
  <si>
    <t>COCE5&lt;XBSP&gt;</t>
  </si>
  <si>
    <t>COCE6&lt;XBSP&gt;</t>
  </si>
  <si>
    <t>COGN3&lt;XBSP&gt;</t>
  </si>
  <si>
    <t>COMR3&lt;XBSP&gt;</t>
  </si>
  <si>
    <t>CGAS3&lt;XBSP&gt;</t>
  </si>
  <si>
    <t>CGAS5&lt;XBSP&gt;</t>
  </si>
  <si>
    <t>PASS3&lt;XBSP&gt;</t>
  </si>
  <si>
    <t>PASS6&lt;XBSP&gt;</t>
  </si>
  <si>
    <t>CRTE3B&lt;XBSP&gt;</t>
  </si>
  <si>
    <t>CRTE5B&lt;XBSP&gt;</t>
  </si>
  <si>
    <t>CALI3&lt;XBSP&gt;</t>
  </si>
  <si>
    <t>CSMG3&lt;XBSP&gt;</t>
  </si>
  <si>
    <t>CPLE3&lt;XBSP&gt;</t>
  </si>
  <si>
    <t>CPLE5&lt;XBSP&gt;</t>
  </si>
  <si>
    <t>CPLE6&lt;XBSP&gt;</t>
  </si>
  <si>
    <t>CPLE11&lt;XBSP&gt;</t>
  </si>
  <si>
    <t>CORR3&lt;XBSP&gt;</t>
  </si>
  <si>
    <t>CORR4&lt;XBSP&gt;</t>
  </si>
  <si>
    <t>CSAN3&lt;XBSP&gt;</t>
  </si>
  <si>
    <t>CSRN3&lt;XBSP&gt;</t>
  </si>
  <si>
    <t>CSRN5&lt;XBSP&gt;</t>
  </si>
  <si>
    <t>CSRN6&lt;XBSP&gt;</t>
  </si>
  <si>
    <t>CTNM3&lt;XBSP&gt;</t>
  </si>
  <si>
    <t>CTNM4&lt;XBSP&gt;</t>
  </si>
  <si>
    <t>CPFE3&lt;XBSP&gt;</t>
  </si>
  <si>
    <t>CRDE3&lt;XBSP&gt;</t>
  </si>
  <si>
    <t>CRPG3&lt;XBSP&gt;</t>
  </si>
  <si>
    <t>CRPG5&lt;XBSP&gt;</t>
  </si>
  <si>
    <t>CRPG6&lt;XBSP&gt;</t>
  </si>
  <si>
    <t>CSED3&lt;XBSP&gt;</t>
  </si>
  <si>
    <t>CMIN3&lt;XBSP&gt;</t>
  </si>
  <si>
    <t>CSUD3&lt;XBSP&gt;</t>
  </si>
  <si>
    <t>CTCA3&lt;XBSP&gt;</t>
  </si>
  <si>
    <t>CURY3&lt;XBSP&gt;</t>
  </si>
  <si>
    <t>CVCB3&lt;XBSP&gt;</t>
  </si>
  <si>
    <t>CYRE3&lt;XBSP&gt;</t>
  </si>
  <si>
    <t>DMVF3&lt;XBSP&gt;</t>
  </si>
  <si>
    <t>DASA3&lt;XBSP&gt;</t>
  </si>
  <si>
    <t>DESK3&lt;XBSP&gt;</t>
  </si>
  <si>
    <t>DXCO3&lt;XBSP&gt;</t>
  </si>
  <si>
    <t>DEXP3&lt;XBSP&gt;</t>
  </si>
  <si>
    <t>DEXP4&lt;XBSP&gt;</t>
  </si>
  <si>
    <t>PNVL3&lt;XBSP&gt;</t>
  </si>
  <si>
    <t>DIRR3&lt;XBSP&gt;</t>
  </si>
  <si>
    <t>DMFN3&lt;XBSP&gt;</t>
  </si>
  <si>
    <t>DOHL3&lt;XBSP&gt;</t>
  </si>
  <si>
    <t>DOHL4&lt;XBSP&gt;</t>
  </si>
  <si>
    <t>DOTZ3&lt;XBSP&gt;</t>
  </si>
  <si>
    <t>DTCY3&lt;XBSP&gt;</t>
  </si>
  <si>
    <t>DTCY4&lt;XBSP&gt;</t>
  </si>
  <si>
    <t>ECOR3&lt;XBSP&gt;</t>
  </si>
  <si>
    <t>EKTR3&lt;XBSP&gt;</t>
  </si>
  <si>
    <t>EKTR4&lt;XBSP&gt;</t>
  </si>
  <si>
    <t>ELET3&lt;XBSP&gt;</t>
  </si>
  <si>
    <t>ELET5&lt;XBSP&gt;</t>
  </si>
  <si>
    <t>ELET6&lt;XBSP&gt;</t>
  </si>
  <si>
    <t>ELMD3&lt;XBSP&gt;</t>
  </si>
  <si>
    <t>LIPR3&lt;XBSP&gt;</t>
  </si>
  <si>
    <t>EMAE3&lt;XBSP&gt;</t>
  </si>
  <si>
    <t>EMAE4&lt;XBSP&gt;</t>
  </si>
  <si>
    <t>EPAR3&lt;XBSP&gt;</t>
  </si>
  <si>
    <t>EMBR3&lt;XBSP&gt;</t>
  </si>
  <si>
    <t>ENAT3&lt;XBSP&gt;</t>
  </si>
  <si>
    <t>ENBR3&lt;XBSP&gt;</t>
  </si>
  <si>
    <t>ENGI3&lt;XBSP&gt;</t>
  </si>
  <si>
    <t>ENGI4&lt;XBSP&gt;</t>
  </si>
  <si>
    <t>ENGI11&lt;XBSP&gt;</t>
  </si>
  <si>
    <t>ENMT3&lt;XBSP&gt;</t>
  </si>
  <si>
    <t>ENMT4&lt;XBSP&gt;</t>
  </si>
  <si>
    <t>ENEV3&lt;XBSP&gt;</t>
  </si>
  <si>
    <t>EGIE3&lt;XBSP&gt;</t>
  </si>
  <si>
    <t>ENJU3&lt;XBSP&gt;</t>
  </si>
  <si>
    <t>EQMA3B&lt;XBSP&gt;</t>
  </si>
  <si>
    <t>EQMA5B&lt;XBSP&gt;</t>
  </si>
  <si>
    <t>EQMA6B&lt;XBSP&gt;</t>
  </si>
  <si>
    <t>EQPA3&lt;XBSP&gt;</t>
  </si>
  <si>
    <t>EQPA5&lt;XBSP&gt;</t>
  </si>
  <si>
    <t>EQPA6&lt;XBSP&gt;</t>
  </si>
  <si>
    <t>EQPA7&lt;XBSP&gt;</t>
  </si>
  <si>
    <t>EQTL3&lt;XBSP&gt;</t>
  </si>
  <si>
    <t>ESPA3&lt;XBSP&gt;</t>
  </si>
  <si>
    <t>ALPK3&lt;XBSP&gt;</t>
  </si>
  <si>
    <t>ESTR3&lt;XBSP&gt;</t>
  </si>
  <si>
    <t>ESTR4&lt;XBSP&gt;</t>
  </si>
  <si>
    <t>ETER3&lt;XBSP&gt;</t>
  </si>
  <si>
    <t>EUCA3&lt;XBSP&gt;</t>
  </si>
  <si>
    <t>EUCA4&lt;XBSP&gt;</t>
  </si>
  <si>
    <t>EUFA3&lt;XBSP&gt;</t>
  </si>
  <si>
    <t>EVEN3&lt;XBSP&gt;</t>
  </si>
  <si>
    <t>BAUH3&lt;XBSP&gt;</t>
  </si>
  <si>
    <t>BAUH4&lt;XBSP&gt;</t>
  </si>
  <si>
    <t>EZTC3&lt;XBSP&gt;</t>
  </si>
  <si>
    <t>FHER3&lt;XBSP&gt;</t>
  </si>
  <si>
    <t>FESA3&lt;XBSP&gt;</t>
  </si>
  <si>
    <t>FESA4&lt;XBSP&gt;</t>
  </si>
  <si>
    <t>FLRY3&lt;XBSP&gt;</t>
  </si>
  <si>
    <t>FLEX3&lt;XBSP&gt;</t>
  </si>
  <si>
    <t>FRAS3&lt;XBSP&gt;</t>
  </si>
  <si>
    <t>G2DI33&lt;XBSP&gt;</t>
  </si>
  <si>
    <t>GFSA3&lt;XBSP&gt;</t>
  </si>
  <si>
    <t>OPGM3B&lt;XBSP&gt;</t>
  </si>
  <si>
    <t>GSHP3&lt;XBSP&gt;</t>
  </si>
  <si>
    <t>GEPA3&lt;XBSP&gt;</t>
  </si>
  <si>
    <t>GEPA4&lt;XBSP&gt;</t>
  </si>
  <si>
    <t>GGBR3&lt;XBSP&gt;</t>
  </si>
  <si>
    <t>GGBR4&lt;XBSP&gt;</t>
  </si>
  <si>
    <t>GOAU3&lt;XBSP&gt;</t>
  </si>
  <si>
    <t>GOAU4&lt;XBSP&gt;</t>
  </si>
  <si>
    <t>NINJ3&lt;XBSP&gt;</t>
  </si>
  <si>
    <t>GOLL3&lt;XBSP&gt;</t>
  </si>
  <si>
    <t>GOLL4&lt;XBSP&gt;</t>
  </si>
  <si>
    <t>GPIV33&lt;XBSP&gt;</t>
  </si>
  <si>
    <t>GGPS3&lt;XBSP&gt;</t>
  </si>
  <si>
    <t>CGRA3&lt;XBSP&gt;</t>
  </si>
  <si>
    <t>CGRA4&lt;XBSP&gt;</t>
  </si>
  <si>
    <t>GRND3&lt;XBSP&gt;</t>
  </si>
  <si>
    <t>GMAT3&lt;XBSP&gt;</t>
  </si>
  <si>
    <t>NTCO3&lt;XBSP&gt;</t>
  </si>
  <si>
    <t>SBFG3&lt;XBSP&gt;</t>
  </si>
  <si>
    <t>SOMA3&lt;XBSP&gt;</t>
  </si>
  <si>
    <t>GUAR3&lt;XBSP&gt;</t>
  </si>
  <si>
    <t>HBTS3&lt;XBSP&gt;</t>
  </si>
  <si>
    <t>HBTS5&lt;XBSP&gt;</t>
  </si>
  <si>
    <t>HBTS6&lt;XBSP&gt;</t>
  </si>
  <si>
    <t>HAGA3&lt;XBSP&gt;</t>
  </si>
  <si>
    <t>HAGA4&lt;XBSP&gt;</t>
  </si>
  <si>
    <t>HAPV3&lt;XBSP&gt;</t>
  </si>
  <si>
    <t>HBRE3&lt;XBSP&gt;</t>
  </si>
  <si>
    <t>HBOR3&lt;XBSP&gt;</t>
  </si>
  <si>
    <t>HETA3&lt;XBSP&gt;</t>
  </si>
  <si>
    <t>HETA4&lt;XBSP&gt;</t>
  </si>
  <si>
    <t>HBSA3&lt;XBSP&gt;</t>
  </si>
  <si>
    <t>HMOB3&lt;XBSP&gt;</t>
  </si>
  <si>
    <t>HOOT3&lt;XBSP&gt;</t>
  </si>
  <si>
    <t>HOOT4&lt;XBSP&gt;</t>
  </si>
  <si>
    <t>HYPE3&lt;XBSP&gt;</t>
  </si>
  <si>
    <t>IGBR3&lt;XBSP&gt;</t>
  </si>
  <si>
    <t>IGSN3&lt;XBSP&gt;</t>
  </si>
  <si>
    <t>IGTI3&lt;XBSP&gt;</t>
  </si>
  <si>
    <t>IGTI4&lt;XBSP&gt;</t>
  </si>
  <si>
    <t>IGTI11&lt;XBSP&gt;</t>
  </si>
  <si>
    <t>PARD3&lt;XBSP&gt;</t>
  </si>
  <si>
    <t>MEAL3&lt;XBSP&gt;</t>
  </si>
  <si>
    <t>CATA3&lt;XBSP&gt;</t>
  </si>
  <si>
    <t>CATA4&lt;XBSP&gt;</t>
  </si>
  <si>
    <t>INEP3&lt;XBSP&gt;</t>
  </si>
  <si>
    <t>INEP4&lt;XBSP&gt;</t>
  </si>
  <si>
    <t>IFCM3&lt;XBSP&gt;</t>
  </si>
  <si>
    <t>INTB3&lt;XBSP&gt;</t>
  </si>
  <si>
    <t>INNT3&lt;XBSP&gt;</t>
  </si>
  <si>
    <t>IVPR3B&lt;XBSP&gt;</t>
  </si>
  <si>
    <t>IVPR4B&lt;XBSP&gt;</t>
  </si>
  <si>
    <t>FIGE3&lt;XBSP&gt;</t>
  </si>
  <si>
    <t>FIGE4&lt;XBSP&gt;</t>
  </si>
  <si>
    <t>MYPK3&lt;XBSP&gt;</t>
  </si>
  <si>
    <t>RANI3&lt;XBSP&gt;</t>
  </si>
  <si>
    <t>IRBR3&lt;XBSP&gt;</t>
  </si>
  <si>
    <t>ITSA3&lt;XBSP&gt;</t>
  </si>
  <si>
    <t>ITSA4&lt;XBSP&gt;</t>
  </si>
  <si>
    <t>ITUB3&lt;XBSP&gt;</t>
  </si>
  <si>
    <t>ITUB4&lt;XBSP&gt;</t>
  </si>
  <si>
    <t>JALL3&lt;XBSP&gt;</t>
  </si>
  <si>
    <t>JBSS3&lt;XBSP&gt;</t>
  </si>
  <si>
    <t>JHSF3&lt;XBSP&gt;</t>
  </si>
  <si>
    <t>JFEN3&lt;XBSP&gt;</t>
  </si>
  <si>
    <t>JOPA3&lt;XBSP&gt;</t>
  </si>
  <si>
    <t>JOPA4&lt;XBSP&gt;</t>
  </si>
  <si>
    <t>JSLG3&lt;XBSP&gt;</t>
  </si>
  <si>
    <t>KLAS3&lt;XBSP&gt;</t>
  </si>
  <si>
    <t>CTKA3&lt;XBSP&gt;</t>
  </si>
  <si>
    <t>CTKA4&lt;XBSP&gt;</t>
  </si>
  <si>
    <t>KEPL3&lt;XBSP&gt;</t>
  </si>
  <si>
    <t>KLBN3&lt;XBSP&gt;</t>
  </si>
  <si>
    <t>KLBN4&lt;XBSP&gt;</t>
  </si>
  <si>
    <t>KLBN11&lt;XBSP&gt;</t>
  </si>
  <si>
    <t>KRSA3&lt;XBSP&gt;</t>
  </si>
  <si>
    <t>LAVV3&lt;XBSP&gt;</t>
  </si>
  <si>
    <t>LLBI3&lt;XBSP&gt;</t>
  </si>
  <si>
    <t>LLBI4&lt;XBSP&gt;</t>
  </si>
  <si>
    <t>LMED3&lt;XBSP&gt;</t>
  </si>
  <si>
    <t>LIGT3&lt;XBSP&gt;</t>
  </si>
  <si>
    <t>LTEL3B&lt;XBSP&gt;</t>
  </si>
  <si>
    <t>LTLA3B&lt;XBSP&gt;</t>
  </si>
  <si>
    <t>RENT3&lt;XBSP&gt;</t>
  </si>
  <si>
    <t>LWSA3&lt;XBSP&gt;</t>
  </si>
  <si>
    <t>LOGG3&lt;XBSP&gt;</t>
  </si>
  <si>
    <t>LOGN3&lt;XBSP&gt;</t>
  </si>
  <si>
    <t>AMAR3&lt;XBSP&gt;</t>
  </si>
  <si>
    <t>LREN3&lt;XBSP&gt;</t>
  </si>
  <si>
    <t>LPSB3&lt;XBSP&gt;</t>
  </si>
  <si>
    <t>LUPA3&lt;XBSP&gt;</t>
  </si>
  <si>
    <t>MDIA3&lt;XBSP&gt;</t>
  </si>
  <si>
    <t>MSRO3&lt;XBSP&gt;</t>
  </si>
  <si>
    <t>MGLU3&lt;XBSP&gt;</t>
  </si>
  <si>
    <t>MGEL3&lt;XBSP&gt;</t>
  </si>
  <si>
    <t>MGEL4&lt;XBSP&gt;</t>
  </si>
  <si>
    <t>POMO3&lt;XBSP&gt;</t>
  </si>
  <si>
    <t>POMO4&lt;XBSP&gt;</t>
  </si>
  <si>
    <t>MRFG3&lt;XBSP&gt;</t>
  </si>
  <si>
    <t>MATD3&lt;XBSP&gt;</t>
  </si>
  <si>
    <t>MSPA3&lt;XBSP&gt;</t>
  </si>
  <si>
    <t>MSPA4&lt;XBSP&gt;</t>
  </si>
  <si>
    <t>CASH3&lt;XBSP&gt;</t>
  </si>
  <si>
    <t>MELK3&lt;XBSP&gt;</t>
  </si>
  <si>
    <t>MNZC3B&lt;XBSP&gt;</t>
  </si>
  <si>
    <t>BMEB3&lt;XBSP&gt;</t>
  </si>
  <si>
    <t>BMEB4&lt;XBSP&gt;</t>
  </si>
  <si>
    <t>MERC3&lt;XBSP&gt;</t>
  </si>
  <si>
    <t>MERC4&lt;XBSP&gt;</t>
  </si>
  <si>
    <t>BMIN3&lt;XBSP&gt;</t>
  </si>
  <si>
    <t>BMIN4&lt;XBSP&gt;</t>
  </si>
  <si>
    <t>LEVE3&lt;XBSP&gt;</t>
  </si>
  <si>
    <t>FRIO3&lt;XBSP&gt;</t>
  </si>
  <si>
    <t>MTSA3&lt;XBSP&gt;</t>
  </si>
  <si>
    <t>MTSA4&lt;XBSP&gt;</t>
  </si>
  <si>
    <t>MILS3&lt;XBSP&gt;</t>
  </si>
  <si>
    <t>MMAQ3&lt;XBSP&gt;</t>
  </si>
  <si>
    <t>MMAQ4&lt;XBSP&gt;</t>
  </si>
  <si>
    <t>BEEF3&lt;XBSP&gt;</t>
  </si>
  <si>
    <t>MNPR3&lt;XBSP&gt;</t>
  </si>
  <si>
    <t>MTRE3&lt;XBSP&gt;</t>
  </si>
  <si>
    <t>MBLY3&lt;XBSP&gt;</t>
  </si>
  <si>
    <t>MODL3&lt;XBSP&gt;</t>
  </si>
  <si>
    <t>MOAR3&lt;XBSP&gt;</t>
  </si>
  <si>
    <t>MDNE3&lt;XBSP&gt;</t>
  </si>
  <si>
    <t>MOVI3&lt;XBSP&gt;</t>
  </si>
  <si>
    <t>MRSA3B&lt;XBSP&gt;</t>
  </si>
  <si>
    <t>MRSA5B&lt;XBSP&gt;</t>
  </si>
  <si>
    <t>MRSA6B&lt;XBSP&gt;</t>
  </si>
  <si>
    <t>MRVE3&lt;XBSP&gt;</t>
  </si>
  <si>
    <t>MLAS3&lt;XBSP&gt;</t>
  </si>
  <si>
    <t>MULT3&lt;XBSP&gt;</t>
  </si>
  <si>
    <t>MNDL3&lt;XBSP&gt;</t>
  </si>
  <si>
    <t>NEOE3&lt;XBSP&gt;</t>
  </si>
  <si>
    <t>NGRD3&lt;XBSP&gt;</t>
  </si>
  <si>
    <t>NEXP3&lt;XBSP&gt;</t>
  </si>
  <si>
    <t>BNBR3&lt;XBSP&gt;</t>
  </si>
  <si>
    <t>NORD3&lt;XBSP&gt;</t>
  </si>
  <si>
    <t>NRTQ3&lt;XBSP&gt;</t>
  </si>
  <si>
    <t>NUBR33&lt;XBSP&gt;</t>
  </si>
  <si>
    <t>NUTR3&lt;XBSP&gt;</t>
  </si>
  <si>
    <t>OPCT3&lt;XBSP&gt;</t>
  </si>
  <si>
    <t>ODER3&lt;XBSP&gt;</t>
  </si>
  <si>
    <t>ODER4&lt;XBSP&gt;</t>
  </si>
  <si>
    <t>ODPV3&lt;XBSP&gt;</t>
  </si>
  <si>
    <t>OIBR3&lt;XBSP&gt;</t>
  </si>
  <si>
    <t>OIBR4&lt;XBSP&gt;</t>
  </si>
  <si>
    <t>MEGA3&lt;XBSP&gt;</t>
  </si>
  <si>
    <t>ONCO3&lt;XBSP&gt;</t>
  </si>
  <si>
    <t>ORVR3&lt;XBSP&gt;</t>
  </si>
  <si>
    <t>OSXB3&lt;XBSP&gt;</t>
  </si>
  <si>
    <t>OFSA3&lt;XBSP&gt;</t>
  </si>
  <si>
    <t>PCAR3&lt;XBSP&gt;</t>
  </si>
  <si>
    <t>PDTC3&lt;XBSP&gt;</t>
  </si>
  <si>
    <t>PGMN3&lt;XBSP&gt;</t>
  </si>
  <si>
    <t>PATI3&lt;XBSP&gt;</t>
  </si>
  <si>
    <t>PATI4&lt;XBSP&gt;</t>
  </si>
  <si>
    <t>PEAB3&lt;XBSP&gt;</t>
  </si>
  <si>
    <t>PEAB4&lt;XBSP&gt;</t>
  </si>
  <si>
    <t>PMAM3&lt;XBSP&gt;</t>
  </si>
  <si>
    <t>PDGR3&lt;XBSP&gt;</t>
  </si>
  <si>
    <t>RPMG3&lt;XBSP&gt;</t>
  </si>
  <si>
    <t>PETR3&lt;XBSP&gt;</t>
  </si>
  <si>
    <t>PETR4&lt;XBSP&gt;</t>
  </si>
  <si>
    <t>RECV3&lt;XBSP&gt;</t>
  </si>
  <si>
    <t>PRIO3&lt;XBSP&gt;</t>
  </si>
  <si>
    <t>PTNT3&lt;XBSP&gt;</t>
  </si>
  <si>
    <t>PTNT4&lt;XBSP&gt;</t>
  </si>
  <si>
    <t>PETZ3&lt;XBSP&gt;</t>
  </si>
  <si>
    <t>PINE3&lt;XBSP&gt;</t>
  </si>
  <si>
    <t>PINE4&lt;XBSP&gt;</t>
  </si>
  <si>
    <t>PLPL3&lt;XBSP&gt;</t>
  </si>
  <si>
    <t>PLAS3&lt;XBSP&gt;</t>
  </si>
  <si>
    <t>PPAR3&lt;XBSP&gt;</t>
  </si>
  <si>
    <t>FRTA3&lt;XBSP&gt;</t>
  </si>
  <si>
    <t>PSSA3&lt;XBSP&gt;</t>
  </si>
  <si>
    <t>PTBL3&lt;XBSP&gt;</t>
  </si>
  <si>
    <t>POSI3&lt;XBSP&gt;</t>
  </si>
  <si>
    <t>PPLA11&lt;XBSP&gt;</t>
  </si>
  <si>
    <t>PTCA3&lt;XBSP&gt;</t>
  </si>
  <si>
    <t>PTCA11&lt;XBSP&gt;</t>
  </si>
  <si>
    <t>PRNR3&lt;XBSP&gt;</t>
  </si>
  <si>
    <t>PFRM3&lt;XBSP&gt;</t>
  </si>
  <si>
    <t>PRPT3B&lt;XBSP&gt;</t>
  </si>
  <si>
    <t>QUAL3&lt;XBSP&gt;</t>
  </si>
  <si>
    <t>QUSW3&lt;XBSP&gt;</t>
  </si>
  <si>
    <t>LJQQ3&lt;XBSP&gt;</t>
  </si>
  <si>
    <t>RADL3&lt;XBSP&gt;</t>
  </si>
  <si>
    <t>RAIZ4&lt;XBSP&gt;</t>
  </si>
  <si>
    <t>RAPT3&lt;XBSP&gt;</t>
  </si>
  <si>
    <t>RAPT4&lt;XBSP&gt;</t>
  </si>
  <si>
    <t>RCSL3&lt;XBSP&gt;</t>
  </si>
  <si>
    <t>RCSL4&lt;XBSP&gt;</t>
  </si>
  <si>
    <t>RDOR3&lt;XBSP&gt;</t>
  </si>
  <si>
    <t>REDE3&lt;XBSP&gt;</t>
  </si>
  <si>
    <t>RNEW3&lt;XBSP&gt;</t>
  </si>
  <si>
    <t>RNEW4&lt;XBSP&gt;</t>
  </si>
  <si>
    <t>RNEW11&lt;XBSP&gt;</t>
  </si>
  <si>
    <t>RSUL3&lt;XBSP&gt;</t>
  </si>
  <si>
    <t>RSUL4&lt;XBSP&gt;</t>
  </si>
  <si>
    <t>RDNI3&lt;XBSP&gt;</t>
  </si>
  <si>
    <t>RBNS11&lt;XBSP&gt;</t>
  </si>
  <si>
    <t>ROMI3&lt;XBSP&gt;</t>
  </si>
  <si>
    <t>RSID3&lt;XBSP&gt;</t>
  </si>
  <si>
    <t>RAIL3&lt;XBSP&gt;</t>
  </si>
  <si>
    <t>SBSP3&lt;XBSP&gt;</t>
  </si>
  <si>
    <t>SAEN3&lt;XBSP&gt;</t>
  </si>
  <si>
    <t>SAPR3&lt;XBSP&gt;</t>
  </si>
  <si>
    <t>SAPR4&lt;XBSP&gt;</t>
  </si>
  <si>
    <t>SAPR11&lt;XBSP&gt;</t>
  </si>
  <si>
    <t>SNSY3&lt;XBSP&gt;</t>
  </si>
  <si>
    <t>SNSY5&lt;XBSP&gt;</t>
  </si>
  <si>
    <t>SNSY6&lt;XBSP&gt;</t>
  </si>
  <si>
    <t>SANB3&lt;XBSP&gt;</t>
  </si>
  <si>
    <t>SANB4&lt;XBSP&gt;</t>
  </si>
  <si>
    <t>SANB11&lt;XBSP&gt;</t>
  </si>
  <si>
    <t>SANB99&lt;XBSP&gt;</t>
  </si>
  <si>
    <t>CTSA3&lt;XBSP&gt;</t>
  </si>
  <si>
    <t>CTSA4&lt;XBSP&gt;</t>
  </si>
  <si>
    <t>STBP3&lt;XBSP&gt;</t>
  </si>
  <si>
    <t>SCAR3&lt;XBSP&gt;</t>
  </si>
  <si>
    <t>SMTO3&lt;XBSP&gt;</t>
  </si>
  <si>
    <t>SLED3&lt;XBSP&gt;</t>
  </si>
  <si>
    <t>SLED4&lt;XBSP&gt;</t>
  </si>
  <si>
    <t>SHUL3&lt;XBSP&gt;</t>
  </si>
  <si>
    <t>SHUL4&lt;XBSP&gt;</t>
  </si>
  <si>
    <t>CSAB3&lt;XBSP&gt;</t>
  </si>
  <si>
    <t>CSAB4&lt;XBSP&gt;</t>
  </si>
  <si>
    <t>SEQL3&lt;XBSP&gt;</t>
  </si>
  <si>
    <t>SEER3&lt;XBSP&gt;</t>
  </si>
  <si>
    <t>CSNA3&lt;XBSP&gt;</t>
  </si>
  <si>
    <t>SIMH3&lt;XBSP&gt;</t>
  </si>
  <si>
    <t>SQIA3&lt;XBSP&gt;</t>
  </si>
  <si>
    <t>SLCE3&lt;XBSP&gt;</t>
  </si>
  <si>
    <t>SMFT3&lt;XBSP&gt;</t>
  </si>
  <si>
    <t>SOND3&lt;XBSP&gt;</t>
  </si>
  <si>
    <t>SOND5&lt;XBSP&gt;</t>
  </si>
  <si>
    <t>SOND6&lt;XBSP&gt;</t>
  </si>
  <si>
    <t>SGPS3&lt;XBSP&gt;</t>
  </si>
  <si>
    <t>AHEB3&lt;XBSP&gt;</t>
  </si>
  <si>
    <t>AHEB5&lt;XBSP&gt;</t>
  </si>
  <si>
    <t>AHEB6&lt;XBSP&gt;</t>
  </si>
  <si>
    <t>STKF3&lt;XBSP&gt;</t>
  </si>
  <si>
    <t>OPSE3B&lt;XBSP&gt;</t>
  </si>
  <si>
    <t>OPTS3B&lt;XBSP&gt;</t>
  </si>
  <si>
    <t>NEMO3&lt;XBSP&gt;</t>
  </si>
  <si>
    <t>NEMO5&lt;XBSP&gt;</t>
  </si>
  <si>
    <t>NEMO6&lt;XBSP&gt;</t>
  </si>
  <si>
    <t>SUZB3&lt;XBSP&gt;</t>
  </si>
  <si>
    <t>SYNE3&lt;XBSP&gt;</t>
  </si>
  <si>
    <t>TAEE3&lt;XBSP&gt;</t>
  </si>
  <si>
    <t>TAEE4&lt;XBSP&gt;</t>
  </si>
  <si>
    <t>TAEE11&lt;XBSP&gt;</t>
  </si>
  <si>
    <t>TASA3&lt;XBSP&gt;</t>
  </si>
  <si>
    <t>TASA4&lt;XBSP&gt;</t>
  </si>
  <si>
    <t>TRAD3&lt;XBSP&gt;</t>
  </si>
  <si>
    <t>TECN3&lt;XBSP&gt;</t>
  </si>
  <si>
    <t>TCSA3&lt;XBSP&gt;</t>
  </si>
  <si>
    <t>TCNO3&lt;XBSP&gt;</t>
  </si>
  <si>
    <t>TCNO4&lt;XBSP&gt;</t>
  </si>
  <si>
    <t>TGMA3&lt;XBSP&gt;</t>
  </si>
  <si>
    <t>TEGA3&lt;XBSP&gt;</t>
  </si>
  <si>
    <t>TEKA3&lt;XBSP&gt;</t>
  </si>
  <si>
    <t>TEKA4&lt;XBSP&gt;</t>
  </si>
  <si>
    <t>TKNO3&lt;XBSP&gt;</t>
  </si>
  <si>
    <t>TKNO4&lt;XBSP&gt;</t>
  </si>
  <si>
    <t>TELB3&lt;XBSP&gt;</t>
  </si>
  <si>
    <t>TELB4&lt;XBSP&gt;</t>
  </si>
  <si>
    <t>VIVT3&lt;XBSP&gt;</t>
  </si>
  <si>
    <t>TEND3&lt;XBSP&gt;</t>
  </si>
  <si>
    <t>LAND3&lt;XBSP&gt;</t>
  </si>
  <si>
    <t>TXRX3&lt;XBSP&gt;</t>
  </si>
  <si>
    <t>TXRX4&lt;XBSP&gt;</t>
  </si>
  <si>
    <t>TIMS3&lt;XBSP&gt;</t>
  </si>
  <si>
    <t>SHOW3&lt;XBSP&gt;</t>
  </si>
  <si>
    <t>TOTS3&lt;XBSP&gt;</t>
  </si>
  <si>
    <t>TFCO4&lt;XBSP&gt;</t>
  </si>
  <si>
    <t>TRPL3&lt;XBSP&gt;</t>
  </si>
  <si>
    <t>TRPL4&lt;XBSP&gt;</t>
  </si>
  <si>
    <t>LUXM3&lt;XBSP&gt;</t>
  </si>
  <si>
    <t>LUXM4&lt;XBSP&gt;</t>
  </si>
  <si>
    <t>TRIS3&lt;XBSP&gt;</t>
  </si>
  <si>
    <t>TPIS3&lt;XBSP&gt;</t>
  </si>
  <si>
    <t>TUPY3&lt;XBSP&gt;</t>
  </si>
  <si>
    <t>UGPA3&lt;XBSP&gt;</t>
  </si>
  <si>
    <t>UCAS3&lt;XBSP&gt;</t>
  </si>
  <si>
    <t>FIQE3&lt;XBSP&gt;</t>
  </si>
  <si>
    <t>UNIP3&lt;XBSP&gt;</t>
  </si>
  <si>
    <t>UNIP5&lt;XBSP&gt;</t>
  </si>
  <si>
    <t>UNIP6&lt;XBSP&gt;</t>
  </si>
  <si>
    <t>UPKP3B&lt;XBSP&gt;</t>
  </si>
  <si>
    <t>USIM3&lt;XBSP&gt;</t>
  </si>
  <si>
    <t>USIM5&lt;XBSP&gt;</t>
  </si>
  <si>
    <t>USIM6&lt;XBSP&gt;</t>
  </si>
  <si>
    <t>VALE3&lt;XBSP&gt;</t>
  </si>
  <si>
    <t>VLID3&lt;XBSP&gt;</t>
  </si>
  <si>
    <t>VAMO3&lt;XBSP&gt;</t>
  </si>
  <si>
    <t>VSTE3&lt;XBSP&gt;</t>
  </si>
  <si>
    <t>VIIA3&lt;XBSP&gt;</t>
  </si>
  <si>
    <t>VBBR3&lt;XBSP&gt;</t>
  </si>
  <si>
    <t>VITT3&lt;XBSP&gt;</t>
  </si>
  <si>
    <t>VIVA3&lt;XBSP&gt;</t>
  </si>
  <si>
    <t>VVEO3&lt;XBSP&gt;</t>
  </si>
  <si>
    <t>VIVR3&lt;XBSP&gt;</t>
  </si>
  <si>
    <t>VULC3&lt;XBSP&gt;</t>
  </si>
  <si>
    <t>LVTC3&lt;XBSP&gt;</t>
  </si>
  <si>
    <t>WEGE3&lt;XBSP&gt;</t>
  </si>
  <si>
    <t>WEST3&lt;XBSP&gt;</t>
  </si>
  <si>
    <t>MWET3&lt;XBSP&gt;</t>
  </si>
  <si>
    <t>MWET4&lt;XBSP&gt;</t>
  </si>
  <si>
    <t>WHRL3&lt;XBSP&gt;</t>
  </si>
  <si>
    <t>WHRL4&lt;XBSP&gt;</t>
  </si>
  <si>
    <t>PORT3&lt;XBSP&gt;</t>
  </si>
  <si>
    <t>WIZC3&lt;XBSP&gt;</t>
  </si>
  <si>
    <t>WLMM3&lt;XBSP&gt;</t>
  </si>
  <si>
    <t>WLMM4&lt;XBSP&gt;</t>
  </si>
  <si>
    <t>YBRA3B&lt;XBSP&gt;</t>
  </si>
  <si>
    <t>YDUQ3&lt;XBSP&gt;</t>
  </si>
  <si>
    <t>ZAMP3&lt;XBSP&gt;</t>
  </si>
  <si>
    <t>3r Petroleum</t>
  </si>
  <si>
    <t>3tentos</t>
  </si>
  <si>
    <t>524 Particip</t>
  </si>
  <si>
    <t>Abc Brasil</t>
  </si>
  <si>
    <t>Aco Altona</t>
  </si>
  <si>
    <t>Aeris</t>
  </si>
  <si>
    <t>AES Brasil</t>
  </si>
  <si>
    <t>Aesoperacoes</t>
  </si>
  <si>
    <t>Afluente T</t>
  </si>
  <si>
    <t>Agribrasil</t>
  </si>
  <si>
    <t>Agrogalaxy</t>
  </si>
  <si>
    <t>Alfa Consorc</t>
  </si>
  <si>
    <t>Alfa Financ</t>
  </si>
  <si>
    <t>Alfa Holding</t>
  </si>
  <si>
    <t>Alfa Invest</t>
  </si>
  <si>
    <t>Alianscsonae</t>
  </si>
  <si>
    <t>Aliperti</t>
  </si>
  <si>
    <t>All Norte</t>
  </si>
  <si>
    <t>Alliar</t>
  </si>
  <si>
    <t>Allied</t>
  </si>
  <si>
    <t>Alpargatas</t>
  </si>
  <si>
    <t>Alper S.A.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</si>
  <si>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</si>
  <si>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</si>
  <si>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</si>
  <si>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</si>
  <si>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</si>
  <si>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</si>
  <si>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</si>
  <si>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</si>
  <si>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Arezzo Co</t>
  </si>
  <si>
    <t>Armac</t>
  </si>
  <si>
    <t>Assai</t>
  </si>
  <si>
    <t>Atmasa</t>
  </si>
  <si>
    <t>Atompar</t>
  </si>
  <si>
    <t>Aura 360</t>
  </si>
  <si>
    <t>Auren</t>
  </si>
  <si>
    <t>Azevedo</t>
  </si>
  <si>
    <t>Azul</t>
  </si>
  <si>
    <t>B3</t>
  </si>
  <si>
    <t>Bahema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</si>
  <si>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</si>
  <si>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</si>
  <si>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</si>
  <si>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</si>
  <si>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</si>
  <si>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</si>
  <si>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</si>
  <si>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</si>
  <si>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</si>
  <si>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</si>
  <si>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</si>
  <si>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Betapart</t>
  </si>
  <si>
    <t>Bic Monark</t>
  </si>
  <si>
    <t>Biomm</t>
  </si>
  <si>
    <t>Blau</t>
  </si>
  <si>
    <t>Boa Safra</t>
  </si>
  <si>
    <t>Boa Vista</t>
  </si>
  <si>
    <t>Bombril</t>
  </si>
  <si>
    <t>BR Partners</t>
  </si>
  <si>
    <t>BR Propert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</si>
  <si>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</si>
  <si>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</si>
  <si>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</si>
  <si>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</si>
  <si>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</si>
  <si>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</si>
  <si>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</si>
  <si>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</si>
  <si>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</si>
  <si>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</si>
  <si>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Cabinda Part</t>
  </si>
  <si>
    <t>Caixa Seguri</t>
  </si>
  <si>
    <t>Cambuci</t>
  </si>
  <si>
    <t>Camil</t>
  </si>
  <si>
    <t>Carrefour BR</t>
  </si>
  <si>
    <t>Casan</t>
  </si>
  <si>
    <t>Cba</t>
  </si>
  <si>
    <t>CCR SA</t>
  </si>
  <si>
    <t>Cea Modas</t>
  </si>
  <si>
    <t>Ceb</t>
  </si>
  <si>
    <t>Cedro</t>
  </si>
  <si>
    <t>Ceee-D</t>
  </si>
  <si>
    <t>Ceee-T</t>
  </si>
  <si>
    <t>Ceg</t>
  </si>
  <si>
    <t>Celesc</t>
  </si>
  <si>
    <t>Celgpar</t>
  </si>
  <si>
    <t>Cemepe</t>
  </si>
  <si>
    <t>Cemig</t>
  </si>
  <si>
    <t>Cielo</t>
  </si>
  <si>
    <t>Cims</t>
  </si>
  <si>
    <t>Cinesystem</t>
  </si>
  <si>
    <t>Clearsale</t>
  </si>
  <si>
    <t>Coelba</t>
  </si>
  <si>
    <t>Coelce</t>
  </si>
  <si>
    <t>Cogna ON</t>
  </si>
  <si>
    <t>Comerc</t>
  </si>
  <si>
    <t>Comgas</t>
  </si>
  <si>
    <t>Compass Gas</t>
  </si>
  <si>
    <t>Conc Rio Ter</t>
  </si>
  <si>
    <t>Const A Lind</t>
  </si>
  <si>
    <t>Copasa</t>
  </si>
  <si>
    <t>Copel</t>
  </si>
  <si>
    <t>Cor Ribeiro</t>
  </si>
  <si>
    <t>Cosan</t>
  </si>
  <si>
    <t>Cosern</t>
  </si>
  <si>
    <t>Coteminas</t>
  </si>
  <si>
    <t>CPFL Energia</t>
  </si>
  <si>
    <t>Cr2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</si>
  <si>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</si>
  <si>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</si>
  <si>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</si>
  <si>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</si>
  <si>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</si>
  <si>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</si>
  <si>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</si>
  <si>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</si>
  <si>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</si>
  <si>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</si>
  <si>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</si>
  <si>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</si>
  <si>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</si>
  <si>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</si>
  <si>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</si>
  <si>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Dmfinanceira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</si>
  <si>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</si>
  <si>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</si>
  <si>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</si>
  <si>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</si>
  <si>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</si>
  <si>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</si>
  <si>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</si>
  <si>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</si>
  <si>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</si>
  <si>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</si>
  <si>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</si>
  <si>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Enauta Part</t>
  </si>
  <si>
    <t>Energias BR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</si>
  <si>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</si>
  <si>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</si>
  <si>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</si>
  <si>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</si>
  <si>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</si>
  <si>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</si>
  <si>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</si>
  <si>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</si>
  <si>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</si>
  <si>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</si>
  <si>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</si>
  <si>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</si>
  <si>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</si>
  <si>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</si>
  <si>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</si>
  <si>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</si>
  <si>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</si>
  <si>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</si>
  <si>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</si>
  <si>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Fleury</t>
  </si>
  <si>
    <t>Flex S/A</t>
  </si>
  <si>
    <t>Fras-Le</t>
  </si>
  <si>
    <t>G2d Invest</t>
  </si>
  <si>
    <t>Gafisa</t>
  </si>
  <si>
    <t>Gama Part</t>
  </si>
  <si>
    <t>Generalshopp</t>
  </si>
  <si>
    <t>Ger Paranap</t>
  </si>
  <si>
    <t>Gerdau</t>
  </si>
  <si>
    <t>Gerdau Met</t>
  </si>
  <si>
    <t>Getninjas</t>
  </si>
  <si>
    <t>Gol</t>
  </si>
  <si>
    <t>GP Invest</t>
  </si>
  <si>
    <t>Gps</t>
  </si>
  <si>
    <t>Grazziotin</t>
  </si>
  <si>
    <t>Grendene</t>
  </si>
  <si>
    <t>Grupo Mateus</t>
  </si>
  <si>
    <t>Grupo Natura</t>
  </si>
  <si>
    <t>Grupo Sbf</t>
  </si>
  <si>
    <t>Grupo Soma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</si>
  <si>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</si>
  <si>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</si>
  <si>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</si>
  <si>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</si>
  <si>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</si>
  <si>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</si>
  <si>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</si>
  <si>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</si>
  <si>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</si>
  <si>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</si>
  <si>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</si>
  <si>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IGB S/A</t>
  </si>
  <si>
    <t>Igua SA</t>
  </si>
  <si>
    <t>Iguatemi SA</t>
  </si>
  <si>
    <t>Ihpardini</t>
  </si>
  <si>
    <t>Imc S/A</t>
  </si>
  <si>
    <t>Ind Cataguas</t>
  </si>
  <si>
    <t>Inepar</t>
  </si>
  <si>
    <t>Infracomm</t>
  </si>
  <si>
    <t>Intelbras</t>
  </si>
  <si>
    <t>Inter SA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</si>
  <si>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</si>
  <si>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</si>
  <si>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</si>
  <si>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</si>
  <si>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</si>
  <si>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</si>
  <si>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</si>
  <si>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</si>
  <si>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JBS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</si>
  <si>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</si>
  <si>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</si>
  <si>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</si>
  <si>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</si>
  <si>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</si>
  <si>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</si>
  <si>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</si>
  <si>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</si>
  <si>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Kora Saude</t>
  </si>
  <si>
    <t>Lavvi</t>
  </si>
  <si>
    <t>Le Biscuit</t>
  </si>
  <si>
    <t>Lifemed</t>
  </si>
  <si>
    <t>Light S/A</t>
  </si>
  <si>
    <t>Litel</t>
  </si>
  <si>
    <t>Litela</t>
  </si>
  <si>
    <t>Localiza</t>
  </si>
  <si>
    <t>Locaweb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</si>
  <si>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</si>
  <si>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</si>
  <si>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</si>
  <si>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</si>
  <si>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</si>
  <si>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</si>
  <si>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</si>
  <si>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Maestroloc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</si>
  <si>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</si>
  <si>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</si>
  <si>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</si>
  <si>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</si>
  <si>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</si>
  <si>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</si>
  <si>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</si>
  <si>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</si>
  <si>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Menezes Cort</t>
  </si>
  <si>
    <t>Merc Brasil</t>
  </si>
  <si>
    <t>Merc Financ</t>
  </si>
  <si>
    <t>Merc Invest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</si>
  <si>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</si>
  <si>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</si>
  <si>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</si>
  <si>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</si>
  <si>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</si>
  <si>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</si>
  <si>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</si>
  <si>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</si>
  <si>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Mobly</t>
  </si>
  <si>
    <t>Modalmais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</si>
  <si>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</si>
  <si>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</si>
  <si>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</si>
  <si>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</si>
  <si>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</si>
  <si>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</si>
  <si>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</si>
  <si>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</si>
  <si>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</si>
  <si>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</si>
  <si>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</si>
  <si>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</si>
  <si>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</si>
  <si>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</si>
  <si>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 Holdings Ltd</t>
  </si>
  <si>
    <t>Nutriplant</t>
  </si>
  <si>
    <t>Oceanpact</t>
  </si>
  <si>
    <t>Oderich</t>
  </si>
  <si>
    <t>Odontoprev</t>
  </si>
  <si>
    <t>Oi</t>
  </si>
  <si>
    <t>Omegaenergia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</si>
  <si>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</si>
  <si>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</si>
  <si>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</si>
  <si>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</si>
  <si>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</si>
  <si>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</si>
  <si>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</si>
  <si>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</si>
  <si>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</si>
  <si>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</si>
  <si>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</si>
  <si>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</si>
  <si>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</si>
  <si>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</si>
  <si>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</si>
  <si>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</si>
  <si>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</si>
  <si>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</si>
  <si>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</si>
  <si>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</si>
  <si>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</si>
  <si>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Pomifrutas</t>
  </si>
  <si>
    <t>Porto Seguro</t>
  </si>
  <si>
    <t>Portobello</t>
  </si>
  <si>
    <t>Positivo Tec</t>
  </si>
  <si>
    <t>Ppla</t>
  </si>
  <si>
    <t>Pratica</t>
  </si>
  <si>
    <t>Priner</t>
  </si>
  <si>
    <t>Profarma</t>
  </si>
  <si>
    <t>Prompt Part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</si>
  <si>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</si>
  <si>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</si>
  <si>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</si>
  <si>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</si>
  <si>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</si>
  <si>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</si>
  <si>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</si>
  <si>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</si>
  <si>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</si>
  <si>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</si>
  <si>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</si>
  <si>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</si>
  <si>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</si>
  <si>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</si>
  <si>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</si>
  <si>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</si>
  <si>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</si>
  <si>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Safira Energ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</si>
  <si>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</si>
  <si>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</si>
  <si>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</si>
  <si>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</si>
  <si>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</si>
  <si>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</si>
  <si>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</si>
  <si>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Saraiva Livr</t>
  </si>
  <si>
    <t>Schulz</t>
  </si>
  <si>
    <t>Seg Al Bahia</t>
  </si>
  <si>
    <t>Sequoia Log</t>
  </si>
  <si>
    <t>Ser Educa</t>
  </si>
  <si>
    <t>Sid Nacional</t>
  </si>
  <si>
    <t>Simpar</t>
  </si>
  <si>
    <t>Sinqia</t>
  </si>
  <si>
    <t>SLC Agricola</t>
  </si>
  <si>
    <t>Smart Fit</t>
  </si>
  <si>
    <t>Sondotecnica</t>
  </si>
  <si>
    <t>Springs</t>
  </si>
  <si>
    <t>SPturis</t>
  </si>
  <si>
    <t>Statkraft</t>
  </si>
  <si>
    <t>Sudeste S/A</t>
  </si>
  <si>
    <t>Sul 116 Part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</si>
  <si>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</si>
  <si>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</si>
  <si>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</si>
  <si>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</si>
  <si>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</si>
  <si>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</si>
  <si>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</si>
  <si>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</si>
  <si>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Tecnosolo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</si>
  <si>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</si>
  <si>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</si>
  <si>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</si>
  <si>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</si>
  <si>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</si>
  <si>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</si>
  <si>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</si>
  <si>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</si>
  <si>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</si>
  <si>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</si>
  <si>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</si>
  <si>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</si>
  <si>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</si>
  <si>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Tran Paulist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</si>
  <si>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</si>
  <si>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</si>
  <si>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</si>
  <si>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</si>
  <si>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</si>
  <si>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</si>
  <si>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</si>
  <si>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</si>
  <si>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Uptick</t>
  </si>
  <si>
    <t>Usiminas</t>
  </si>
  <si>
    <t>Vale</t>
  </si>
  <si>
    <t>Valid</t>
  </si>
  <si>
    <t>Vamos</t>
  </si>
  <si>
    <t>Veste</t>
  </si>
  <si>
    <t>Via</t>
  </si>
  <si>
    <t>Vibra</t>
  </si>
  <si>
    <t>Vittia</t>
  </si>
  <si>
    <t>Vivara S.A.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</si>
  <si>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</si>
  <si>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</si>
  <si>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</si>
  <si>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</si>
  <si>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</si>
  <si>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</si>
  <si>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</si>
  <si>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</si>
  <si>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</si>
  <si>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</si>
  <si>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</si>
  <si>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Ybyra S/A</t>
  </si>
  <si>
    <t>Yduqs Part</t>
  </si>
  <si>
    <t>Zamp S.A.</t>
  </si>
  <si>
    <t>ON</t>
  </si>
  <si>
    <t>PN</t>
  </si>
  <si>
    <t>PNA</t>
  </si>
  <si>
    <t>PNB</t>
  </si>
  <si>
    <t>PNC</t>
  </si>
  <si>
    <t>PND</t>
  </si>
  <si>
    <t>PNE</t>
  </si>
  <si>
    <t>PNF</t>
  </si>
  <si>
    <t>UNT N2</t>
  </si>
  <si>
    <t>PN Resg</t>
  </si>
  <si>
    <t>UNT</t>
  </si>
  <si>
    <t>A</t>
  </si>
  <si>
    <t>RRRP3</t>
  </si>
  <si>
    <t>TTEN3</t>
  </si>
  <si>
    <t>QVQP3B</t>
  </si>
  <si>
    <t>ABCB4</t>
  </si>
  <si>
    <t>EALT3</t>
  </si>
  <si>
    <t>EALT4</t>
  </si>
  <si>
    <t>AERI3</t>
  </si>
  <si>
    <t>AESB3</t>
  </si>
  <si>
    <t>AESO3</t>
  </si>
  <si>
    <t>AFLT3</t>
  </si>
  <si>
    <t>GRAO3</t>
  </si>
  <si>
    <t>AGXY3</t>
  </si>
  <si>
    <t>BRGE3</t>
  </si>
  <si>
    <t>BRGE5</t>
  </si>
  <si>
    <t>BRGE6</t>
  </si>
  <si>
    <t>BRGE7</t>
  </si>
  <si>
    <t>BRGE8</t>
  </si>
  <si>
    <t>BRGE11</t>
  </si>
  <si>
    <t>BRGE12</t>
  </si>
  <si>
    <t>CRIV3</t>
  </si>
  <si>
    <t>CRIV4</t>
  </si>
  <si>
    <t>RPAD3</t>
  </si>
  <si>
    <t>RPAD5</t>
  </si>
  <si>
    <t>RPAD6</t>
  </si>
  <si>
    <t>BRIV3</t>
  </si>
  <si>
    <t>BRIV4</t>
  </si>
  <si>
    <t>ALSO3</t>
  </si>
  <si>
    <t>APTI3</t>
  </si>
  <si>
    <t>APTI4</t>
  </si>
  <si>
    <t>FRRN3B</t>
  </si>
  <si>
    <t>FRRN5B</t>
  </si>
  <si>
    <t>FRRN6B</t>
  </si>
  <si>
    <t>AALR3</t>
  </si>
  <si>
    <t>ALLD3</t>
  </si>
  <si>
    <t>ALPA3</t>
  </si>
  <si>
    <t>ALPA4</t>
  </si>
  <si>
    <t>APER3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</si>
  <si>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</si>
  <si>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</si>
  <si>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</si>
  <si>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</si>
  <si>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</si>
  <si>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</si>
  <si>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</si>
  <si>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</si>
  <si>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</si>
  <si>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</si>
  <si>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ARZZ3</t>
  </si>
  <si>
    <t>ARML3</t>
  </si>
  <si>
    <t>ASAI3</t>
  </si>
  <si>
    <t>ATMP3</t>
  </si>
  <si>
    <t>ATOM3</t>
  </si>
  <si>
    <t>AURA33</t>
  </si>
  <si>
    <t>AURE3</t>
  </si>
  <si>
    <t>AZEV3</t>
  </si>
  <si>
    <t>AZEV4</t>
  </si>
  <si>
    <t>AZUL4</t>
  </si>
  <si>
    <t>B3SA3</t>
  </si>
  <si>
    <t>BAHI3</t>
  </si>
  <si>
    <t>BMGB4</t>
  </si>
  <si>
    <t>BPAN4</t>
  </si>
  <si>
    <t>BPAN12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</si>
  <si>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</si>
  <si>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</si>
  <si>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</si>
  <si>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</si>
  <si>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</si>
  <si>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</si>
  <si>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</si>
  <si>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</si>
  <si>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</si>
  <si>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</si>
  <si>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</si>
  <si>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</si>
  <si>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</si>
  <si>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</si>
  <si>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</si>
  <si>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BETP3B</t>
  </si>
  <si>
    <t>BMKS3</t>
  </si>
  <si>
    <t>BIOM3</t>
  </si>
  <si>
    <t>BLAU3</t>
  </si>
  <si>
    <t>SOJA3</t>
  </si>
  <si>
    <t>BOAS3</t>
  </si>
  <si>
    <t>BOBR3</t>
  </si>
  <si>
    <t>BOBR4</t>
  </si>
  <si>
    <t>BRBI11</t>
  </si>
  <si>
    <t>BRPR3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</si>
  <si>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</si>
  <si>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</si>
  <si>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</si>
  <si>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</si>
  <si>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</si>
  <si>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</si>
  <si>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</si>
  <si>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</si>
  <si>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</si>
  <si>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</si>
  <si>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</si>
  <si>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</si>
  <si>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BRIT3</t>
  </si>
  <si>
    <t>BRQB3</t>
  </si>
  <si>
    <t>BPAC3</t>
  </si>
  <si>
    <t>BPAC5</t>
  </si>
  <si>
    <t>BPAC11</t>
  </si>
  <si>
    <t>CABI3B</t>
  </si>
  <si>
    <t>CXSE3</t>
  </si>
  <si>
    <t>CAMB3</t>
  </si>
  <si>
    <t>CAML3</t>
  </si>
  <si>
    <t>CRFB3</t>
  </si>
  <si>
    <t>CASN3</t>
  </si>
  <si>
    <t>CASN4</t>
  </si>
  <si>
    <t>CBAV3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</si>
  <si>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</si>
  <si>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</si>
  <si>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</si>
  <si>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</si>
  <si>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</si>
  <si>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</si>
  <si>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</si>
  <si>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</si>
  <si>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</si>
  <si>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EEEL3</t>
  </si>
  <si>
    <t>EEEL4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</si>
  <si>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</si>
  <si>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</si>
  <si>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</si>
  <si>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</si>
  <si>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</si>
  <si>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</si>
  <si>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</si>
  <si>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</si>
  <si>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CIEL3</t>
  </si>
  <si>
    <t>CMSA3</t>
  </si>
  <si>
    <t>CMSA4</t>
  </si>
  <si>
    <t>CNSY3</t>
  </si>
  <si>
    <t>CLSA3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</si>
  <si>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</si>
  <si>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</si>
  <si>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</si>
  <si>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</si>
  <si>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</si>
  <si>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</si>
  <si>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</si>
  <si>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</si>
  <si>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</si>
  <si>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</si>
  <si>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</si>
  <si>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</si>
  <si>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CRTE3B</t>
  </si>
  <si>
    <t>CRTE5B</t>
  </si>
  <si>
    <t>CALI3</t>
  </si>
  <si>
    <t>CSMG3</t>
  </si>
  <si>
    <t>CPLE3</t>
  </si>
  <si>
    <t>CPLE5</t>
  </si>
  <si>
    <t>CPLE6</t>
  </si>
  <si>
    <t>CPLE11</t>
  </si>
  <si>
    <t>CORR3</t>
  </si>
  <si>
    <t>CORR4</t>
  </si>
  <si>
    <t>CSAN3</t>
  </si>
  <si>
    <t>CSRN3</t>
  </si>
  <si>
    <t>CSRN5</t>
  </si>
  <si>
    <t>CSRN6</t>
  </si>
  <si>
    <t>CTNM3</t>
  </si>
  <si>
    <t>CTNM4</t>
  </si>
  <si>
    <t>CPFE3</t>
  </si>
  <si>
    <t>CRDE3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</si>
  <si>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</si>
  <si>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</si>
  <si>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</si>
  <si>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</si>
  <si>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</si>
  <si>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</si>
  <si>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</si>
  <si>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</si>
  <si>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</si>
  <si>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</si>
  <si>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</si>
  <si>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</si>
  <si>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</si>
  <si>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</si>
  <si>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</si>
  <si>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</si>
  <si>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</si>
  <si>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</si>
  <si>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DMFN3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</si>
  <si>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</si>
  <si>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</si>
  <si>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</si>
  <si>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</si>
  <si>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</si>
  <si>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</si>
  <si>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</si>
  <si>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</si>
  <si>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</si>
  <si>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</si>
  <si>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</si>
  <si>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</si>
  <si>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</si>
  <si>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</si>
  <si>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</si>
  <si>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</si>
  <si>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</si>
  <si>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ENAT3</t>
  </si>
  <si>
    <t>ENBR3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</si>
  <si>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</si>
  <si>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</si>
  <si>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</si>
  <si>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</si>
  <si>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</si>
  <si>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</si>
  <si>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</si>
  <si>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</si>
  <si>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</si>
  <si>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</si>
  <si>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</si>
  <si>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</si>
  <si>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</si>
  <si>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</si>
  <si>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</si>
  <si>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</si>
  <si>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</si>
  <si>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</si>
  <si>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</si>
  <si>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</si>
  <si>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</si>
  <si>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</si>
  <si>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</si>
  <si>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</si>
  <si>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</si>
  <si>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</si>
  <si>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</si>
  <si>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</si>
  <si>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</si>
  <si>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</si>
  <si>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</si>
  <si>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FLRY3</t>
  </si>
  <si>
    <t>FLEX3</t>
  </si>
  <si>
    <t>FRAS3</t>
  </si>
  <si>
    <t>G2DI33</t>
  </si>
  <si>
    <t>GFSA3</t>
  </si>
  <si>
    <t>OPGM3B</t>
  </si>
  <si>
    <t>GSHP3</t>
  </si>
  <si>
    <t>GEPA3</t>
  </si>
  <si>
    <t>GEPA4</t>
  </si>
  <si>
    <t>GGBR3</t>
  </si>
  <si>
    <t>GGBR4</t>
  </si>
  <si>
    <t>GOAU3</t>
  </si>
  <si>
    <t>GOAU4</t>
  </si>
  <si>
    <t>NINJ3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</si>
  <si>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</si>
  <si>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</si>
  <si>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</si>
  <si>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</si>
  <si>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</si>
  <si>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</si>
  <si>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</si>
  <si>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</si>
  <si>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</si>
  <si>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</si>
  <si>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SOMA3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</si>
  <si>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</si>
  <si>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</si>
  <si>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</si>
  <si>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</si>
  <si>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</si>
  <si>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</si>
  <si>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</si>
  <si>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</si>
  <si>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</si>
  <si>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</si>
  <si>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</si>
  <si>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</si>
  <si>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</si>
  <si>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</si>
  <si>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</si>
  <si>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</si>
  <si>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IGBR3</t>
  </si>
  <si>
    <t>IGSN3</t>
  </si>
  <si>
    <t>IGTI3</t>
  </si>
  <si>
    <t>IGTI4</t>
  </si>
  <si>
    <t>IGTI11</t>
  </si>
  <si>
    <t>PARD3</t>
  </si>
  <si>
    <t>MEAL3</t>
  </si>
  <si>
    <t>CATA3</t>
  </si>
  <si>
    <t>CATA4</t>
  </si>
  <si>
    <t>INEP3</t>
  </si>
  <si>
    <t>INEP4</t>
  </si>
  <si>
    <t>IFCM3</t>
  </si>
  <si>
    <t>INTB3</t>
  </si>
  <si>
    <t>INNT3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</si>
  <si>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</si>
  <si>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</si>
  <si>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</si>
  <si>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</si>
  <si>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</si>
  <si>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</si>
  <si>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</si>
  <si>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</si>
  <si>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</si>
  <si>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</si>
  <si>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</si>
  <si>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</si>
  <si>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</si>
  <si>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</si>
  <si>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</si>
  <si>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</si>
  <si>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</si>
  <si>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</si>
  <si>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</si>
  <si>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</si>
  <si>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</si>
  <si>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</si>
  <si>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</si>
  <si>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</si>
  <si>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</si>
  <si>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KRSA3</t>
  </si>
  <si>
    <t>LAVV3</t>
  </si>
  <si>
    <t>LLBI3</t>
  </si>
  <si>
    <t>LLBI4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</si>
  <si>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</si>
  <si>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</si>
  <si>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</si>
  <si>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</si>
  <si>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</si>
  <si>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</si>
  <si>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</si>
  <si>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</si>
  <si>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</si>
  <si>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</si>
  <si>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</si>
  <si>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</si>
  <si>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</si>
  <si>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</si>
  <si>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</si>
  <si>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</si>
  <si>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</si>
  <si>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</si>
  <si>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</si>
  <si>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</si>
  <si>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</si>
  <si>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</si>
  <si>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</si>
  <si>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</si>
  <si>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</si>
  <si>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MNZC3B</t>
  </si>
  <si>
    <t>BMEB3</t>
  </si>
  <si>
    <t>BMEB4</t>
  </si>
  <si>
    <t>MERC3</t>
  </si>
  <si>
    <t>MERC4</t>
  </si>
  <si>
    <t>BMIN3</t>
  </si>
  <si>
    <t>BMIN4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</si>
  <si>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</si>
  <si>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</si>
  <si>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</si>
  <si>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</si>
  <si>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</si>
  <si>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</si>
  <si>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</si>
  <si>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</si>
  <si>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</si>
  <si>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</si>
  <si>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MBLY3</t>
  </si>
  <si>
    <t>MODL3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</si>
  <si>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</si>
  <si>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</si>
  <si>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</si>
  <si>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</si>
  <si>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</si>
  <si>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</si>
  <si>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</si>
  <si>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</si>
  <si>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</si>
  <si>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</si>
  <si>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</si>
  <si>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</si>
  <si>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</si>
  <si>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</si>
  <si>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</si>
  <si>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</si>
  <si>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NUBR33</t>
  </si>
  <si>
    <t>NUTR3</t>
  </si>
  <si>
    <t>OPCT3</t>
  </si>
  <si>
    <t>ODER3</t>
  </si>
  <si>
    <t>ODER4</t>
  </si>
  <si>
    <t>ODPV3</t>
  </si>
  <si>
    <t>OIBR3</t>
  </si>
  <si>
    <t>OIBR4</t>
  </si>
  <si>
    <t>MEGA3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</si>
  <si>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</si>
  <si>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</si>
  <si>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</si>
  <si>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</si>
  <si>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</si>
  <si>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</si>
  <si>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</si>
  <si>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</si>
  <si>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</si>
  <si>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</si>
  <si>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</si>
  <si>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</si>
  <si>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</si>
  <si>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</si>
  <si>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</si>
  <si>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</si>
  <si>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</si>
  <si>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</si>
  <si>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</si>
  <si>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</si>
  <si>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</si>
  <si>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</si>
  <si>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</si>
  <si>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</si>
  <si>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</si>
  <si>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</si>
  <si>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FRTA3</t>
  </si>
  <si>
    <t>PSSA3</t>
  </si>
  <si>
    <t>PTBL3</t>
  </si>
  <si>
    <t>POSI3</t>
  </si>
  <si>
    <t>PPLA11</t>
  </si>
  <si>
    <t>PTCA3</t>
  </si>
  <si>
    <t>PTCA11</t>
  </si>
  <si>
    <t>PRNR3</t>
  </si>
  <si>
    <t>PFRM3</t>
  </si>
  <si>
    <t>PRPT3B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</si>
  <si>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</si>
  <si>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</si>
  <si>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</si>
  <si>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</si>
  <si>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</si>
  <si>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</si>
  <si>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</si>
  <si>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</si>
  <si>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</si>
  <si>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</si>
  <si>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</si>
  <si>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</si>
  <si>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</si>
  <si>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</si>
  <si>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</si>
  <si>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</si>
  <si>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</si>
  <si>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</si>
  <si>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</si>
  <si>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</si>
  <si>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</si>
  <si>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</si>
  <si>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SAEN3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</si>
  <si>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</si>
  <si>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</si>
  <si>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</si>
  <si>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</si>
  <si>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</si>
  <si>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</si>
  <si>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</si>
  <si>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</si>
  <si>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</si>
  <si>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SANB99</t>
  </si>
  <si>
    <t>CTSA3</t>
  </si>
  <si>
    <t>CTSA4</t>
  </si>
  <si>
    <t>STBP3</t>
  </si>
  <si>
    <t>SCAR3</t>
  </si>
  <si>
    <t>SMTO3</t>
  </si>
  <si>
    <t>SLED3</t>
  </si>
  <si>
    <t>SLED4</t>
  </si>
  <si>
    <t>SHUL3</t>
  </si>
  <si>
    <t>SHUL4</t>
  </si>
  <si>
    <t>CSAB3</t>
  </si>
  <si>
    <t>CSAB4</t>
  </si>
  <si>
    <t>SEQL3</t>
  </si>
  <si>
    <t>SEER3</t>
  </si>
  <si>
    <t>CSNA3</t>
  </si>
  <si>
    <t>SIMH3</t>
  </si>
  <si>
    <t>SQIA3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</si>
  <si>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</si>
  <si>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</si>
  <si>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</si>
  <si>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</si>
  <si>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</si>
  <si>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</si>
  <si>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</si>
  <si>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</si>
  <si>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</si>
  <si>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STKF3</t>
  </si>
  <si>
    <t>OPSE3B</t>
  </si>
  <si>
    <t>OPTS3B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</si>
  <si>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</si>
  <si>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</si>
  <si>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</si>
  <si>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</si>
  <si>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</si>
  <si>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</si>
  <si>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</si>
  <si>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</si>
  <si>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</si>
  <si>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</si>
  <si>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</si>
  <si>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</si>
  <si>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</si>
  <si>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TCNO3</t>
  </si>
  <si>
    <t>TCNO4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</si>
  <si>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</si>
  <si>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</si>
  <si>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</si>
  <si>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</si>
  <si>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</si>
  <si>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</si>
  <si>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</si>
  <si>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</si>
  <si>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</si>
  <si>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</si>
  <si>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</si>
  <si>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</si>
  <si>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</si>
  <si>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</si>
  <si>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</si>
  <si>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</si>
  <si>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</si>
  <si>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TRPL3</t>
  </si>
  <si>
    <t>TRPL4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</si>
  <si>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</si>
  <si>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</si>
  <si>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</si>
  <si>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</si>
  <si>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</si>
  <si>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</si>
  <si>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</si>
  <si>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</si>
  <si>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</si>
  <si>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</si>
  <si>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</si>
  <si>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UPKP3B</t>
  </si>
  <si>
    <t>USIM3</t>
  </si>
  <si>
    <t>USIM5</t>
  </si>
  <si>
    <t>USIM6</t>
  </si>
  <si>
    <t>VALE3</t>
  </si>
  <si>
    <t>VLID3</t>
  </si>
  <si>
    <t>VAMO3</t>
  </si>
  <si>
    <t>VSTE3</t>
  </si>
  <si>
    <t>VIIA3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</si>
  <si>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</si>
  <si>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</si>
  <si>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</si>
  <si>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</si>
  <si>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</si>
  <si>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</si>
  <si>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</si>
  <si>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</si>
  <si>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</si>
  <si>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</si>
  <si>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</si>
  <si>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</si>
  <si>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</si>
  <si>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</si>
  <si>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</si>
  <si>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</si>
  <si>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</si>
  <si>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YBRA3B</t>
  </si>
  <si>
    <t>YDUQ3</t>
  </si>
  <si>
    <t>ZAMP3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</si>
  <si>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</si>
  <si>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</si>
  <si>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</si>
  <si>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</si>
  <si>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</si>
  <si>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</si>
  <si>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</si>
  <si>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</si>
  <si>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</si>
  <si>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</si>
  <si>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</si>
  <si>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</si>
  <si>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</si>
  <si>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</si>
  <si>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</si>
  <si>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</si>
  <si>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</si>
  <si>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</si>
  <si>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</si>
  <si>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</si>
  <si>
    <t>Latest</t>
  </si>
  <si>
    <t>id</t>
  </si>
  <si>
    <t>codigo</t>
  </si>
  <si>
    <t>CGEE3&lt;XBSP&gt;</t>
  </si>
  <si>
    <t>CGEE4&lt;XBSP&gt;</t>
  </si>
  <si>
    <t>Ceee-G</t>
  </si>
  <si>
    <t>CGEE3</t>
  </si>
  <si>
    <t>CGEE4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</si>
</sst>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eco.ee9f559b7e5b4345b8206715c01eebb2">
      <tp>
        <v>2</v>
        <stp/>
        <stp>172eb0fb-0c11-4d4c-a57f-68356d370f80</stp>
        <tr r="C3" s="4"/>
      </tp>
    </main>
    <main first="rtdsrv.eco.ee9f559b7e5b4345b8206715c01eebb2">
      <tp>
        <v>3</v>
        <stp/>
        <stp>661f815f-9d28-40c5-8c01-e4e8ba860284</stp>
        <tr r="C2" s="1"/>
      </tp>
      <tp>
        <v>2</v>
        <stp/>
        <stp>18fbcdb8-e8c4-43f7-b9eb-131fd33d4781</stp>
        <tr r="E3" s="4"/>
      </tp>
    </main>
    <main first="rtdsrv.eco.ee9f559b7e5b4345b8206715c01eebb2">
      <tp>
        <v>3</v>
        <stp/>
        <stp>1c4e51ee-8c66-4d67-99cf-23243391eb54</stp>
        <tr r="J2" s="1"/>
      </tp>
      <tp>
        <v>2</v>
        <stp/>
        <stp>86b68678-1017-4c38-b441-becce4e9e13c</stp>
        <tr r="C2" s="2"/>
      </tp>
    </main>
    <main first="rtdsrv.eco.ee9f559b7e5b4345b8206715c01eebb2">
      <tp>
        <v>2</v>
        <stp/>
        <stp>405f46c7-cf34-4fec-a3c2-798c24c056fd</stp>
        <tr r="G2" s="2"/>
      </tp>
    </main>
    <main first="rtdsrv.eco.ee9f559b7e5b4345b8206715c01eebb2">
      <tp>
        <v>2</v>
        <stp/>
        <stp>7024cab3-5875-4810-b4a3-68b36e262820</stp>
        <tr r="K3" s="4"/>
      </tp>
    </main>
    <main first="rtdsrv.eco.ee9f559b7e5b4345b8206715c01eebb2">
      <tp>
        <v>2</v>
        <stp/>
        <stp>6f8c9465-2c4b-412a-8ed5-b9c8d9bcb458</stp>
        <tr r="D2" s="2"/>
      </tp>
    </main>
    <main first="rtdsrv.eco.ee9f559b7e5b4345b8206715c01eebb2">
      <tp>
        <v>5</v>
        <stp/>
        <stp>26cc24b3-a7fa-4fcd-9c57-23d597276bd6</stp>
        <tr r="H2" s="1"/>
      </tp>
    </main>
    <main first="rtdsrv.eco.ee9f559b7e5b4345b8206715c01eebb2">
      <tp>
        <v>3</v>
        <stp/>
        <stp>c4459c22-e46e-45ca-944a-a7fd8a7dbd05</stp>
        <tr r="K2" s="1"/>
      </tp>
    </main>
    <main first="rtdsrv.eco.ee9f559b7e5b4345b8206715c01eebb2">
      <tp>
        <v>3</v>
        <stp/>
        <stp>1e9a6814-1c58-4032-9e8d-b1bfab791cd7</stp>
        <tr r="I2" s="1"/>
      </tp>
    </main>
    <main first="rtdsrv.eco.ee9f559b7e5b4345b8206715c01eebb2">
      <tp>
        <v>3</v>
        <stp/>
        <stp>4aac03e6-3881-4f3c-bebd-bb31ba0e84f8</stp>
        <tr r="E2" s="1"/>
      </tp>
      <tp>
        <v>2</v>
        <stp/>
        <stp>92c542da-791c-4503-9d27-31cc7be96234</stp>
        <tr r="F3" s="4"/>
      </tp>
    </main>
    <main first="rtdsrv.eco.ee9f559b7e5b4345b8206715c01eebb2">
      <tp>
        <v>3</v>
        <stp/>
        <stp>6a267a2f-05f5-4eb7-86d5-12b972e5a4f4</stp>
        <tr r="D2" s="1"/>
      </tp>
      <tp>
        <v>2</v>
        <stp/>
        <stp>fa0acd79-3bbd-4983-8813-69ce770e820c</stp>
        <tr r="K2" s="2"/>
      </tp>
    </main>
    <main first="rtdsrv.eco.ee9f559b7e5b4345b8206715c01eebb2">
      <tp>
        <v>2</v>
        <stp/>
        <stp>e571fc27-602b-4295-809d-e2fe91142f05</stp>
        <tr r="I2" s="2"/>
      </tp>
      <tp>
        <v>3</v>
        <stp/>
        <stp>524d2ac1-c0d0-46d2-9a87-af93db51878b</stp>
        <tr r="G2" s="1"/>
      </tp>
      <tp>
        <v>2</v>
        <stp/>
        <stp>d0fc626e-1c0b-4f4c-aeae-a227e2ede8f1</stp>
        <tr r="J2" s="2"/>
      </tp>
      <tp>
        <v>5</v>
        <stp/>
        <stp>5dd1f5e8-db9a-4b5b-8933-679de8d9abff</stp>
        <tr r="F2" s="1"/>
      </tp>
    </main>
    <main first="rtdsrv.eco.ee9f559b7e5b4345b8206715c01eebb2">
      <tp>
        <v>2</v>
        <stp/>
        <stp>8edae86c-7181-4b78-befb-15c398394289</stp>
        <tr r="I3" s="4"/>
      </tp>
    </main>
    <main first="rtdsrv.eco.ee9f559b7e5b4345b8206715c01eebb2">
      <tp>
        <v>4</v>
        <stp/>
        <stp>42fcbfca-fc27-45a8-bd2f-b0484d8f6ba4</stp>
        <tr r="F2" s="2"/>
      </tp>
      <tp>
        <v>2</v>
        <stp/>
        <stp>683597e7-9811-4a5e-a83e-b64c8a77e9f3</stp>
        <tr r="H3" s="4"/>
      </tp>
      <tp>
        <v>2</v>
        <stp/>
        <stp>f686f13a-11ff-468a-b4ab-0df1be7a0886</stp>
        <tr r="D3" s="4"/>
      </tp>
    </main>
    <main first="rtdsrv.eco.ee9f559b7e5b4345b8206715c01eebb2">
      <tp>
        <v>4</v>
        <stp/>
        <stp>64569281-295d-442f-a6dc-bc1ac6432fb3</stp>
        <tr r="H2" s="2"/>
      </tp>
      <tp>
        <v>2</v>
        <stp/>
        <stp>841ff2b8-d63c-46ef-971b-9465f576c148</stp>
        <tr r="E2" s="2"/>
      </tp>
    </main>
    <main first="rtdsrv.eco.ee9f559b7e5b4345b8206715c01eebb2">
      <tp>
        <v>2</v>
        <stp/>
        <stp>fc4c68ec-7ca8-4259-a86f-b65145783e0e</stp>
        <tr r="J3" s="4"/>
      </tp>
    </main>
    <main first="rtdsrv.eco.ee9f559b7e5b4345b8206715c01eebb2">
      <tp>
        <v>2</v>
        <stp/>
        <stp>60cedeaf-49ab-4e47-af5a-0590a19a1a56</stp>
        <tr r="G3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2:B563"/>
  <sheetViews>
    <sheetView topLeftCell="A526" workbookViewId="0">
      <selection activeCell="B565" sqref="B565"/>
    </sheetView>
  </sheetViews>
  <sheetFormatPr defaultRowHeight="15" x14ac:dyDescent="0.25"/>
  <cols>
    <col min="2" max="2" width="15.28515625" bestFit="1" customWidth="1"/>
  </cols>
  <sheetData>
    <row r="2" spans="1:2" x14ac:dyDescent="0.25">
      <c r="A2" s="3" t="s">
        <v>1552</v>
      </c>
      <c r="B2" s="3" t="s">
        <v>1553</v>
      </c>
    </row>
    <row r="3" spans="1:2" x14ac:dyDescent="0.25">
      <c r="A3">
        <f>ROW()-ROW($A$2)</f>
        <v>1</v>
      </c>
      <c r="B3" s="2" t="s">
        <v>0</v>
      </c>
    </row>
    <row r="4" spans="1:2" x14ac:dyDescent="0.25">
      <c r="A4">
        <f t="shared" ref="A4:A67" si="0">ROW()-ROW($A$2)</f>
        <v>2</v>
      </c>
      <c r="B4" s="2" t="s">
        <v>1</v>
      </c>
    </row>
    <row r="5" spans="1:2" x14ac:dyDescent="0.25">
      <c r="A5">
        <f t="shared" si="0"/>
        <v>3</v>
      </c>
      <c r="B5" s="2" t="s">
        <v>2</v>
      </c>
    </row>
    <row r="6" spans="1:2" x14ac:dyDescent="0.25">
      <c r="A6">
        <f t="shared" si="0"/>
        <v>4</v>
      </c>
      <c r="B6" s="2" t="s">
        <v>3</v>
      </c>
    </row>
    <row r="7" spans="1:2" x14ac:dyDescent="0.25">
      <c r="A7">
        <f t="shared" si="0"/>
        <v>5</v>
      </c>
      <c r="B7" s="2" t="s">
        <v>4</v>
      </c>
    </row>
    <row r="8" spans="1:2" x14ac:dyDescent="0.25">
      <c r="A8">
        <f t="shared" si="0"/>
        <v>6</v>
      </c>
      <c r="B8" s="2" t="s">
        <v>5</v>
      </c>
    </row>
    <row r="9" spans="1:2" x14ac:dyDescent="0.25">
      <c r="A9">
        <f t="shared" si="0"/>
        <v>7</v>
      </c>
      <c r="B9" s="2" t="s">
        <v>6</v>
      </c>
    </row>
    <row r="10" spans="1:2" x14ac:dyDescent="0.25">
      <c r="A10">
        <f t="shared" si="0"/>
        <v>8</v>
      </c>
      <c r="B10" s="2" t="s">
        <v>7</v>
      </c>
    </row>
    <row r="11" spans="1:2" x14ac:dyDescent="0.25">
      <c r="A11">
        <f t="shared" si="0"/>
        <v>9</v>
      </c>
      <c r="B11" s="2" t="s">
        <v>8</v>
      </c>
    </row>
    <row r="12" spans="1:2" x14ac:dyDescent="0.25">
      <c r="A12">
        <f t="shared" si="0"/>
        <v>10</v>
      </c>
      <c r="B12" s="2" t="s">
        <v>9</v>
      </c>
    </row>
    <row r="13" spans="1:2" x14ac:dyDescent="0.25">
      <c r="A13">
        <f t="shared" si="0"/>
        <v>11</v>
      </c>
      <c r="B13" s="2" t="s">
        <v>10</v>
      </c>
    </row>
    <row r="14" spans="1:2" x14ac:dyDescent="0.25">
      <c r="A14">
        <f t="shared" si="0"/>
        <v>12</v>
      </c>
      <c r="B14" s="2" t="s">
        <v>11</v>
      </c>
    </row>
    <row r="15" spans="1:2" x14ac:dyDescent="0.25">
      <c r="A15">
        <f t="shared" si="0"/>
        <v>13</v>
      </c>
      <c r="B15" s="2" t="s">
        <v>12</v>
      </c>
    </row>
    <row r="16" spans="1:2" x14ac:dyDescent="0.25">
      <c r="A16">
        <f t="shared" si="0"/>
        <v>14</v>
      </c>
      <c r="B16" s="2" t="s">
        <v>13</v>
      </c>
    </row>
    <row r="17" spans="1:2" x14ac:dyDescent="0.25">
      <c r="A17">
        <f t="shared" si="0"/>
        <v>15</v>
      </c>
      <c r="B17" s="2" t="s">
        <v>14</v>
      </c>
    </row>
    <row r="18" spans="1:2" x14ac:dyDescent="0.25">
      <c r="A18">
        <f t="shared" si="0"/>
        <v>16</v>
      </c>
      <c r="B18" s="2" t="s">
        <v>15</v>
      </c>
    </row>
    <row r="19" spans="1:2" x14ac:dyDescent="0.25">
      <c r="A19">
        <f t="shared" si="0"/>
        <v>17</v>
      </c>
      <c r="B19" s="2" t="s">
        <v>16</v>
      </c>
    </row>
    <row r="20" spans="1:2" x14ac:dyDescent="0.25">
      <c r="A20">
        <f t="shared" si="0"/>
        <v>18</v>
      </c>
      <c r="B20" s="2" t="s">
        <v>17</v>
      </c>
    </row>
    <row r="21" spans="1:2" x14ac:dyDescent="0.25">
      <c r="A21">
        <f t="shared" si="0"/>
        <v>19</v>
      </c>
      <c r="B21" s="2" t="s">
        <v>18</v>
      </c>
    </row>
    <row r="22" spans="1:2" x14ac:dyDescent="0.25">
      <c r="A22">
        <f t="shared" si="0"/>
        <v>20</v>
      </c>
      <c r="B22" s="2" t="s">
        <v>19</v>
      </c>
    </row>
    <row r="23" spans="1:2" x14ac:dyDescent="0.25">
      <c r="A23">
        <f t="shared" si="0"/>
        <v>21</v>
      </c>
      <c r="B23" s="2" t="s">
        <v>20</v>
      </c>
    </row>
    <row r="24" spans="1:2" x14ac:dyDescent="0.25">
      <c r="A24">
        <f t="shared" si="0"/>
        <v>22</v>
      </c>
      <c r="B24" s="2" t="s">
        <v>21</v>
      </c>
    </row>
    <row r="25" spans="1:2" x14ac:dyDescent="0.25">
      <c r="A25">
        <f t="shared" si="0"/>
        <v>23</v>
      </c>
      <c r="B25" s="2" t="s">
        <v>22</v>
      </c>
    </row>
    <row r="26" spans="1:2" x14ac:dyDescent="0.25">
      <c r="A26">
        <f t="shared" si="0"/>
        <v>24</v>
      </c>
      <c r="B26" s="2" t="s">
        <v>23</v>
      </c>
    </row>
    <row r="27" spans="1:2" x14ac:dyDescent="0.25">
      <c r="A27">
        <f t="shared" si="0"/>
        <v>25</v>
      </c>
      <c r="B27" s="2" t="s">
        <v>24</v>
      </c>
    </row>
    <row r="28" spans="1:2" x14ac:dyDescent="0.25">
      <c r="A28">
        <f t="shared" si="0"/>
        <v>26</v>
      </c>
      <c r="B28" s="2" t="s">
        <v>25</v>
      </c>
    </row>
    <row r="29" spans="1:2" x14ac:dyDescent="0.25">
      <c r="A29">
        <f t="shared" si="0"/>
        <v>27</v>
      </c>
      <c r="B29" s="2" t="s">
        <v>26</v>
      </c>
    </row>
    <row r="30" spans="1:2" x14ac:dyDescent="0.25">
      <c r="A30">
        <f t="shared" si="0"/>
        <v>28</v>
      </c>
      <c r="B30" s="2" t="s">
        <v>27</v>
      </c>
    </row>
    <row r="31" spans="1:2" x14ac:dyDescent="0.25">
      <c r="A31">
        <f t="shared" si="0"/>
        <v>29</v>
      </c>
      <c r="B31" s="2" t="s">
        <v>28</v>
      </c>
    </row>
    <row r="32" spans="1:2" x14ac:dyDescent="0.25">
      <c r="A32">
        <f t="shared" si="0"/>
        <v>30</v>
      </c>
      <c r="B32" s="2" t="s">
        <v>29</v>
      </c>
    </row>
    <row r="33" spans="1:2" x14ac:dyDescent="0.25">
      <c r="A33">
        <f t="shared" si="0"/>
        <v>31</v>
      </c>
      <c r="B33" s="2" t="s">
        <v>30</v>
      </c>
    </row>
    <row r="34" spans="1:2" x14ac:dyDescent="0.25">
      <c r="A34">
        <f t="shared" si="0"/>
        <v>32</v>
      </c>
      <c r="B34" s="2" t="s">
        <v>31</v>
      </c>
    </row>
    <row r="35" spans="1:2" x14ac:dyDescent="0.25">
      <c r="A35">
        <f t="shared" si="0"/>
        <v>33</v>
      </c>
      <c r="B35" s="2" t="s">
        <v>32</v>
      </c>
    </row>
    <row r="36" spans="1:2" x14ac:dyDescent="0.25">
      <c r="A36">
        <f t="shared" si="0"/>
        <v>34</v>
      </c>
      <c r="B36" s="2" t="s">
        <v>33</v>
      </c>
    </row>
    <row r="37" spans="1:2" x14ac:dyDescent="0.25">
      <c r="A37">
        <f t="shared" si="0"/>
        <v>35</v>
      </c>
      <c r="B37" s="2" t="s">
        <v>34</v>
      </c>
    </row>
    <row r="38" spans="1:2" x14ac:dyDescent="0.25">
      <c r="A38">
        <f t="shared" si="0"/>
        <v>36</v>
      </c>
      <c r="B38" s="2" t="s">
        <v>35</v>
      </c>
    </row>
    <row r="39" spans="1:2" x14ac:dyDescent="0.25">
      <c r="A39">
        <f t="shared" si="0"/>
        <v>37</v>
      </c>
      <c r="B39" s="2" t="s">
        <v>36</v>
      </c>
    </row>
    <row r="40" spans="1:2" x14ac:dyDescent="0.25">
      <c r="A40">
        <f t="shared" si="0"/>
        <v>38</v>
      </c>
      <c r="B40" s="2" t="s">
        <v>37</v>
      </c>
    </row>
    <row r="41" spans="1:2" x14ac:dyDescent="0.25">
      <c r="A41">
        <f t="shared" si="0"/>
        <v>39</v>
      </c>
      <c r="B41" s="2" t="s">
        <v>38</v>
      </c>
    </row>
    <row r="42" spans="1:2" x14ac:dyDescent="0.25">
      <c r="A42">
        <f t="shared" si="0"/>
        <v>40</v>
      </c>
      <c r="B42" s="2" t="s">
        <v>39</v>
      </c>
    </row>
    <row r="43" spans="1:2" x14ac:dyDescent="0.25">
      <c r="A43">
        <f t="shared" si="0"/>
        <v>41</v>
      </c>
      <c r="B43" s="2" t="s">
        <v>40</v>
      </c>
    </row>
    <row r="44" spans="1:2" x14ac:dyDescent="0.25">
      <c r="A44">
        <f t="shared" si="0"/>
        <v>42</v>
      </c>
      <c r="B44" s="2" t="s">
        <v>41</v>
      </c>
    </row>
    <row r="45" spans="1:2" x14ac:dyDescent="0.25">
      <c r="A45">
        <f t="shared" si="0"/>
        <v>43</v>
      </c>
      <c r="B45" s="2" t="s">
        <v>42</v>
      </c>
    </row>
    <row r="46" spans="1:2" x14ac:dyDescent="0.25">
      <c r="A46">
        <f t="shared" si="0"/>
        <v>44</v>
      </c>
      <c r="B46" s="2" t="s">
        <v>43</v>
      </c>
    </row>
    <row r="47" spans="1:2" x14ac:dyDescent="0.25">
      <c r="A47">
        <f t="shared" si="0"/>
        <v>45</v>
      </c>
      <c r="B47" s="2" t="s">
        <v>44</v>
      </c>
    </row>
    <row r="48" spans="1:2" x14ac:dyDescent="0.25">
      <c r="A48">
        <f t="shared" si="0"/>
        <v>46</v>
      </c>
      <c r="B48" s="2" t="s">
        <v>45</v>
      </c>
    </row>
    <row r="49" spans="1:2" x14ac:dyDescent="0.25">
      <c r="A49">
        <f t="shared" si="0"/>
        <v>47</v>
      </c>
      <c r="B49" s="2" t="s">
        <v>46</v>
      </c>
    </row>
    <row r="50" spans="1:2" x14ac:dyDescent="0.25">
      <c r="A50">
        <f t="shared" si="0"/>
        <v>48</v>
      </c>
      <c r="B50" s="2" t="s">
        <v>47</v>
      </c>
    </row>
    <row r="51" spans="1:2" x14ac:dyDescent="0.25">
      <c r="A51">
        <f t="shared" si="0"/>
        <v>49</v>
      </c>
      <c r="B51" s="2" t="s">
        <v>48</v>
      </c>
    </row>
    <row r="52" spans="1:2" x14ac:dyDescent="0.25">
      <c r="A52">
        <f t="shared" si="0"/>
        <v>50</v>
      </c>
      <c r="B52" s="2" t="s">
        <v>49</v>
      </c>
    </row>
    <row r="53" spans="1:2" x14ac:dyDescent="0.25">
      <c r="A53">
        <f t="shared" si="0"/>
        <v>51</v>
      </c>
      <c r="B53" s="2" t="s">
        <v>50</v>
      </c>
    </row>
    <row r="54" spans="1:2" x14ac:dyDescent="0.25">
      <c r="A54">
        <f t="shared" si="0"/>
        <v>52</v>
      </c>
      <c r="B54" s="2" t="s">
        <v>51</v>
      </c>
    </row>
    <row r="55" spans="1:2" x14ac:dyDescent="0.25">
      <c r="A55">
        <f t="shared" si="0"/>
        <v>53</v>
      </c>
      <c r="B55" s="2" t="s">
        <v>52</v>
      </c>
    </row>
    <row r="56" spans="1:2" x14ac:dyDescent="0.25">
      <c r="A56">
        <f t="shared" si="0"/>
        <v>54</v>
      </c>
      <c r="B56" s="2" t="s">
        <v>53</v>
      </c>
    </row>
    <row r="57" spans="1:2" x14ac:dyDescent="0.25">
      <c r="A57">
        <f t="shared" si="0"/>
        <v>55</v>
      </c>
      <c r="B57" s="2" t="s">
        <v>54</v>
      </c>
    </row>
    <row r="58" spans="1:2" x14ac:dyDescent="0.25">
      <c r="A58">
        <f t="shared" si="0"/>
        <v>56</v>
      </c>
      <c r="B58" s="2" t="s">
        <v>55</v>
      </c>
    </row>
    <row r="59" spans="1:2" x14ac:dyDescent="0.25">
      <c r="A59">
        <f t="shared" si="0"/>
        <v>57</v>
      </c>
      <c r="B59" s="2" t="s">
        <v>56</v>
      </c>
    </row>
    <row r="60" spans="1:2" x14ac:dyDescent="0.25">
      <c r="A60">
        <f t="shared" si="0"/>
        <v>58</v>
      </c>
      <c r="B60" s="2" t="s">
        <v>57</v>
      </c>
    </row>
    <row r="61" spans="1:2" x14ac:dyDescent="0.25">
      <c r="A61">
        <f t="shared" si="0"/>
        <v>59</v>
      </c>
      <c r="B61" s="2" t="s">
        <v>58</v>
      </c>
    </row>
    <row r="62" spans="1:2" x14ac:dyDescent="0.25">
      <c r="A62">
        <f t="shared" si="0"/>
        <v>60</v>
      </c>
      <c r="B62" s="2" t="s">
        <v>59</v>
      </c>
    </row>
    <row r="63" spans="1:2" x14ac:dyDescent="0.25">
      <c r="A63">
        <f t="shared" si="0"/>
        <v>61</v>
      </c>
      <c r="B63" s="2" t="s">
        <v>60</v>
      </c>
    </row>
    <row r="64" spans="1:2" x14ac:dyDescent="0.25">
      <c r="A64">
        <f t="shared" si="0"/>
        <v>62</v>
      </c>
      <c r="B64" s="2" t="s">
        <v>61</v>
      </c>
    </row>
    <row r="65" spans="1:2" x14ac:dyDescent="0.25">
      <c r="A65">
        <f t="shared" si="0"/>
        <v>63</v>
      </c>
      <c r="B65" s="2" t="s">
        <v>62</v>
      </c>
    </row>
    <row r="66" spans="1:2" x14ac:dyDescent="0.25">
      <c r="A66">
        <f t="shared" si="0"/>
        <v>64</v>
      </c>
      <c r="B66" s="2" t="s">
        <v>63</v>
      </c>
    </row>
    <row r="67" spans="1:2" x14ac:dyDescent="0.25">
      <c r="A67">
        <f t="shared" si="0"/>
        <v>65</v>
      </c>
      <c r="B67" s="2" t="s">
        <v>64</v>
      </c>
    </row>
    <row r="68" spans="1:2" x14ac:dyDescent="0.25">
      <c r="A68">
        <f t="shared" ref="A68:A131" si="1">ROW()-ROW($A$2)</f>
        <v>66</v>
      </c>
      <c r="B68" s="2" t="s">
        <v>65</v>
      </c>
    </row>
    <row r="69" spans="1:2" x14ac:dyDescent="0.25">
      <c r="A69">
        <f t="shared" si="1"/>
        <v>67</v>
      </c>
      <c r="B69" s="2" t="s">
        <v>66</v>
      </c>
    </row>
    <row r="70" spans="1:2" x14ac:dyDescent="0.25">
      <c r="A70">
        <f t="shared" si="1"/>
        <v>68</v>
      </c>
      <c r="B70" s="2" t="s">
        <v>67</v>
      </c>
    </row>
    <row r="71" spans="1:2" x14ac:dyDescent="0.25">
      <c r="A71">
        <f t="shared" si="1"/>
        <v>69</v>
      </c>
      <c r="B71" s="2" t="s">
        <v>68</v>
      </c>
    </row>
    <row r="72" spans="1:2" x14ac:dyDescent="0.25">
      <c r="A72">
        <f t="shared" si="1"/>
        <v>70</v>
      </c>
      <c r="B72" s="2" t="s">
        <v>69</v>
      </c>
    </row>
    <row r="73" spans="1:2" x14ac:dyDescent="0.25">
      <c r="A73">
        <f t="shared" si="1"/>
        <v>71</v>
      </c>
      <c r="B73" s="2" t="s">
        <v>70</v>
      </c>
    </row>
    <row r="74" spans="1:2" x14ac:dyDescent="0.25">
      <c r="A74">
        <f t="shared" si="1"/>
        <v>72</v>
      </c>
      <c r="B74" s="2" t="s">
        <v>71</v>
      </c>
    </row>
    <row r="75" spans="1:2" x14ac:dyDescent="0.25">
      <c r="A75">
        <f t="shared" si="1"/>
        <v>73</v>
      </c>
      <c r="B75" s="2" t="s">
        <v>72</v>
      </c>
    </row>
    <row r="76" spans="1:2" x14ac:dyDescent="0.25">
      <c r="A76">
        <f t="shared" si="1"/>
        <v>74</v>
      </c>
      <c r="B76" s="2" t="s">
        <v>73</v>
      </c>
    </row>
    <row r="77" spans="1:2" x14ac:dyDescent="0.25">
      <c r="A77">
        <f t="shared" si="1"/>
        <v>75</v>
      </c>
      <c r="B77" s="2" t="s">
        <v>74</v>
      </c>
    </row>
    <row r="78" spans="1:2" x14ac:dyDescent="0.25">
      <c r="A78">
        <f t="shared" si="1"/>
        <v>76</v>
      </c>
      <c r="B78" s="2" t="s">
        <v>75</v>
      </c>
    </row>
    <row r="79" spans="1:2" x14ac:dyDescent="0.25">
      <c r="A79">
        <f t="shared" si="1"/>
        <v>77</v>
      </c>
      <c r="B79" s="2" t="s">
        <v>76</v>
      </c>
    </row>
    <row r="80" spans="1:2" x14ac:dyDescent="0.25">
      <c r="A80">
        <f t="shared" si="1"/>
        <v>78</v>
      </c>
      <c r="B80" s="2" t="s">
        <v>77</v>
      </c>
    </row>
    <row r="81" spans="1:2" x14ac:dyDescent="0.25">
      <c r="A81">
        <f t="shared" si="1"/>
        <v>79</v>
      </c>
      <c r="B81" s="2" t="s">
        <v>78</v>
      </c>
    </row>
    <row r="82" spans="1:2" x14ac:dyDescent="0.25">
      <c r="A82">
        <f t="shared" si="1"/>
        <v>80</v>
      </c>
      <c r="B82" s="2" t="s">
        <v>79</v>
      </c>
    </row>
    <row r="83" spans="1:2" x14ac:dyDescent="0.25">
      <c r="A83">
        <f t="shared" si="1"/>
        <v>81</v>
      </c>
      <c r="B83" s="2" t="s">
        <v>80</v>
      </c>
    </row>
    <row r="84" spans="1:2" x14ac:dyDescent="0.25">
      <c r="A84">
        <f t="shared" si="1"/>
        <v>82</v>
      </c>
      <c r="B84" s="2" t="s">
        <v>81</v>
      </c>
    </row>
    <row r="85" spans="1:2" x14ac:dyDescent="0.25">
      <c r="A85">
        <f t="shared" si="1"/>
        <v>83</v>
      </c>
      <c r="B85" s="2" t="s">
        <v>82</v>
      </c>
    </row>
    <row r="86" spans="1:2" x14ac:dyDescent="0.25">
      <c r="A86">
        <f t="shared" si="1"/>
        <v>84</v>
      </c>
      <c r="B86" s="2" t="s">
        <v>83</v>
      </c>
    </row>
    <row r="87" spans="1:2" x14ac:dyDescent="0.25">
      <c r="A87">
        <f t="shared" si="1"/>
        <v>85</v>
      </c>
      <c r="B87" s="2" t="s">
        <v>84</v>
      </c>
    </row>
    <row r="88" spans="1:2" x14ac:dyDescent="0.25">
      <c r="A88">
        <f t="shared" si="1"/>
        <v>86</v>
      </c>
      <c r="B88" s="2" t="s">
        <v>85</v>
      </c>
    </row>
    <row r="89" spans="1:2" x14ac:dyDescent="0.25">
      <c r="A89">
        <f t="shared" si="1"/>
        <v>87</v>
      </c>
      <c r="B89" s="2" t="s">
        <v>86</v>
      </c>
    </row>
    <row r="90" spans="1:2" x14ac:dyDescent="0.25">
      <c r="A90">
        <f t="shared" si="1"/>
        <v>88</v>
      </c>
      <c r="B90" s="2" t="s">
        <v>87</v>
      </c>
    </row>
    <row r="91" spans="1:2" x14ac:dyDescent="0.25">
      <c r="A91">
        <f t="shared" si="1"/>
        <v>89</v>
      </c>
      <c r="B91" s="2" t="s">
        <v>88</v>
      </c>
    </row>
    <row r="92" spans="1:2" x14ac:dyDescent="0.25">
      <c r="A92">
        <f t="shared" si="1"/>
        <v>90</v>
      </c>
      <c r="B92" s="2" t="s">
        <v>89</v>
      </c>
    </row>
    <row r="93" spans="1:2" x14ac:dyDescent="0.25">
      <c r="A93">
        <f t="shared" si="1"/>
        <v>91</v>
      </c>
      <c r="B93" s="2" t="s">
        <v>90</v>
      </c>
    </row>
    <row r="94" spans="1:2" x14ac:dyDescent="0.25">
      <c r="A94">
        <f t="shared" si="1"/>
        <v>92</v>
      </c>
      <c r="B94" s="2" t="s">
        <v>91</v>
      </c>
    </row>
    <row r="95" spans="1:2" x14ac:dyDescent="0.25">
      <c r="A95">
        <f t="shared" si="1"/>
        <v>93</v>
      </c>
      <c r="B95" s="2" t="s">
        <v>92</v>
      </c>
    </row>
    <row r="96" spans="1:2" x14ac:dyDescent="0.25">
      <c r="A96">
        <f t="shared" si="1"/>
        <v>94</v>
      </c>
      <c r="B96" s="2" t="s">
        <v>93</v>
      </c>
    </row>
    <row r="97" spans="1:2" x14ac:dyDescent="0.25">
      <c r="A97">
        <f t="shared" si="1"/>
        <v>95</v>
      </c>
      <c r="B97" s="2" t="s">
        <v>94</v>
      </c>
    </row>
    <row r="98" spans="1:2" x14ac:dyDescent="0.25">
      <c r="A98">
        <f t="shared" si="1"/>
        <v>96</v>
      </c>
      <c r="B98" s="2" t="s">
        <v>95</v>
      </c>
    </row>
    <row r="99" spans="1:2" x14ac:dyDescent="0.25">
      <c r="A99">
        <f t="shared" si="1"/>
        <v>97</v>
      </c>
      <c r="B99" s="2" t="s">
        <v>96</v>
      </c>
    </row>
    <row r="100" spans="1:2" x14ac:dyDescent="0.25">
      <c r="A100">
        <f t="shared" si="1"/>
        <v>98</v>
      </c>
      <c r="B100" s="2" t="s">
        <v>97</v>
      </c>
    </row>
    <row r="101" spans="1:2" x14ac:dyDescent="0.25">
      <c r="A101">
        <f t="shared" si="1"/>
        <v>99</v>
      </c>
      <c r="B101" s="2" t="s">
        <v>98</v>
      </c>
    </row>
    <row r="102" spans="1:2" x14ac:dyDescent="0.25">
      <c r="A102">
        <f t="shared" si="1"/>
        <v>100</v>
      </c>
      <c r="B102" s="2" t="s">
        <v>99</v>
      </c>
    </row>
    <row r="103" spans="1:2" x14ac:dyDescent="0.25">
      <c r="A103">
        <f t="shared" si="1"/>
        <v>101</v>
      </c>
      <c r="B103" s="2" t="s">
        <v>100</v>
      </c>
    </row>
    <row r="104" spans="1:2" x14ac:dyDescent="0.25">
      <c r="A104">
        <f t="shared" si="1"/>
        <v>102</v>
      </c>
      <c r="B104" s="2" t="s">
        <v>101</v>
      </c>
    </row>
    <row r="105" spans="1:2" x14ac:dyDescent="0.25">
      <c r="A105">
        <f t="shared" si="1"/>
        <v>103</v>
      </c>
      <c r="B105" s="2" t="s">
        <v>102</v>
      </c>
    </row>
    <row r="106" spans="1:2" x14ac:dyDescent="0.25">
      <c r="A106">
        <f t="shared" si="1"/>
        <v>104</v>
      </c>
      <c r="B106" s="2" t="s">
        <v>103</v>
      </c>
    </row>
    <row r="107" spans="1:2" x14ac:dyDescent="0.25">
      <c r="A107">
        <f t="shared" si="1"/>
        <v>105</v>
      </c>
      <c r="B107" s="2" t="s">
        <v>104</v>
      </c>
    </row>
    <row r="108" spans="1:2" x14ac:dyDescent="0.25">
      <c r="A108">
        <f t="shared" si="1"/>
        <v>106</v>
      </c>
      <c r="B108" s="2" t="s">
        <v>105</v>
      </c>
    </row>
    <row r="109" spans="1:2" x14ac:dyDescent="0.25">
      <c r="A109">
        <f t="shared" si="1"/>
        <v>107</v>
      </c>
      <c r="B109" s="2" t="s">
        <v>106</v>
      </c>
    </row>
    <row r="110" spans="1:2" x14ac:dyDescent="0.25">
      <c r="A110">
        <f t="shared" si="1"/>
        <v>108</v>
      </c>
      <c r="B110" s="2" t="s">
        <v>107</v>
      </c>
    </row>
    <row r="111" spans="1:2" x14ac:dyDescent="0.25">
      <c r="A111">
        <f t="shared" si="1"/>
        <v>109</v>
      </c>
      <c r="B111" s="2" t="s">
        <v>108</v>
      </c>
    </row>
    <row r="112" spans="1:2" x14ac:dyDescent="0.25">
      <c r="A112">
        <f t="shared" si="1"/>
        <v>110</v>
      </c>
      <c r="B112" s="2" t="s">
        <v>109</v>
      </c>
    </row>
    <row r="113" spans="1:2" x14ac:dyDescent="0.25">
      <c r="A113">
        <f t="shared" si="1"/>
        <v>111</v>
      </c>
      <c r="B113" s="2" t="s">
        <v>110</v>
      </c>
    </row>
    <row r="114" spans="1:2" x14ac:dyDescent="0.25">
      <c r="A114">
        <f t="shared" si="1"/>
        <v>112</v>
      </c>
      <c r="B114" s="2" t="s">
        <v>111</v>
      </c>
    </row>
    <row r="115" spans="1:2" x14ac:dyDescent="0.25">
      <c r="A115">
        <f t="shared" si="1"/>
        <v>113</v>
      </c>
      <c r="B115" s="2" t="s">
        <v>112</v>
      </c>
    </row>
    <row r="116" spans="1:2" x14ac:dyDescent="0.25">
      <c r="A116">
        <f t="shared" si="1"/>
        <v>114</v>
      </c>
      <c r="B116" s="2" t="s">
        <v>113</v>
      </c>
    </row>
    <row r="117" spans="1:2" x14ac:dyDescent="0.25">
      <c r="A117">
        <f t="shared" si="1"/>
        <v>115</v>
      </c>
      <c r="B117" s="2" t="s">
        <v>114</v>
      </c>
    </row>
    <row r="118" spans="1:2" x14ac:dyDescent="0.25">
      <c r="A118">
        <f t="shared" si="1"/>
        <v>116</v>
      </c>
      <c r="B118" s="2" t="s">
        <v>115</v>
      </c>
    </row>
    <row r="119" spans="1:2" x14ac:dyDescent="0.25">
      <c r="A119">
        <f t="shared" si="1"/>
        <v>117</v>
      </c>
      <c r="B119" s="2" t="s">
        <v>116</v>
      </c>
    </row>
    <row r="120" spans="1:2" x14ac:dyDescent="0.25">
      <c r="A120">
        <f t="shared" si="1"/>
        <v>118</v>
      </c>
      <c r="B120" s="2" t="s">
        <v>117</v>
      </c>
    </row>
    <row r="121" spans="1:2" x14ac:dyDescent="0.25">
      <c r="A121">
        <f t="shared" si="1"/>
        <v>119</v>
      </c>
      <c r="B121" s="2" t="s">
        <v>118</v>
      </c>
    </row>
    <row r="122" spans="1:2" x14ac:dyDescent="0.25">
      <c r="A122">
        <f t="shared" si="1"/>
        <v>120</v>
      </c>
      <c r="B122" s="2" t="s">
        <v>119</v>
      </c>
    </row>
    <row r="123" spans="1:2" x14ac:dyDescent="0.25">
      <c r="A123">
        <f t="shared" si="1"/>
        <v>121</v>
      </c>
      <c r="B123" s="2" t="s">
        <v>120</v>
      </c>
    </row>
    <row r="124" spans="1:2" x14ac:dyDescent="0.25">
      <c r="A124">
        <f t="shared" si="1"/>
        <v>122</v>
      </c>
      <c r="B124" s="2" t="s">
        <v>121</v>
      </c>
    </row>
    <row r="125" spans="1:2" x14ac:dyDescent="0.25">
      <c r="A125">
        <f t="shared" si="1"/>
        <v>123</v>
      </c>
      <c r="B125" s="2" t="s">
        <v>122</v>
      </c>
    </row>
    <row r="126" spans="1:2" x14ac:dyDescent="0.25">
      <c r="A126">
        <f t="shared" si="1"/>
        <v>124</v>
      </c>
      <c r="B126" s="2" t="s">
        <v>123</v>
      </c>
    </row>
    <row r="127" spans="1:2" x14ac:dyDescent="0.25">
      <c r="A127">
        <f t="shared" si="1"/>
        <v>125</v>
      </c>
      <c r="B127" s="2" t="s">
        <v>124</v>
      </c>
    </row>
    <row r="128" spans="1:2" x14ac:dyDescent="0.25">
      <c r="A128">
        <f t="shared" si="1"/>
        <v>126</v>
      </c>
      <c r="B128" s="2" t="s">
        <v>125</v>
      </c>
    </row>
    <row r="129" spans="1:2" x14ac:dyDescent="0.25">
      <c r="A129">
        <f t="shared" si="1"/>
        <v>127</v>
      </c>
      <c r="B129" s="2" t="s">
        <v>126</v>
      </c>
    </row>
    <row r="130" spans="1:2" x14ac:dyDescent="0.25">
      <c r="A130">
        <f t="shared" si="1"/>
        <v>128</v>
      </c>
      <c r="B130" s="2" t="s">
        <v>127</v>
      </c>
    </row>
    <row r="131" spans="1:2" x14ac:dyDescent="0.25">
      <c r="A131">
        <f t="shared" si="1"/>
        <v>129</v>
      </c>
      <c r="B131" s="2" t="s">
        <v>128</v>
      </c>
    </row>
    <row r="132" spans="1:2" x14ac:dyDescent="0.25">
      <c r="A132">
        <f t="shared" ref="A132:A195" si="2">ROW()-ROW($A$2)</f>
        <v>130</v>
      </c>
      <c r="B132" s="2" t="s">
        <v>129</v>
      </c>
    </row>
    <row r="133" spans="1:2" x14ac:dyDescent="0.25">
      <c r="A133">
        <f t="shared" si="2"/>
        <v>131</v>
      </c>
      <c r="B133" s="2" t="s">
        <v>130</v>
      </c>
    </row>
    <row r="134" spans="1:2" x14ac:dyDescent="0.25">
      <c r="A134">
        <f t="shared" si="2"/>
        <v>132</v>
      </c>
      <c r="B134" s="2" t="s">
        <v>131</v>
      </c>
    </row>
    <row r="135" spans="1:2" x14ac:dyDescent="0.25">
      <c r="A135">
        <f t="shared" si="2"/>
        <v>133</v>
      </c>
      <c r="B135" s="2" t="s">
        <v>132</v>
      </c>
    </row>
    <row r="136" spans="1:2" x14ac:dyDescent="0.25">
      <c r="A136">
        <f t="shared" si="2"/>
        <v>134</v>
      </c>
      <c r="B136" s="2" t="s">
        <v>133</v>
      </c>
    </row>
    <row r="137" spans="1:2" x14ac:dyDescent="0.25">
      <c r="A137">
        <f t="shared" si="2"/>
        <v>135</v>
      </c>
      <c r="B137" s="2" t="s">
        <v>134</v>
      </c>
    </row>
    <row r="138" spans="1:2" x14ac:dyDescent="0.25">
      <c r="A138">
        <f t="shared" si="2"/>
        <v>136</v>
      </c>
      <c r="B138" s="2" t="s">
        <v>135</v>
      </c>
    </row>
    <row r="139" spans="1:2" x14ac:dyDescent="0.25">
      <c r="A139">
        <f t="shared" si="2"/>
        <v>137</v>
      </c>
      <c r="B139" s="2" t="s">
        <v>136</v>
      </c>
    </row>
    <row r="140" spans="1:2" x14ac:dyDescent="0.25">
      <c r="A140">
        <f t="shared" si="2"/>
        <v>138</v>
      </c>
      <c r="B140" s="2" t="s">
        <v>137</v>
      </c>
    </row>
    <row r="141" spans="1:2" x14ac:dyDescent="0.25">
      <c r="A141">
        <f t="shared" si="2"/>
        <v>139</v>
      </c>
      <c r="B141" s="2" t="s">
        <v>138</v>
      </c>
    </row>
    <row r="142" spans="1:2" x14ac:dyDescent="0.25">
      <c r="A142">
        <f t="shared" si="2"/>
        <v>140</v>
      </c>
      <c r="B142" s="2" t="s">
        <v>139</v>
      </c>
    </row>
    <row r="143" spans="1:2" x14ac:dyDescent="0.25">
      <c r="A143">
        <f t="shared" si="2"/>
        <v>141</v>
      </c>
      <c r="B143" s="2" t="s">
        <v>140</v>
      </c>
    </row>
    <row r="144" spans="1:2" x14ac:dyDescent="0.25">
      <c r="A144">
        <f t="shared" si="2"/>
        <v>142</v>
      </c>
      <c r="B144" s="2" t="s">
        <v>141</v>
      </c>
    </row>
    <row r="145" spans="1:2" x14ac:dyDescent="0.25">
      <c r="A145">
        <f t="shared" si="2"/>
        <v>143</v>
      </c>
      <c r="B145" s="2" t="s">
        <v>142</v>
      </c>
    </row>
    <row r="146" spans="1:2" x14ac:dyDescent="0.25">
      <c r="A146">
        <f t="shared" si="2"/>
        <v>144</v>
      </c>
      <c r="B146" s="2" t="s">
        <v>143</v>
      </c>
    </row>
    <row r="147" spans="1:2" x14ac:dyDescent="0.25">
      <c r="A147">
        <f t="shared" si="2"/>
        <v>145</v>
      </c>
      <c r="B147" s="2" t="s">
        <v>144</v>
      </c>
    </row>
    <row r="148" spans="1:2" x14ac:dyDescent="0.25">
      <c r="A148">
        <f t="shared" si="2"/>
        <v>146</v>
      </c>
      <c r="B148" s="2" t="s">
        <v>145</v>
      </c>
    </row>
    <row r="149" spans="1:2" x14ac:dyDescent="0.25">
      <c r="A149">
        <f t="shared" si="2"/>
        <v>147</v>
      </c>
      <c r="B149" s="2" t="s">
        <v>146</v>
      </c>
    </row>
    <row r="150" spans="1:2" x14ac:dyDescent="0.25">
      <c r="A150">
        <f t="shared" si="2"/>
        <v>148</v>
      </c>
      <c r="B150" s="2" t="s">
        <v>147</v>
      </c>
    </row>
    <row r="151" spans="1:2" x14ac:dyDescent="0.25">
      <c r="A151">
        <f t="shared" si="2"/>
        <v>149</v>
      </c>
      <c r="B151" s="2" t="s">
        <v>148</v>
      </c>
    </row>
    <row r="152" spans="1:2" x14ac:dyDescent="0.25">
      <c r="A152">
        <f t="shared" si="2"/>
        <v>150</v>
      </c>
      <c r="B152" s="2" t="s">
        <v>149</v>
      </c>
    </row>
    <row r="153" spans="1:2" x14ac:dyDescent="0.25">
      <c r="A153">
        <f t="shared" si="2"/>
        <v>151</v>
      </c>
      <c r="B153" s="2" t="s">
        <v>150</v>
      </c>
    </row>
    <row r="154" spans="1:2" x14ac:dyDescent="0.25">
      <c r="A154">
        <f t="shared" si="2"/>
        <v>152</v>
      </c>
      <c r="B154" s="2" t="s">
        <v>151</v>
      </c>
    </row>
    <row r="155" spans="1:2" x14ac:dyDescent="0.25">
      <c r="A155">
        <f t="shared" si="2"/>
        <v>153</v>
      </c>
      <c r="B155" s="2" t="s">
        <v>152</v>
      </c>
    </row>
    <row r="156" spans="1:2" x14ac:dyDescent="0.25">
      <c r="A156">
        <f t="shared" si="2"/>
        <v>154</v>
      </c>
      <c r="B156" s="2" t="s">
        <v>153</v>
      </c>
    </row>
    <row r="157" spans="1:2" x14ac:dyDescent="0.25">
      <c r="A157">
        <f t="shared" si="2"/>
        <v>155</v>
      </c>
      <c r="B157" s="2" t="s">
        <v>154</v>
      </c>
    </row>
    <row r="158" spans="1:2" x14ac:dyDescent="0.25">
      <c r="A158">
        <f t="shared" si="2"/>
        <v>156</v>
      </c>
      <c r="B158" s="2" t="s">
        <v>155</v>
      </c>
    </row>
    <row r="159" spans="1:2" x14ac:dyDescent="0.25">
      <c r="A159">
        <f t="shared" si="2"/>
        <v>157</v>
      </c>
      <c r="B159" s="2" t="s">
        <v>156</v>
      </c>
    </row>
    <row r="160" spans="1:2" x14ac:dyDescent="0.25">
      <c r="A160">
        <f t="shared" si="2"/>
        <v>158</v>
      </c>
      <c r="B160" s="2" t="s">
        <v>157</v>
      </c>
    </row>
    <row r="161" spans="1:2" x14ac:dyDescent="0.25">
      <c r="A161">
        <f t="shared" si="2"/>
        <v>159</v>
      </c>
      <c r="B161" s="2" t="s">
        <v>158</v>
      </c>
    </row>
    <row r="162" spans="1:2" x14ac:dyDescent="0.25">
      <c r="A162">
        <f t="shared" si="2"/>
        <v>160</v>
      </c>
      <c r="B162" s="2" t="s">
        <v>159</v>
      </c>
    </row>
    <row r="163" spans="1:2" x14ac:dyDescent="0.25">
      <c r="A163">
        <f t="shared" si="2"/>
        <v>161</v>
      </c>
      <c r="B163" s="2" t="s">
        <v>160</v>
      </c>
    </row>
    <row r="164" spans="1:2" x14ac:dyDescent="0.25">
      <c r="A164">
        <f t="shared" si="2"/>
        <v>162</v>
      </c>
      <c r="B164" s="2" t="s">
        <v>161</v>
      </c>
    </row>
    <row r="165" spans="1:2" x14ac:dyDescent="0.25">
      <c r="A165">
        <f t="shared" si="2"/>
        <v>163</v>
      </c>
      <c r="B165" s="2" t="s">
        <v>162</v>
      </c>
    </row>
    <row r="166" spans="1:2" x14ac:dyDescent="0.25">
      <c r="A166">
        <f t="shared" si="2"/>
        <v>164</v>
      </c>
      <c r="B166" s="2" t="s">
        <v>163</v>
      </c>
    </row>
    <row r="167" spans="1:2" x14ac:dyDescent="0.25">
      <c r="A167">
        <f t="shared" si="2"/>
        <v>165</v>
      </c>
      <c r="B167" s="2" t="s">
        <v>164</v>
      </c>
    </row>
    <row r="168" spans="1:2" x14ac:dyDescent="0.25">
      <c r="A168">
        <f t="shared" si="2"/>
        <v>166</v>
      </c>
      <c r="B168" s="2" t="s">
        <v>165</v>
      </c>
    </row>
    <row r="169" spans="1:2" x14ac:dyDescent="0.25">
      <c r="A169">
        <f t="shared" si="2"/>
        <v>167</v>
      </c>
      <c r="B169" s="2" t="s">
        <v>166</v>
      </c>
    </row>
    <row r="170" spans="1:2" x14ac:dyDescent="0.25">
      <c r="A170">
        <f t="shared" si="2"/>
        <v>168</v>
      </c>
      <c r="B170" s="2" t="s">
        <v>167</v>
      </c>
    </row>
    <row r="171" spans="1:2" x14ac:dyDescent="0.25">
      <c r="A171">
        <f t="shared" si="2"/>
        <v>169</v>
      </c>
      <c r="B171" s="2" t="s">
        <v>168</v>
      </c>
    </row>
    <row r="172" spans="1:2" x14ac:dyDescent="0.25">
      <c r="A172">
        <f t="shared" si="2"/>
        <v>170</v>
      </c>
      <c r="B172" s="2" t="s">
        <v>169</v>
      </c>
    </row>
    <row r="173" spans="1:2" x14ac:dyDescent="0.25">
      <c r="A173">
        <f t="shared" si="2"/>
        <v>171</v>
      </c>
      <c r="B173" s="2" t="s">
        <v>170</v>
      </c>
    </row>
    <row r="174" spans="1:2" x14ac:dyDescent="0.25">
      <c r="A174">
        <f t="shared" si="2"/>
        <v>172</v>
      </c>
      <c r="B174" s="2" t="s">
        <v>171</v>
      </c>
    </row>
    <row r="175" spans="1:2" x14ac:dyDescent="0.25">
      <c r="A175">
        <f t="shared" si="2"/>
        <v>173</v>
      </c>
      <c r="B175" s="2" t="s">
        <v>172</v>
      </c>
    </row>
    <row r="176" spans="1:2" x14ac:dyDescent="0.25">
      <c r="A176">
        <f t="shared" si="2"/>
        <v>174</v>
      </c>
      <c r="B176" s="2" t="s">
        <v>173</v>
      </c>
    </row>
    <row r="177" spans="1:2" x14ac:dyDescent="0.25">
      <c r="A177">
        <f t="shared" si="2"/>
        <v>175</v>
      </c>
      <c r="B177" s="2" t="s">
        <v>174</v>
      </c>
    </row>
    <row r="178" spans="1:2" x14ac:dyDescent="0.25">
      <c r="A178">
        <f t="shared" si="2"/>
        <v>176</v>
      </c>
      <c r="B178" s="2" t="s">
        <v>175</v>
      </c>
    </row>
    <row r="179" spans="1:2" x14ac:dyDescent="0.25">
      <c r="A179">
        <f t="shared" si="2"/>
        <v>177</v>
      </c>
      <c r="B179" s="2" t="s">
        <v>176</v>
      </c>
    </row>
    <row r="180" spans="1:2" x14ac:dyDescent="0.25">
      <c r="A180">
        <f t="shared" si="2"/>
        <v>178</v>
      </c>
      <c r="B180" s="2" t="s">
        <v>177</v>
      </c>
    </row>
    <row r="181" spans="1:2" x14ac:dyDescent="0.25">
      <c r="A181">
        <f t="shared" si="2"/>
        <v>179</v>
      </c>
      <c r="B181" s="2" t="s">
        <v>178</v>
      </c>
    </row>
    <row r="182" spans="1:2" x14ac:dyDescent="0.25">
      <c r="A182">
        <f t="shared" si="2"/>
        <v>180</v>
      </c>
      <c r="B182" s="2" t="s">
        <v>179</v>
      </c>
    </row>
    <row r="183" spans="1:2" x14ac:dyDescent="0.25">
      <c r="A183">
        <f t="shared" si="2"/>
        <v>181</v>
      </c>
      <c r="B183" s="2" t="s">
        <v>180</v>
      </c>
    </row>
    <row r="184" spans="1:2" x14ac:dyDescent="0.25">
      <c r="A184">
        <f t="shared" si="2"/>
        <v>182</v>
      </c>
      <c r="B184" s="2" t="s">
        <v>181</v>
      </c>
    </row>
    <row r="185" spans="1:2" x14ac:dyDescent="0.25">
      <c r="A185">
        <f t="shared" si="2"/>
        <v>183</v>
      </c>
      <c r="B185" s="2" t="s">
        <v>182</v>
      </c>
    </row>
    <row r="186" spans="1:2" x14ac:dyDescent="0.25">
      <c r="A186">
        <f t="shared" si="2"/>
        <v>184</v>
      </c>
      <c r="B186" s="2" t="s">
        <v>183</v>
      </c>
    </row>
    <row r="187" spans="1:2" x14ac:dyDescent="0.25">
      <c r="A187">
        <f t="shared" si="2"/>
        <v>185</v>
      </c>
      <c r="B187" s="2" t="s">
        <v>184</v>
      </c>
    </row>
    <row r="188" spans="1:2" x14ac:dyDescent="0.25">
      <c r="A188">
        <f t="shared" si="2"/>
        <v>186</v>
      </c>
      <c r="B188" s="2" t="s">
        <v>185</v>
      </c>
    </row>
    <row r="189" spans="1:2" x14ac:dyDescent="0.25">
      <c r="A189">
        <f t="shared" si="2"/>
        <v>187</v>
      </c>
      <c r="B189" s="2" t="s">
        <v>186</v>
      </c>
    </row>
    <row r="190" spans="1:2" x14ac:dyDescent="0.25">
      <c r="A190">
        <f t="shared" si="2"/>
        <v>188</v>
      </c>
      <c r="B190" s="2" t="s">
        <v>187</v>
      </c>
    </row>
    <row r="191" spans="1:2" x14ac:dyDescent="0.25">
      <c r="A191">
        <f t="shared" si="2"/>
        <v>189</v>
      </c>
      <c r="B191" s="2" t="s">
        <v>188</v>
      </c>
    </row>
    <row r="192" spans="1:2" x14ac:dyDescent="0.25">
      <c r="A192">
        <f t="shared" si="2"/>
        <v>190</v>
      </c>
      <c r="B192" s="2" t="s">
        <v>189</v>
      </c>
    </row>
    <row r="193" spans="1:2" x14ac:dyDescent="0.25">
      <c r="A193">
        <f t="shared" si="2"/>
        <v>191</v>
      </c>
      <c r="B193" s="2" t="s">
        <v>190</v>
      </c>
    </row>
    <row r="194" spans="1:2" x14ac:dyDescent="0.25">
      <c r="A194">
        <f t="shared" si="2"/>
        <v>192</v>
      </c>
      <c r="B194" s="2" t="s">
        <v>191</v>
      </c>
    </row>
    <row r="195" spans="1:2" x14ac:dyDescent="0.25">
      <c r="A195">
        <f t="shared" si="2"/>
        <v>193</v>
      </c>
      <c r="B195" s="2" t="s">
        <v>192</v>
      </c>
    </row>
    <row r="196" spans="1:2" x14ac:dyDescent="0.25">
      <c r="A196">
        <f t="shared" ref="A196:A259" si="3">ROW()-ROW($A$2)</f>
        <v>194</v>
      </c>
      <c r="B196" s="2" t="s">
        <v>193</v>
      </c>
    </row>
    <row r="197" spans="1:2" x14ac:dyDescent="0.25">
      <c r="A197">
        <f t="shared" si="3"/>
        <v>195</v>
      </c>
      <c r="B197" s="2" t="s">
        <v>194</v>
      </c>
    </row>
    <row r="198" spans="1:2" x14ac:dyDescent="0.25">
      <c r="A198">
        <f t="shared" si="3"/>
        <v>196</v>
      </c>
      <c r="B198" s="2" t="s">
        <v>195</v>
      </c>
    </row>
    <row r="199" spans="1:2" x14ac:dyDescent="0.25">
      <c r="A199">
        <f t="shared" si="3"/>
        <v>197</v>
      </c>
      <c r="B199" s="2" t="s">
        <v>196</v>
      </c>
    </row>
    <row r="200" spans="1:2" x14ac:dyDescent="0.25">
      <c r="A200">
        <f t="shared" si="3"/>
        <v>198</v>
      </c>
      <c r="B200" s="2" t="s">
        <v>197</v>
      </c>
    </row>
    <row r="201" spans="1:2" x14ac:dyDescent="0.25">
      <c r="A201">
        <f t="shared" si="3"/>
        <v>199</v>
      </c>
      <c r="B201" s="2" t="s">
        <v>198</v>
      </c>
    </row>
    <row r="202" spans="1:2" x14ac:dyDescent="0.25">
      <c r="A202">
        <f t="shared" si="3"/>
        <v>200</v>
      </c>
      <c r="B202" s="2" t="s">
        <v>199</v>
      </c>
    </row>
    <row r="203" spans="1:2" x14ac:dyDescent="0.25">
      <c r="A203">
        <f t="shared" si="3"/>
        <v>201</v>
      </c>
      <c r="B203" s="2" t="s">
        <v>200</v>
      </c>
    </row>
    <row r="204" spans="1:2" x14ac:dyDescent="0.25">
      <c r="A204">
        <f t="shared" si="3"/>
        <v>202</v>
      </c>
      <c r="B204" s="2" t="s">
        <v>201</v>
      </c>
    </row>
    <row r="205" spans="1:2" x14ac:dyDescent="0.25">
      <c r="A205">
        <f t="shared" si="3"/>
        <v>203</v>
      </c>
      <c r="B205" s="2" t="s">
        <v>202</v>
      </c>
    </row>
    <row r="206" spans="1:2" x14ac:dyDescent="0.25">
      <c r="A206">
        <f t="shared" si="3"/>
        <v>204</v>
      </c>
      <c r="B206" s="2" t="s">
        <v>203</v>
      </c>
    </row>
    <row r="207" spans="1:2" x14ac:dyDescent="0.25">
      <c r="A207">
        <f t="shared" si="3"/>
        <v>205</v>
      </c>
      <c r="B207" s="2" t="s">
        <v>204</v>
      </c>
    </row>
    <row r="208" spans="1:2" x14ac:dyDescent="0.25">
      <c r="A208">
        <f t="shared" si="3"/>
        <v>206</v>
      </c>
      <c r="B208" s="2" t="s">
        <v>205</v>
      </c>
    </row>
    <row r="209" spans="1:2" x14ac:dyDescent="0.25">
      <c r="A209">
        <f t="shared" si="3"/>
        <v>207</v>
      </c>
      <c r="B209" s="2" t="s">
        <v>206</v>
      </c>
    </row>
    <row r="210" spans="1:2" x14ac:dyDescent="0.25">
      <c r="A210">
        <f t="shared" si="3"/>
        <v>208</v>
      </c>
      <c r="B210" s="2" t="s">
        <v>207</v>
      </c>
    </row>
    <row r="211" spans="1:2" x14ac:dyDescent="0.25">
      <c r="A211">
        <f t="shared" si="3"/>
        <v>209</v>
      </c>
      <c r="B211" s="2" t="s">
        <v>208</v>
      </c>
    </row>
    <row r="212" spans="1:2" x14ac:dyDescent="0.25">
      <c r="A212">
        <f t="shared" si="3"/>
        <v>210</v>
      </c>
      <c r="B212" s="2" t="s">
        <v>209</v>
      </c>
    </row>
    <row r="213" spans="1:2" x14ac:dyDescent="0.25">
      <c r="A213">
        <f t="shared" si="3"/>
        <v>211</v>
      </c>
      <c r="B213" s="2" t="s">
        <v>210</v>
      </c>
    </row>
    <row r="214" spans="1:2" x14ac:dyDescent="0.25">
      <c r="A214">
        <f t="shared" si="3"/>
        <v>212</v>
      </c>
      <c r="B214" s="2" t="s">
        <v>211</v>
      </c>
    </row>
    <row r="215" spans="1:2" x14ac:dyDescent="0.25">
      <c r="A215">
        <f t="shared" si="3"/>
        <v>213</v>
      </c>
      <c r="B215" s="2" t="s">
        <v>212</v>
      </c>
    </row>
    <row r="216" spans="1:2" x14ac:dyDescent="0.25">
      <c r="A216">
        <f t="shared" si="3"/>
        <v>214</v>
      </c>
      <c r="B216" s="2" t="s">
        <v>213</v>
      </c>
    </row>
    <row r="217" spans="1:2" x14ac:dyDescent="0.25">
      <c r="A217">
        <f t="shared" si="3"/>
        <v>215</v>
      </c>
      <c r="B217" s="2" t="s">
        <v>214</v>
      </c>
    </row>
    <row r="218" spans="1:2" x14ac:dyDescent="0.25">
      <c r="A218">
        <f t="shared" si="3"/>
        <v>216</v>
      </c>
      <c r="B218" s="2" t="s">
        <v>215</v>
      </c>
    </row>
    <row r="219" spans="1:2" x14ac:dyDescent="0.25">
      <c r="A219">
        <f t="shared" si="3"/>
        <v>217</v>
      </c>
      <c r="B219" s="2" t="s">
        <v>216</v>
      </c>
    </row>
    <row r="220" spans="1:2" x14ac:dyDescent="0.25">
      <c r="A220">
        <f t="shared" si="3"/>
        <v>218</v>
      </c>
      <c r="B220" s="2" t="s">
        <v>217</v>
      </c>
    </row>
    <row r="221" spans="1:2" x14ac:dyDescent="0.25">
      <c r="A221">
        <f t="shared" si="3"/>
        <v>219</v>
      </c>
      <c r="B221" s="2" t="s">
        <v>218</v>
      </c>
    </row>
    <row r="222" spans="1:2" x14ac:dyDescent="0.25">
      <c r="A222">
        <f t="shared" si="3"/>
        <v>220</v>
      </c>
      <c r="B222" s="2" t="s">
        <v>219</v>
      </c>
    </row>
    <row r="223" spans="1:2" x14ac:dyDescent="0.25">
      <c r="A223">
        <f t="shared" si="3"/>
        <v>221</v>
      </c>
      <c r="B223" s="2" t="s">
        <v>220</v>
      </c>
    </row>
    <row r="224" spans="1:2" x14ac:dyDescent="0.25">
      <c r="A224">
        <f t="shared" si="3"/>
        <v>222</v>
      </c>
      <c r="B224" s="2" t="s">
        <v>221</v>
      </c>
    </row>
    <row r="225" spans="1:2" x14ac:dyDescent="0.25">
      <c r="A225">
        <f t="shared" si="3"/>
        <v>223</v>
      </c>
      <c r="B225" s="2" t="s">
        <v>222</v>
      </c>
    </row>
    <row r="226" spans="1:2" x14ac:dyDescent="0.25">
      <c r="A226">
        <f t="shared" si="3"/>
        <v>224</v>
      </c>
      <c r="B226" s="2" t="s">
        <v>223</v>
      </c>
    </row>
    <row r="227" spans="1:2" x14ac:dyDescent="0.25">
      <c r="A227">
        <f t="shared" si="3"/>
        <v>225</v>
      </c>
      <c r="B227" s="2" t="s">
        <v>224</v>
      </c>
    </row>
    <row r="228" spans="1:2" x14ac:dyDescent="0.25">
      <c r="A228">
        <f t="shared" si="3"/>
        <v>226</v>
      </c>
      <c r="B228" s="2" t="s">
        <v>225</v>
      </c>
    </row>
    <row r="229" spans="1:2" x14ac:dyDescent="0.25">
      <c r="A229">
        <f t="shared" si="3"/>
        <v>227</v>
      </c>
      <c r="B229" s="2" t="s">
        <v>226</v>
      </c>
    </row>
    <row r="230" spans="1:2" x14ac:dyDescent="0.25">
      <c r="A230">
        <f t="shared" si="3"/>
        <v>228</v>
      </c>
      <c r="B230" s="2" t="s">
        <v>227</v>
      </c>
    </row>
    <row r="231" spans="1:2" x14ac:dyDescent="0.25">
      <c r="A231">
        <f t="shared" si="3"/>
        <v>229</v>
      </c>
      <c r="B231" s="2" t="s">
        <v>228</v>
      </c>
    </row>
    <row r="232" spans="1:2" x14ac:dyDescent="0.25">
      <c r="A232">
        <f t="shared" si="3"/>
        <v>230</v>
      </c>
      <c r="B232" s="2" t="s">
        <v>229</v>
      </c>
    </row>
    <row r="233" spans="1:2" x14ac:dyDescent="0.25">
      <c r="A233">
        <f t="shared" si="3"/>
        <v>231</v>
      </c>
      <c r="B233" s="2" t="s">
        <v>230</v>
      </c>
    </row>
    <row r="234" spans="1:2" x14ac:dyDescent="0.25">
      <c r="A234">
        <f t="shared" si="3"/>
        <v>232</v>
      </c>
      <c r="B234" s="2" t="s">
        <v>231</v>
      </c>
    </row>
    <row r="235" spans="1:2" x14ac:dyDescent="0.25">
      <c r="A235">
        <f t="shared" si="3"/>
        <v>233</v>
      </c>
      <c r="B235" s="2" t="s">
        <v>232</v>
      </c>
    </row>
    <row r="236" spans="1:2" x14ac:dyDescent="0.25">
      <c r="A236">
        <f t="shared" si="3"/>
        <v>234</v>
      </c>
      <c r="B236" s="2" t="s">
        <v>233</v>
      </c>
    </row>
    <row r="237" spans="1:2" x14ac:dyDescent="0.25">
      <c r="A237">
        <f t="shared" si="3"/>
        <v>235</v>
      </c>
      <c r="B237" s="2" t="s">
        <v>234</v>
      </c>
    </row>
    <row r="238" spans="1:2" x14ac:dyDescent="0.25">
      <c r="A238">
        <f t="shared" si="3"/>
        <v>236</v>
      </c>
      <c r="B238" s="2" t="s">
        <v>235</v>
      </c>
    </row>
    <row r="239" spans="1:2" x14ac:dyDescent="0.25">
      <c r="A239">
        <f t="shared" si="3"/>
        <v>237</v>
      </c>
      <c r="B239" s="2" t="s">
        <v>236</v>
      </c>
    </row>
    <row r="240" spans="1:2" x14ac:dyDescent="0.25">
      <c r="A240">
        <f t="shared" si="3"/>
        <v>238</v>
      </c>
      <c r="B240" s="2" t="s">
        <v>237</v>
      </c>
    </row>
    <row r="241" spans="1:2" x14ac:dyDescent="0.25">
      <c r="A241">
        <f t="shared" si="3"/>
        <v>239</v>
      </c>
      <c r="B241" s="2" t="s">
        <v>238</v>
      </c>
    </row>
    <row r="242" spans="1:2" x14ac:dyDescent="0.25">
      <c r="A242">
        <f t="shared" si="3"/>
        <v>240</v>
      </c>
      <c r="B242" s="2" t="s">
        <v>239</v>
      </c>
    </row>
    <row r="243" spans="1:2" x14ac:dyDescent="0.25">
      <c r="A243">
        <f t="shared" si="3"/>
        <v>241</v>
      </c>
      <c r="B243" s="2" t="s">
        <v>240</v>
      </c>
    </row>
    <row r="244" spans="1:2" x14ac:dyDescent="0.25">
      <c r="A244">
        <f t="shared" si="3"/>
        <v>242</v>
      </c>
      <c r="B244" s="2" t="s">
        <v>241</v>
      </c>
    </row>
    <row r="245" spans="1:2" x14ac:dyDescent="0.25">
      <c r="A245">
        <f t="shared" si="3"/>
        <v>243</v>
      </c>
      <c r="B245" s="2" t="s">
        <v>242</v>
      </c>
    </row>
    <row r="246" spans="1:2" x14ac:dyDescent="0.25">
      <c r="A246">
        <f t="shared" si="3"/>
        <v>244</v>
      </c>
      <c r="B246" s="2" t="s">
        <v>243</v>
      </c>
    </row>
    <row r="247" spans="1:2" x14ac:dyDescent="0.25">
      <c r="A247">
        <f t="shared" si="3"/>
        <v>245</v>
      </c>
      <c r="B247" s="2" t="s">
        <v>244</v>
      </c>
    </row>
    <row r="248" spans="1:2" x14ac:dyDescent="0.25">
      <c r="A248">
        <f t="shared" si="3"/>
        <v>246</v>
      </c>
      <c r="B248" s="2" t="s">
        <v>245</v>
      </c>
    </row>
    <row r="249" spans="1:2" x14ac:dyDescent="0.25">
      <c r="A249">
        <f t="shared" si="3"/>
        <v>247</v>
      </c>
      <c r="B249" s="2" t="s">
        <v>246</v>
      </c>
    </row>
    <row r="250" spans="1:2" x14ac:dyDescent="0.25">
      <c r="A250">
        <f t="shared" si="3"/>
        <v>248</v>
      </c>
      <c r="B250" s="2" t="s">
        <v>247</v>
      </c>
    </row>
    <row r="251" spans="1:2" x14ac:dyDescent="0.25">
      <c r="A251">
        <f t="shared" si="3"/>
        <v>249</v>
      </c>
      <c r="B251" s="2" t="s">
        <v>248</v>
      </c>
    </row>
    <row r="252" spans="1:2" x14ac:dyDescent="0.25">
      <c r="A252">
        <f t="shared" si="3"/>
        <v>250</v>
      </c>
      <c r="B252" s="2" t="s">
        <v>249</v>
      </c>
    </row>
    <row r="253" spans="1:2" x14ac:dyDescent="0.25">
      <c r="A253">
        <f t="shared" si="3"/>
        <v>251</v>
      </c>
      <c r="B253" s="2" t="s">
        <v>250</v>
      </c>
    </row>
    <row r="254" spans="1:2" x14ac:dyDescent="0.25">
      <c r="A254">
        <f t="shared" si="3"/>
        <v>252</v>
      </c>
      <c r="B254" s="2" t="s">
        <v>251</v>
      </c>
    </row>
    <row r="255" spans="1:2" x14ac:dyDescent="0.25">
      <c r="A255">
        <f t="shared" si="3"/>
        <v>253</v>
      </c>
      <c r="B255" s="2" t="s">
        <v>252</v>
      </c>
    </row>
    <row r="256" spans="1:2" x14ac:dyDescent="0.25">
      <c r="A256">
        <f t="shared" si="3"/>
        <v>254</v>
      </c>
      <c r="B256" s="2" t="s">
        <v>253</v>
      </c>
    </row>
    <row r="257" spans="1:2" x14ac:dyDescent="0.25">
      <c r="A257">
        <f t="shared" si="3"/>
        <v>255</v>
      </c>
      <c r="B257" s="2" t="s">
        <v>254</v>
      </c>
    </row>
    <row r="258" spans="1:2" x14ac:dyDescent="0.25">
      <c r="A258">
        <f t="shared" si="3"/>
        <v>256</v>
      </c>
      <c r="B258" s="2" t="s">
        <v>255</v>
      </c>
    </row>
    <row r="259" spans="1:2" x14ac:dyDescent="0.25">
      <c r="A259">
        <f t="shared" si="3"/>
        <v>257</v>
      </c>
      <c r="B259" s="2" t="s">
        <v>256</v>
      </c>
    </row>
    <row r="260" spans="1:2" x14ac:dyDescent="0.25">
      <c r="A260">
        <f t="shared" ref="A260:A323" si="4">ROW()-ROW($A$2)</f>
        <v>258</v>
      </c>
      <c r="B260" s="2" t="s">
        <v>257</v>
      </c>
    </row>
    <row r="261" spans="1:2" x14ac:dyDescent="0.25">
      <c r="A261">
        <f t="shared" si="4"/>
        <v>259</v>
      </c>
      <c r="B261" s="2" t="s">
        <v>258</v>
      </c>
    </row>
    <row r="262" spans="1:2" x14ac:dyDescent="0.25">
      <c r="A262">
        <f t="shared" si="4"/>
        <v>260</v>
      </c>
      <c r="B262" s="2" t="s">
        <v>259</v>
      </c>
    </row>
    <row r="263" spans="1:2" x14ac:dyDescent="0.25">
      <c r="A263">
        <f t="shared" si="4"/>
        <v>261</v>
      </c>
      <c r="B263" s="2" t="s">
        <v>260</v>
      </c>
    </row>
    <row r="264" spans="1:2" x14ac:dyDescent="0.25">
      <c r="A264">
        <f t="shared" si="4"/>
        <v>262</v>
      </c>
      <c r="B264" s="2" t="s">
        <v>261</v>
      </c>
    </row>
    <row r="265" spans="1:2" x14ac:dyDescent="0.25">
      <c r="A265">
        <f t="shared" si="4"/>
        <v>263</v>
      </c>
      <c r="B265" s="2" t="s">
        <v>262</v>
      </c>
    </row>
    <row r="266" spans="1:2" x14ac:dyDescent="0.25">
      <c r="A266">
        <f t="shared" si="4"/>
        <v>264</v>
      </c>
      <c r="B266" s="2" t="s">
        <v>263</v>
      </c>
    </row>
    <row r="267" spans="1:2" x14ac:dyDescent="0.25">
      <c r="A267">
        <f t="shared" si="4"/>
        <v>265</v>
      </c>
      <c r="B267" s="2" t="s">
        <v>264</v>
      </c>
    </row>
    <row r="268" spans="1:2" x14ac:dyDescent="0.25">
      <c r="A268">
        <f t="shared" si="4"/>
        <v>266</v>
      </c>
      <c r="B268" s="2" t="s">
        <v>265</v>
      </c>
    </row>
    <row r="269" spans="1:2" x14ac:dyDescent="0.25">
      <c r="A269">
        <f t="shared" si="4"/>
        <v>267</v>
      </c>
      <c r="B269" s="2" t="s">
        <v>266</v>
      </c>
    </row>
    <row r="270" spans="1:2" x14ac:dyDescent="0.25">
      <c r="A270">
        <f t="shared" si="4"/>
        <v>268</v>
      </c>
      <c r="B270" s="2" t="s">
        <v>267</v>
      </c>
    </row>
    <row r="271" spans="1:2" x14ac:dyDescent="0.25">
      <c r="A271">
        <f t="shared" si="4"/>
        <v>269</v>
      </c>
      <c r="B271" s="2" t="s">
        <v>268</v>
      </c>
    </row>
    <row r="272" spans="1:2" x14ac:dyDescent="0.25">
      <c r="A272">
        <f t="shared" si="4"/>
        <v>270</v>
      </c>
      <c r="B272" s="2" t="s">
        <v>269</v>
      </c>
    </row>
    <row r="273" spans="1:2" x14ac:dyDescent="0.25">
      <c r="A273">
        <f t="shared" si="4"/>
        <v>271</v>
      </c>
      <c r="B273" s="2" t="s">
        <v>270</v>
      </c>
    </row>
    <row r="274" spans="1:2" x14ac:dyDescent="0.25">
      <c r="A274">
        <f t="shared" si="4"/>
        <v>272</v>
      </c>
      <c r="B274" s="2" t="s">
        <v>271</v>
      </c>
    </row>
    <row r="275" spans="1:2" x14ac:dyDescent="0.25">
      <c r="A275">
        <f t="shared" si="4"/>
        <v>273</v>
      </c>
      <c r="B275" s="2" t="s">
        <v>272</v>
      </c>
    </row>
    <row r="276" spans="1:2" x14ac:dyDescent="0.25">
      <c r="A276">
        <f t="shared" si="4"/>
        <v>274</v>
      </c>
      <c r="B276" s="2" t="s">
        <v>273</v>
      </c>
    </row>
    <row r="277" spans="1:2" x14ac:dyDescent="0.25">
      <c r="A277">
        <f t="shared" si="4"/>
        <v>275</v>
      </c>
      <c r="B277" s="2" t="s">
        <v>274</v>
      </c>
    </row>
    <row r="278" spans="1:2" x14ac:dyDescent="0.25">
      <c r="A278">
        <f t="shared" si="4"/>
        <v>276</v>
      </c>
      <c r="B278" s="2" t="s">
        <v>275</v>
      </c>
    </row>
    <row r="279" spans="1:2" x14ac:dyDescent="0.25">
      <c r="A279">
        <f t="shared" si="4"/>
        <v>277</v>
      </c>
      <c r="B279" s="2" t="s">
        <v>276</v>
      </c>
    </row>
    <row r="280" spans="1:2" x14ac:dyDescent="0.25">
      <c r="A280">
        <f t="shared" si="4"/>
        <v>278</v>
      </c>
      <c r="B280" s="2" t="s">
        <v>277</v>
      </c>
    </row>
    <row r="281" spans="1:2" x14ac:dyDescent="0.25">
      <c r="A281">
        <f t="shared" si="4"/>
        <v>279</v>
      </c>
      <c r="B281" s="2" t="s">
        <v>278</v>
      </c>
    </row>
    <row r="282" spans="1:2" x14ac:dyDescent="0.25">
      <c r="A282">
        <f t="shared" si="4"/>
        <v>280</v>
      </c>
      <c r="B282" s="2" t="s">
        <v>279</v>
      </c>
    </row>
    <row r="283" spans="1:2" x14ac:dyDescent="0.25">
      <c r="A283">
        <f t="shared" si="4"/>
        <v>281</v>
      </c>
      <c r="B283" s="2" t="s">
        <v>280</v>
      </c>
    </row>
    <row r="284" spans="1:2" x14ac:dyDescent="0.25">
      <c r="A284">
        <f t="shared" si="4"/>
        <v>282</v>
      </c>
      <c r="B284" s="2" t="s">
        <v>281</v>
      </c>
    </row>
    <row r="285" spans="1:2" x14ac:dyDescent="0.25">
      <c r="A285">
        <f t="shared" si="4"/>
        <v>283</v>
      </c>
      <c r="B285" s="2" t="s">
        <v>282</v>
      </c>
    </row>
    <row r="286" spans="1:2" x14ac:dyDescent="0.25">
      <c r="A286">
        <f t="shared" si="4"/>
        <v>284</v>
      </c>
      <c r="B286" s="2" t="s">
        <v>283</v>
      </c>
    </row>
    <row r="287" spans="1:2" x14ac:dyDescent="0.25">
      <c r="A287">
        <f t="shared" si="4"/>
        <v>285</v>
      </c>
      <c r="B287" s="2" t="s">
        <v>284</v>
      </c>
    </row>
    <row r="288" spans="1:2" x14ac:dyDescent="0.25">
      <c r="A288">
        <f t="shared" si="4"/>
        <v>286</v>
      </c>
      <c r="B288" s="2" t="s">
        <v>285</v>
      </c>
    </row>
    <row r="289" spans="1:2" x14ac:dyDescent="0.25">
      <c r="A289">
        <f t="shared" si="4"/>
        <v>287</v>
      </c>
      <c r="B289" s="2" t="s">
        <v>286</v>
      </c>
    </row>
    <row r="290" spans="1:2" x14ac:dyDescent="0.25">
      <c r="A290">
        <f t="shared" si="4"/>
        <v>288</v>
      </c>
      <c r="B290" s="2" t="s">
        <v>287</v>
      </c>
    </row>
    <row r="291" spans="1:2" x14ac:dyDescent="0.25">
      <c r="A291">
        <f t="shared" si="4"/>
        <v>289</v>
      </c>
      <c r="B291" s="2" t="s">
        <v>288</v>
      </c>
    </row>
    <row r="292" spans="1:2" x14ac:dyDescent="0.25">
      <c r="A292">
        <f t="shared" si="4"/>
        <v>290</v>
      </c>
      <c r="B292" s="2" t="s">
        <v>289</v>
      </c>
    </row>
    <row r="293" spans="1:2" x14ac:dyDescent="0.25">
      <c r="A293">
        <f t="shared" si="4"/>
        <v>291</v>
      </c>
      <c r="B293" s="2" t="s">
        <v>290</v>
      </c>
    </row>
    <row r="294" spans="1:2" x14ac:dyDescent="0.25">
      <c r="A294">
        <f t="shared" si="4"/>
        <v>292</v>
      </c>
      <c r="B294" s="2" t="s">
        <v>291</v>
      </c>
    </row>
    <row r="295" spans="1:2" x14ac:dyDescent="0.25">
      <c r="A295">
        <f t="shared" si="4"/>
        <v>293</v>
      </c>
      <c r="B295" s="2" t="s">
        <v>292</v>
      </c>
    </row>
    <row r="296" spans="1:2" x14ac:dyDescent="0.25">
      <c r="A296">
        <f t="shared" si="4"/>
        <v>294</v>
      </c>
      <c r="B296" s="2" t="s">
        <v>293</v>
      </c>
    </row>
    <row r="297" spans="1:2" x14ac:dyDescent="0.25">
      <c r="A297">
        <f t="shared" si="4"/>
        <v>295</v>
      </c>
      <c r="B297" s="2" t="s">
        <v>294</v>
      </c>
    </row>
    <row r="298" spans="1:2" x14ac:dyDescent="0.25">
      <c r="A298">
        <f t="shared" si="4"/>
        <v>296</v>
      </c>
      <c r="B298" s="2" t="s">
        <v>295</v>
      </c>
    </row>
    <row r="299" spans="1:2" x14ac:dyDescent="0.25">
      <c r="A299">
        <f t="shared" si="4"/>
        <v>297</v>
      </c>
      <c r="B299" s="2" t="s">
        <v>296</v>
      </c>
    </row>
    <row r="300" spans="1:2" x14ac:dyDescent="0.25">
      <c r="A300">
        <f t="shared" si="4"/>
        <v>298</v>
      </c>
      <c r="B300" s="2" t="s">
        <v>297</v>
      </c>
    </row>
    <row r="301" spans="1:2" x14ac:dyDescent="0.25">
      <c r="A301">
        <f t="shared" si="4"/>
        <v>299</v>
      </c>
      <c r="B301" s="2" t="s">
        <v>298</v>
      </c>
    </row>
    <row r="302" spans="1:2" x14ac:dyDescent="0.25">
      <c r="A302">
        <f t="shared" si="4"/>
        <v>300</v>
      </c>
      <c r="B302" s="2" t="s">
        <v>299</v>
      </c>
    </row>
    <row r="303" spans="1:2" x14ac:dyDescent="0.25">
      <c r="A303">
        <f t="shared" si="4"/>
        <v>301</v>
      </c>
      <c r="B303" s="2" t="s">
        <v>300</v>
      </c>
    </row>
    <row r="304" spans="1:2" x14ac:dyDescent="0.25">
      <c r="A304">
        <f t="shared" si="4"/>
        <v>302</v>
      </c>
      <c r="B304" s="2" t="s">
        <v>301</v>
      </c>
    </row>
    <row r="305" spans="1:2" x14ac:dyDescent="0.25">
      <c r="A305">
        <f t="shared" si="4"/>
        <v>303</v>
      </c>
      <c r="B305" s="2" t="s">
        <v>302</v>
      </c>
    </row>
    <row r="306" spans="1:2" x14ac:dyDescent="0.25">
      <c r="A306">
        <f t="shared" si="4"/>
        <v>304</v>
      </c>
      <c r="B306" s="2" t="s">
        <v>303</v>
      </c>
    </row>
    <row r="307" spans="1:2" x14ac:dyDescent="0.25">
      <c r="A307">
        <f t="shared" si="4"/>
        <v>305</v>
      </c>
      <c r="B307" s="2" t="s">
        <v>304</v>
      </c>
    </row>
    <row r="308" spans="1:2" x14ac:dyDescent="0.25">
      <c r="A308">
        <f t="shared" si="4"/>
        <v>306</v>
      </c>
      <c r="B308" s="2" t="s">
        <v>305</v>
      </c>
    </row>
    <row r="309" spans="1:2" x14ac:dyDescent="0.25">
      <c r="A309">
        <f t="shared" si="4"/>
        <v>307</v>
      </c>
      <c r="B309" s="2" t="s">
        <v>306</v>
      </c>
    </row>
    <row r="310" spans="1:2" x14ac:dyDescent="0.25">
      <c r="A310">
        <f t="shared" si="4"/>
        <v>308</v>
      </c>
      <c r="B310" s="2" t="s">
        <v>307</v>
      </c>
    </row>
    <row r="311" spans="1:2" x14ac:dyDescent="0.25">
      <c r="A311">
        <f t="shared" si="4"/>
        <v>309</v>
      </c>
      <c r="B311" s="2" t="s">
        <v>308</v>
      </c>
    </row>
    <row r="312" spans="1:2" x14ac:dyDescent="0.25">
      <c r="A312">
        <f t="shared" si="4"/>
        <v>310</v>
      </c>
      <c r="B312" s="2" t="s">
        <v>309</v>
      </c>
    </row>
    <row r="313" spans="1:2" x14ac:dyDescent="0.25">
      <c r="A313">
        <f t="shared" si="4"/>
        <v>311</v>
      </c>
      <c r="B313" s="2" t="s">
        <v>310</v>
      </c>
    </row>
    <row r="314" spans="1:2" x14ac:dyDescent="0.25">
      <c r="A314">
        <f t="shared" si="4"/>
        <v>312</v>
      </c>
      <c r="B314" s="2" t="s">
        <v>311</v>
      </c>
    </row>
    <row r="315" spans="1:2" x14ac:dyDescent="0.25">
      <c r="A315">
        <f t="shared" si="4"/>
        <v>313</v>
      </c>
      <c r="B315" s="2" t="s">
        <v>312</v>
      </c>
    </row>
    <row r="316" spans="1:2" x14ac:dyDescent="0.25">
      <c r="A316">
        <f t="shared" si="4"/>
        <v>314</v>
      </c>
      <c r="B316" s="2" t="s">
        <v>313</v>
      </c>
    </row>
    <row r="317" spans="1:2" x14ac:dyDescent="0.25">
      <c r="A317">
        <f t="shared" si="4"/>
        <v>315</v>
      </c>
      <c r="B317" s="2" t="s">
        <v>314</v>
      </c>
    </row>
    <row r="318" spans="1:2" x14ac:dyDescent="0.25">
      <c r="A318">
        <f t="shared" si="4"/>
        <v>316</v>
      </c>
      <c r="B318" s="2" t="s">
        <v>315</v>
      </c>
    </row>
    <row r="319" spans="1:2" x14ac:dyDescent="0.25">
      <c r="A319">
        <f t="shared" si="4"/>
        <v>317</v>
      </c>
      <c r="B319" s="2" t="s">
        <v>316</v>
      </c>
    </row>
    <row r="320" spans="1:2" x14ac:dyDescent="0.25">
      <c r="A320">
        <f t="shared" si="4"/>
        <v>318</v>
      </c>
      <c r="B320" s="2" t="s">
        <v>317</v>
      </c>
    </row>
    <row r="321" spans="1:2" x14ac:dyDescent="0.25">
      <c r="A321">
        <f t="shared" si="4"/>
        <v>319</v>
      </c>
      <c r="B321" s="2" t="s">
        <v>318</v>
      </c>
    </row>
    <row r="322" spans="1:2" x14ac:dyDescent="0.25">
      <c r="A322">
        <f t="shared" si="4"/>
        <v>320</v>
      </c>
      <c r="B322" s="2" t="s">
        <v>319</v>
      </c>
    </row>
    <row r="323" spans="1:2" x14ac:dyDescent="0.25">
      <c r="A323">
        <f t="shared" si="4"/>
        <v>321</v>
      </c>
      <c r="B323" s="2" t="s">
        <v>320</v>
      </c>
    </row>
    <row r="324" spans="1:2" x14ac:dyDescent="0.25">
      <c r="A324">
        <f t="shared" ref="A324:A387" si="5">ROW()-ROW($A$2)</f>
        <v>322</v>
      </c>
      <c r="B324" s="2" t="s">
        <v>321</v>
      </c>
    </row>
    <row r="325" spans="1:2" x14ac:dyDescent="0.25">
      <c r="A325">
        <f t="shared" si="5"/>
        <v>323</v>
      </c>
      <c r="B325" s="2" t="s">
        <v>322</v>
      </c>
    </row>
    <row r="326" spans="1:2" x14ac:dyDescent="0.25">
      <c r="A326">
        <f t="shared" si="5"/>
        <v>324</v>
      </c>
      <c r="B326" s="2" t="s">
        <v>323</v>
      </c>
    </row>
    <row r="327" spans="1:2" x14ac:dyDescent="0.25">
      <c r="A327">
        <f t="shared" si="5"/>
        <v>325</v>
      </c>
      <c r="B327" s="2" t="s">
        <v>324</v>
      </c>
    </row>
    <row r="328" spans="1:2" x14ac:dyDescent="0.25">
      <c r="A328">
        <f t="shared" si="5"/>
        <v>326</v>
      </c>
      <c r="B328" s="2" t="s">
        <v>325</v>
      </c>
    </row>
    <row r="329" spans="1:2" x14ac:dyDescent="0.25">
      <c r="A329">
        <f t="shared" si="5"/>
        <v>327</v>
      </c>
      <c r="B329" s="2" t="s">
        <v>326</v>
      </c>
    </row>
    <row r="330" spans="1:2" x14ac:dyDescent="0.25">
      <c r="A330">
        <f t="shared" si="5"/>
        <v>328</v>
      </c>
      <c r="B330" s="2" t="s">
        <v>327</v>
      </c>
    </row>
    <row r="331" spans="1:2" x14ac:dyDescent="0.25">
      <c r="A331">
        <f t="shared" si="5"/>
        <v>329</v>
      </c>
      <c r="B331" s="2" t="s">
        <v>328</v>
      </c>
    </row>
    <row r="332" spans="1:2" x14ac:dyDescent="0.25">
      <c r="A332">
        <f t="shared" si="5"/>
        <v>330</v>
      </c>
      <c r="B332" s="2" t="s">
        <v>329</v>
      </c>
    </row>
    <row r="333" spans="1:2" x14ac:dyDescent="0.25">
      <c r="A333">
        <f t="shared" si="5"/>
        <v>331</v>
      </c>
      <c r="B333" s="2" t="s">
        <v>330</v>
      </c>
    </row>
    <row r="334" spans="1:2" x14ac:dyDescent="0.25">
      <c r="A334">
        <f t="shared" si="5"/>
        <v>332</v>
      </c>
      <c r="B334" s="2" t="s">
        <v>331</v>
      </c>
    </row>
    <row r="335" spans="1:2" x14ac:dyDescent="0.25">
      <c r="A335">
        <f t="shared" si="5"/>
        <v>333</v>
      </c>
      <c r="B335" s="2" t="s">
        <v>332</v>
      </c>
    </row>
    <row r="336" spans="1:2" x14ac:dyDescent="0.25">
      <c r="A336">
        <f t="shared" si="5"/>
        <v>334</v>
      </c>
      <c r="B336" s="2" t="s">
        <v>333</v>
      </c>
    </row>
    <row r="337" spans="1:2" x14ac:dyDescent="0.25">
      <c r="A337">
        <f t="shared" si="5"/>
        <v>335</v>
      </c>
      <c r="B337" s="2" t="s">
        <v>334</v>
      </c>
    </row>
    <row r="338" spans="1:2" x14ac:dyDescent="0.25">
      <c r="A338">
        <f t="shared" si="5"/>
        <v>336</v>
      </c>
      <c r="B338" s="2" t="s">
        <v>335</v>
      </c>
    </row>
    <row r="339" spans="1:2" x14ac:dyDescent="0.25">
      <c r="A339">
        <f t="shared" si="5"/>
        <v>337</v>
      </c>
      <c r="B339" s="2" t="s">
        <v>336</v>
      </c>
    </row>
    <row r="340" spans="1:2" x14ac:dyDescent="0.25">
      <c r="A340">
        <f t="shared" si="5"/>
        <v>338</v>
      </c>
      <c r="B340" s="2" t="s">
        <v>337</v>
      </c>
    </row>
    <row r="341" spans="1:2" x14ac:dyDescent="0.25">
      <c r="A341">
        <f t="shared" si="5"/>
        <v>339</v>
      </c>
      <c r="B341" s="2" t="s">
        <v>338</v>
      </c>
    </row>
    <row r="342" spans="1:2" x14ac:dyDescent="0.25">
      <c r="A342">
        <f t="shared" si="5"/>
        <v>340</v>
      </c>
      <c r="B342" s="2" t="s">
        <v>339</v>
      </c>
    </row>
    <row r="343" spans="1:2" x14ac:dyDescent="0.25">
      <c r="A343">
        <f t="shared" si="5"/>
        <v>341</v>
      </c>
      <c r="B343" s="2" t="s">
        <v>340</v>
      </c>
    </row>
    <row r="344" spans="1:2" x14ac:dyDescent="0.25">
      <c r="A344">
        <f t="shared" si="5"/>
        <v>342</v>
      </c>
      <c r="B344" s="2" t="s">
        <v>341</v>
      </c>
    </row>
    <row r="345" spans="1:2" x14ac:dyDescent="0.25">
      <c r="A345">
        <f t="shared" si="5"/>
        <v>343</v>
      </c>
      <c r="B345" s="2" t="s">
        <v>342</v>
      </c>
    </row>
    <row r="346" spans="1:2" x14ac:dyDescent="0.25">
      <c r="A346">
        <f t="shared" si="5"/>
        <v>344</v>
      </c>
      <c r="B346" s="2" t="s">
        <v>343</v>
      </c>
    </row>
    <row r="347" spans="1:2" x14ac:dyDescent="0.25">
      <c r="A347">
        <f t="shared" si="5"/>
        <v>345</v>
      </c>
      <c r="B347" s="2" t="s">
        <v>344</v>
      </c>
    </row>
    <row r="348" spans="1:2" x14ac:dyDescent="0.25">
      <c r="A348">
        <f t="shared" si="5"/>
        <v>346</v>
      </c>
      <c r="B348" s="2" t="s">
        <v>345</v>
      </c>
    </row>
    <row r="349" spans="1:2" x14ac:dyDescent="0.25">
      <c r="A349">
        <f t="shared" si="5"/>
        <v>347</v>
      </c>
      <c r="B349" s="2" t="s">
        <v>346</v>
      </c>
    </row>
    <row r="350" spans="1:2" x14ac:dyDescent="0.25">
      <c r="A350">
        <f t="shared" si="5"/>
        <v>348</v>
      </c>
      <c r="B350" s="2" t="s">
        <v>347</v>
      </c>
    </row>
    <row r="351" spans="1:2" x14ac:dyDescent="0.25">
      <c r="A351">
        <f t="shared" si="5"/>
        <v>349</v>
      </c>
      <c r="B351" s="2" t="s">
        <v>348</v>
      </c>
    </row>
    <row r="352" spans="1:2" x14ac:dyDescent="0.25">
      <c r="A352">
        <f t="shared" si="5"/>
        <v>350</v>
      </c>
      <c r="B352" s="2" t="s">
        <v>349</v>
      </c>
    </row>
    <row r="353" spans="1:2" x14ac:dyDescent="0.25">
      <c r="A353">
        <f t="shared" si="5"/>
        <v>351</v>
      </c>
      <c r="B353" s="2" t="s">
        <v>350</v>
      </c>
    </row>
    <row r="354" spans="1:2" x14ac:dyDescent="0.25">
      <c r="A354">
        <f t="shared" si="5"/>
        <v>352</v>
      </c>
      <c r="B354" s="2" t="s">
        <v>351</v>
      </c>
    </row>
    <row r="355" spans="1:2" x14ac:dyDescent="0.25">
      <c r="A355">
        <f t="shared" si="5"/>
        <v>353</v>
      </c>
      <c r="B355" s="2" t="s">
        <v>352</v>
      </c>
    </row>
    <row r="356" spans="1:2" x14ac:dyDescent="0.25">
      <c r="A356">
        <f t="shared" si="5"/>
        <v>354</v>
      </c>
      <c r="B356" s="2" t="s">
        <v>353</v>
      </c>
    </row>
    <row r="357" spans="1:2" x14ac:dyDescent="0.25">
      <c r="A357">
        <f t="shared" si="5"/>
        <v>355</v>
      </c>
      <c r="B357" s="2" t="s">
        <v>354</v>
      </c>
    </row>
    <row r="358" spans="1:2" x14ac:dyDescent="0.25">
      <c r="A358">
        <f t="shared" si="5"/>
        <v>356</v>
      </c>
      <c r="B358" s="2" t="s">
        <v>355</v>
      </c>
    </row>
    <row r="359" spans="1:2" x14ac:dyDescent="0.25">
      <c r="A359">
        <f t="shared" si="5"/>
        <v>357</v>
      </c>
      <c r="B359" s="2" t="s">
        <v>356</v>
      </c>
    </row>
    <row r="360" spans="1:2" x14ac:dyDescent="0.25">
      <c r="A360">
        <f t="shared" si="5"/>
        <v>358</v>
      </c>
      <c r="B360" s="2" t="s">
        <v>357</v>
      </c>
    </row>
    <row r="361" spans="1:2" x14ac:dyDescent="0.25">
      <c r="A361">
        <f t="shared" si="5"/>
        <v>359</v>
      </c>
      <c r="B361" s="2" t="s">
        <v>358</v>
      </c>
    </row>
    <row r="362" spans="1:2" x14ac:dyDescent="0.25">
      <c r="A362">
        <f t="shared" si="5"/>
        <v>360</v>
      </c>
      <c r="B362" s="2" t="s">
        <v>359</v>
      </c>
    </row>
    <row r="363" spans="1:2" x14ac:dyDescent="0.25">
      <c r="A363">
        <f t="shared" si="5"/>
        <v>361</v>
      </c>
      <c r="B363" s="2" t="s">
        <v>360</v>
      </c>
    </row>
    <row r="364" spans="1:2" x14ac:dyDescent="0.25">
      <c r="A364">
        <f t="shared" si="5"/>
        <v>362</v>
      </c>
      <c r="B364" s="2" t="s">
        <v>361</v>
      </c>
    </row>
    <row r="365" spans="1:2" x14ac:dyDescent="0.25">
      <c r="A365">
        <f t="shared" si="5"/>
        <v>363</v>
      </c>
      <c r="B365" s="2" t="s">
        <v>362</v>
      </c>
    </row>
    <row r="366" spans="1:2" x14ac:dyDescent="0.25">
      <c r="A366">
        <f t="shared" si="5"/>
        <v>364</v>
      </c>
      <c r="B366" s="2" t="s">
        <v>363</v>
      </c>
    </row>
    <row r="367" spans="1:2" x14ac:dyDescent="0.25">
      <c r="A367">
        <f t="shared" si="5"/>
        <v>365</v>
      </c>
      <c r="B367" s="2" t="s">
        <v>364</v>
      </c>
    </row>
    <row r="368" spans="1:2" x14ac:dyDescent="0.25">
      <c r="A368">
        <f t="shared" si="5"/>
        <v>366</v>
      </c>
      <c r="B368" s="2" t="s">
        <v>365</v>
      </c>
    </row>
    <row r="369" spans="1:2" x14ac:dyDescent="0.25">
      <c r="A369">
        <f t="shared" si="5"/>
        <v>367</v>
      </c>
      <c r="B369" s="2" t="s">
        <v>366</v>
      </c>
    </row>
    <row r="370" spans="1:2" x14ac:dyDescent="0.25">
      <c r="A370">
        <f t="shared" si="5"/>
        <v>368</v>
      </c>
      <c r="B370" s="2" t="s">
        <v>367</v>
      </c>
    </row>
    <row r="371" spans="1:2" x14ac:dyDescent="0.25">
      <c r="A371">
        <f t="shared" si="5"/>
        <v>369</v>
      </c>
      <c r="B371" s="2" t="s">
        <v>368</v>
      </c>
    </row>
    <row r="372" spans="1:2" x14ac:dyDescent="0.25">
      <c r="A372">
        <f t="shared" si="5"/>
        <v>370</v>
      </c>
      <c r="B372" s="2" t="s">
        <v>369</v>
      </c>
    </row>
    <row r="373" spans="1:2" x14ac:dyDescent="0.25">
      <c r="A373">
        <f t="shared" si="5"/>
        <v>371</v>
      </c>
      <c r="B373" s="2" t="s">
        <v>370</v>
      </c>
    </row>
    <row r="374" spans="1:2" x14ac:dyDescent="0.25">
      <c r="A374">
        <f t="shared" si="5"/>
        <v>372</v>
      </c>
      <c r="B374" s="2" t="s">
        <v>371</v>
      </c>
    </row>
    <row r="375" spans="1:2" x14ac:dyDescent="0.25">
      <c r="A375">
        <f t="shared" si="5"/>
        <v>373</v>
      </c>
      <c r="B375" s="2" t="s">
        <v>372</v>
      </c>
    </row>
    <row r="376" spans="1:2" x14ac:dyDescent="0.25">
      <c r="A376">
        <f t="shared" si="5"/>
        <v>374</v>
      </c>
      <c r="B376" s="2" t="s">
        <v>373</v>
      </c>
    </row>
    <row r="377" spans="1:2" x14ac:dyDescent="0.25">
      <c r="A377">
        <f t="shared" si="5"/>
        <v>375</v>
      </c>
      <c r="B377" s="2" t="s">
        <v>374</v>
      </c>
    </row>
    <row r="378" spans="1:2" x14ac:dyDescent="0.25">
      <c r="A378">
        <f t="shared" si="5"/>
        <v>376</v>
      </c>
      <c r="B378" s="2" t="s">
        <v>375</v>
      </c>
    </row>
    <row r="379" spans="1:2" x14ac:dyDescent="0.25">
      <c r="A379">
        <f t="shared" si="5"/>
        <v>377</v>
      </c>
      <c r="B379" s="2" t="s">
        <v>376</v>
      </c>
    </row>
    <row r="380" spans="1:2" x14ac:dyDescent="0.25">
      <c r="A380">
        <f t="shared" si="5"/>
        <v>378</v>
      </c>
      <c r="B380" s="2" t="s">
        <v>377</v>
      </c>
    </row>
    <row r="381" spans="1:2" x14ac:dyDescent="0.25">
      <c r="A381">
        <f t="shared" si="5"/>
        <v>379</v>
      </c>
      <c r="B381" s="2" t="s">
        <v>378</v>
      </c>
    </row>
    <row r="382" spans="1:2" x14ac:dyDescent="0.25">
      <c r="A382">
        <f t="shared" si="5"/>
        <v>380</v>
      </c>
      <c r="B382" s="2" t="s">
        <v>379</v>
      </c>
    </row>
    <row r="383" spans="1:2" x14ac:dyDescent="0.25">
      <c r="A383">
        <f t="shared" si="5"/>
        <v>381</v>
      </c>
      <c r="B383" s="2" t="s">
        <v>380</v>
      </c>
    </row>
    <row r="384" spans="1:2" x14ac:dyDescent="0.25">
      <c r="A384">
        <f t="shared" si="5"/>
        <v>382</v>
      </c>
      <c r="B384" s="2" t="s">
        <v>381</v>
      </c>
    </row>
    <row r="385" spans="1:2" x14ac:dyDescent="0.25">
      <c r="A385">
        <f t="shared" si="5"/>
        <v>383</v>
      </c>
      <c r="B385" s="2" t="s">
        <v>382</v>
      </c>
    </row>
    <row r="386" spans="1:2" x14ac:dyDescent="0.25">
      <c r="A386">
        <f t="shared" si="5"/>
        <v>384</v>
      </c>
      <c r="B386" s="2" t="s">
        <v>383</v>
      </c>
    </row>
    <row r="387" spans="1:2" x14ac:dyDescent="0.25">
      <c r="A387">
        <f t="shared" si="5"/>
        <v>385</v>
      </c>
      <c r="B387" s="2" t="s">
        <v>384</v>
      </c>
    </row>
    <row r="388" spans="1:2" x14ac:dyDescent="0.25">
      <c r="A388">
        <f t="shared" ref="A388:A451" si="6">ROW()-ROW($A$2)</f>
        <v>386</v>
      </c>
      <c r="B388" s="2" t="s">
        <v>385</v>
      </c>
    </row>
    <row r="389" spans="1:2" x14ac:dyDescent="0.25">
      <c r="A389">
        <f t="shared" si="6"/>
        <v>387</v>
      </c>
      <c r="B389" s="2" t="s">
        <v>386</v>
      </c>
    </row>
    <row r="390" spans="1:2" x14ac:dyDescent="0.25">
      <c r="A390">
        <f t="shared" si="6"/>
        <v>388</v>
      </c>
      <c r="B390" s="2" t="s">
        <v>387</v>
      </c>
    </row>
    <row r="391" spans="1:2" x14ac:dyDescent="0.25">
      <c r="A391">
        <f t="shared" si="6"/>
        <v>389</v>
      </c>
      <c r="B391" s="2" t="s">
        <v>388</v>
      </c>
    </row>
    <row r="392" spans="1:2" x14ac:dyDescent="0.25">
      <c r="A392">
        <f t="shared" si="6"/>
        <v>390</v>
      </c>
      <c r="B392" s="2" t="s">
        <v>389</v>
      </c>
    </row>
    <row r="393" spans="1:2" x14ac:dyDescent="0.25">
      <c r="A393">
        <f t="shared" si="6"/>
        <v>391</v>
      </c>
      <c r="B393" s="2" t="s">
        <v>390</v>
      </c>
    </row>
    <row r="394" spans="1:2" x14ac:dyDescent="0.25">
      <c r="A394">
        <f t="shared" si="6"/>
        <v>392</v>
      </c>
      <c r="B394" s="2" t="s">
        <v>391</v>
      </c>
    </row>
    <row r="395" spans="1:2" x14ac:dyDescent="0.25">
      <c r="A395">
        <f t="shared" si="6"/>
        <v>393</v>
      </c>
      <c r="B395" s="2" t="s">
        <v>392</v>
      </c>
    </row>
    <row r="396" spans="1:2" x14ac:dyDescent="0.25">
      <c r="A396">
        <f t="shared" si="6"/>
        <v>394</v>
      </c>
      <c r="B396" s="2" t="s">
        <v>393</v>
      </c>
    </row>
    <row r="397" spans="1:2" x14ac:dyDescent="0.25">
      <c r="A397">
        <f t="shared" si="6"/>
        <v>395</v>
      </c>
      <c r="B397" s="2" t="s">
        <v>394</v>
      </c>
    </row>
    <row r="398" spans="1:2" x14ac:dyDescent="0.25">
      <c r="A398">
        <f t="shared" si="6"/>
        <v>396</v>
      </c>
      <c r="B398" s="2" t="s">
        <v>395</v>
      </c>
    </row>
    <row r="399" spans="1:2" x14ac:dyDescent="0.25">
      <c r="A399">
        <f t="shared" si="6"/>
        <v>397</v>
      </c>
      <c r="B399" s="2" t="s">
        <v>396</v>
      </c>
    </row>
    <row r="400" spans="1:2" x14ac:dyDescent="0.25">
      <c r="A400">
        <f t="shared" si="6"/>
        <v>398</v>
      </c>
      <c r="B400" s="2" t="s">
        <v>397</v>
      </c>
    </row>
    <row r="401" spans="1:2" x14ac:dyDescent="0.25">
      <c r="A401">
        <f t="shared" si="6"/>
        <v>399</v>
      </c>
      <c r="B401" s="2" t="s">
        <v>398</v>
      </c>
    </row>
    <row r="402" spans="1:2" x14ac:dyDescent="0.25">
      <c r="A402">
        <f t="shared" si="6"/>
        <v>400</v>
      </c>
      <c r="B402" s="2" t="s">
        <v>399</v>
      </c>
    </row>
    <row r="403" spans="1:2" x14ac:dyDescent="0.25">
      <c r="A403">
        <f t="shared" si="6"/>
        <v>401</v>
      </c>
      <c r="B403" s="2" t="s">
        <v>400</v>
      </c>
    </row>
    <row r="404" spans="1:2" x14ac:dyDescent="0.25">
      <c r="A404">
        <f t="shared" si="6"/>
        <v>402</v>
      </c>
      <c r="B404" s="2" t="s">
        <v>401</v>
      </c>
    </row>
    <row r="405" spans="1:2" x14ac:dyDescent="0.25">
      <c r="A405">
        <f t="shared" si="6"/>
        <v>403</v>
      </c>
      <c r="B405" s="2" t="s">
        <v>402</v>
      </c>
    </row>
    <row r="406" spans="1:2" x14ac:dyDescent="0.25">
      <c r="A406">
        <f t="shared" si="6"/>
        <v>404</v>
      </c>
      <c r="B406" s="2" t="s">
        <v>403</v>
      </c>
    </row>
    <row r="407" spans="1:2" x14ac:dyDescent="0.25">
      <c r="A407">
        <f t="shared" si="6"/>
        <v>405</v>
      </c>
      <c r="B407" s="2" t="s">
        <v>404</v>
      </c>
    </row>
    <row r="408" spans="1:2" x14ac:dyDescent="0.25">
      <c r="A408">
        <f t="shared" si="6"/>
        <v>406</v>
      </c>
      <c r="B408" s="2" t="s">
        <v>405</v>
      </c>
    </row>
    <row r="409" spans="1:2" x14ac:dyDescent="0.25">
      <c r="A409">
        <f t="shared" si="6"/>
        <v>407</v>
      </c>
      <c r="B409" s="2" t="s">
        <v>406</v>
      </c>
    </row>
    <row r="410" spans="1:2" x14ac:dyDescent="0.25">
      <c r="A410">
        <f t="shared" si="6"/>
        <v>408</v>
      </c>
      <c r="B410" s="2" t="s">
        <v>407</v>
      </c>
    </row>
    <row r="411" spans="1:2" x14ac:dyDescent="0.25">
      <c r="A411">
        <f t="shared" si="6"/>
        <v>409</v>
      </c>
      <c r="B411" s="2" t="s">
        <v>408</v>
      </c>
    </row>
    <row r="412" spans="1:2" x14ac:dyDescent="0.25">
      <c r="A412">
        <f t="shared" si="6"/>
        <v>410</v>
      </c>
      <c r="B412" s="2" t="s">
        <v>409</v>
      </c>
    </row>
    <row r="413" spans="1:2" x14ac:dyDescent="0.25">
      <c r="A413">
        <f t="shared" si="6"/>
        <v>411</v>
      </c>
      <c r="B413" s="2" t="s">
        <v>410</v>
      </c>
    </row>
    <row r="414" spans="1:2" x14ac:dyDescent="0.25">
      <c r="A414">
        <f t="shared" si="6"/>
        <v>412</v>
      </c>
      <c r="B414" s="2" t="s">
        <v>411</v>
      </c>
    </row>
    <row r="415" spans="1:2" x14ac:dyDescent="0.25">
      <c r="A415">
        <f t="shared" si="6"/>
        <v>413</v>
      </c>
      <c r="B415" s="2" t="s">
        <v>412</v>
      </c>
    </row>
    <row r="416" spans="1:2" x14ac:dyDescent="0.25">
      <c r="A416">
        <f t="shared" si="6"/>
        <v>414</v>
      </c>
      <c r="B416" s="2" t="s">
        <v>413</v>
      </c>
    </row>
    <row r="417" spans="1:2" x14ac:dyDescent="0.25">
      <c r="A417">
        <f t="shared" si="6"/>
        <v>415</v>
      </c>
      <c r="B417" s="2" t="s">
        <v>414</v>
      </c>
    </row>
    <row r="418" spans="1:2" x14ac:dyDescent="0.25">
      <c r="A418">
        <f t="shared" si="6"/>
        <v>416</v>
      </c>
      <c r="B418" s="2" t="s">
        <v>415</v>
      </c>
    </row>
    <row r="419" spans="1:2" x14ac:dyDescent="0.25">
      <c r="A419">
        <f t="shared" si="6"/>
        <v>417</v>
      </c>
      <c r="B419" s="2" t="s">
        <v>416</v>
      </c>
    </row>
    <row r="420" spans="1:2" x14ac:dyDescent="0.25">
      <c r="A420">
        <f t="shared" si="6"/>
        <v>418</v>
      </c>
      <c r="B420" s="2" t="s">
        <v>417</v>
      </c>
    </row>
    <row r="421" spans="1:2" x14ac:dyDescent="0.25">
      <c r="A421">
        <f t="shared" si="6"/>
        <v>419</v>
      </c>
      <c r="B421" s="2" t="s">
        <v>418</v>
      </c>
    </row>
    <row r="422" spans="1:2" x14ac:dyDescent="0.25">
      <c r="A422">
        <f t="shared" si="6"/>
        <v>420</v>
      </c>
      <c r="B422" s="2" t="s">
        <v>419</v>
      </c>
    </row>
    <row r="423" spans="1:2" x14ac:dyDescent="0.25">
      <c r="A423">
        <f t="shared" si="6"/>
        <v>421</v>
      </c>
      <c r="B423" s="2" t="s">
        <v>420</v>
      </c>
    </row>
    <row r="424" spans="1:2" x14ac:dyDescent="0.25">
      <c r="A424">
        <f t="shared" si="6"/>
        <v>422</v>
      </c>
      <c r="B424" s="2" t="s">
        <v>421</v>
      </c>
    </row>
    <row r="425" spans="1:2" x14ac:dyDescent="0.25">
      <c r="A425">
        <f t="shared" si="6"/>
        <v>423</v>
      </c>
      <c r="B425" s="2" t="s">
        <v>422</v>
      </c>
    </row>
    <row r="426" spans="1:2" x14ac:dyDescent="0.25">
      <c r="A426">
        <f t="shared" si="6"/>
        <v>424</v>
      </c>
      <c r="B426" s="2" t="s">
        <v>423</v>
      </c>
    </row>
    <row r="427" spans="1:2" x14ac:dyDescent="0.25">
      <c r="A427">
        <f t="shared" si="6"/>
        <v>425</v>
      </c>
      <c r="B427" s="2" t="s">
        <v>424</v>
      </c>
    </row>
    <row r="428" spans="1:2" x14ac:dyDescent="0.25">
      <c r="A428">
        <f t="shared" si="6"/>
        <v>426</v>
      </c>
      <c r="B428" s="2" t="s">
        <v>425</v>
      </c>
    </row>
    <row r="429" spans="1:2" x14ac:dyDescent="0.25">
      <c r="A429">
        <f t="shared" si="6"/>
        <v>427</v>
      </c>
      <c r="B429" s="2" t="s">
        <v>426</v>
      </c>
    </row>
    <row r="430" spans="1:2" x14ac:dyDescent="0.25">
      <c r="A430">
        <f t="shared" si="6"/>
        <v>428</v>
      </c>
      <c r="B430" s="2" t="s">
        <v>427</v>
      </c>
    </row>
    <row r="431" spans="1:2" x14ac:dyDescent="0.25">
      <c r="A431">
        <f t="shared" si="6"/>
        <v>429</v>
      </c>
      <c r="B431" s="2" t="s">
        <v>428</v>
      </c>
    </row>
    <row r="432" spans="1:2" x14ac:dyDescent="0.25">
      <c r="A432">
        <f t="shared" si="6"/>
        <v>430</v>
      </c>
      <c r="B432" s="2" t="s">
        <v>429</v>
      </c>
    </row>
    <row r="433" spans="1:2" x14ac:dyDescent="0.25">
      <c r="A433">
        <f t="shared" si="6"/>
        <v>431</v>
      </c>
      <c r="B433" s="2" t="s">
        <v>430</v>
      </c>
    </row>
    <row r="434" spans="1:2" x14ac:dyDescent="0.25">
      <c r="A434">
        <f t="shared" si="6"/>
        <v>432</v>
      </c>
      <c r="B434" s="2" t="s">
        <v>431</v>
      </c>
    </row>
    <row r="435" spans="1:2" x14ac:dyDescent="0.25">
      <c r="A435">
        <f t="shared" si="6"/>
        <v>433</v>
      </c>
      <c r="B435" s="2" t="s">
        <v>432</v>
      </c>
    </row>
    <row r="436" spans="1:2" x14ac:dyDescent="0.25">
      <c r="A436">
        <f t="shared" si="6"/>
        <v>434</v>
      </c>
      <c r="B436" s="2" t="s">
        <v>433</v>
      </c>
    </row>
    <row r="437" spans="1:2" x14ac:dyDescent="0.25">
      <c r="A437">
        <f t="shared" si="6"/>
        <v>435</v>
      </c>
      <c r="B437" s="2" t="s">
        <v>434</v>
      </c>
    </row>
    <row r="438" spans="1:2" x14ac:dyDescent="0.25">
      <c r="A438">
        <f t="shared" si="6"/>
        <v>436</v>
      </c>
      <c r="B438" s="2" t="s">
        <v>435</v>
      </c>
    </row>
    <row r="439" spans="1:2" x14ac:dyDescent="0.25">
      <c r="A439">
        <f t="shared" si="6"/>
        <v>437</v>
      </c>
      <c r="B439" s="2" t="s">
        <v>436</v>
      </c>
    </row>
    <row r="440" spans="1:2" x14ac:dyDescent="0.25">
      <c r="A440">
        <f t="shared" si="6"/>
        <v>438</v>
      </c>
      <c r="B440" s="2" t="s">
        <v>437</v>
      </c>
    </row>
    <row r="441" spans="1:2" x14ac:dyDescent="0.25">
      <c r="A441">
        <f t="shared" si="6"/>
        <v>439</v>
      </c>
      <c r="B441" s="2" t="s">
        <v>438</v>
      </c>
    </row>
    <row r="442" spans="1:2" x14ac:dyDescent="0.25">
      <c r="A442">
        <f t="shared" si="6"/>
        <v>440</v>
      </c>
      <c r="B442" s="2" t="s">
        <v>439</v>
      </c>
    </row>
    <row r="443" spans="1:2" x14ac:dyDescent="0.25">
      <c r="A443">
        <f t="shared" si="6"/>
        <v>441</v>
      </c>
      <c r="B443" s="2" t="s">
        <v>440</v>
      </c>
    </row>
    <row r="444" spans="1:2" x14ac:dyDescent="0.25">
      <c r="A444">
        <f t="shared" si="6"/>
        <v>442</v>
      </c>
      <c r="B444" s="2" t="s">
        <v>441</v>
      </c>
    </row>
    <row r="445" spans="1:2" x14ac:dyDescent="0.25">
      <c r="A445">
        <f t="shared" si="6"/>
        <v>443</v>
      </c>
      <c r="B445" s="2" t="s">
        <v>442</v>
      </c>
    </row>
    <row r="446" spans="1:2" x14ac:dyDescent="0.25">
      <c r="A446">
        <f t="shared" si="6"/>
        <v>444</v>
      </c>
      <c r="B446" s="2" t="s">
        <v>443</v>
      </c>
    </row>
    <row r="447" spans="1:2" x14ac:dyDescent="0.25">
      <c r="A447">
        <f t="shared" si="6"/>
        <v>445</v>
      </c>
      <c r="B447" s="2" t="s">
        <v>444</v>
      </c>
    </row>
    <row r="448" spans="1:2" x14ac:dyDescent="0.25">
      <c r="A448">
        <f t="shared" si="6"/>
        <v>446</v>
      </c>
      <c r="B448" s="2" t="s">
        <v>445</v>
      </c>
    </row>
    <row r="449" spans="1:2" x14ac:dyDescent="0.25">
      <c r="A449">
        <f t="shared" si="6"/>
        <v>447</v>
      </c>
      <c r="B449" s="2" t="s">
        <v>446</v>
      </c>
    </row>
    <row r="450" spans="1:2" x14ac:dyDescent="0.25">
      <c r="A450">
        <f t="shared" si="6"/>
        <v>448</v>
      </c>
      <c r="B450" s="2" t="s">
        <v>447</v>
      </c>
    </row>
    <row r="451" spans="1:2" x14ac:dyDescent="0.25">
      <c r="A451">
        <f t="shared" si="6"/>
        <v>449</v>
      </c>
      <c r="B451" s="2" t="s">
        <v>448</v>
      </c>
    </row>
    <row r="452" spans="1:2" x14ac:dyDescent="0.25">
      <c r="A452">
        <f t="shared" ref="A452:A515" si="7">ROW()-ROW($A$2)</f>
        <v>450</v>
      </c>
      <c r="B452" s="2" t="s">
        <v>449</v>
      </c>
    </row>
    <row r="453" spans="1:2" x14ac:dyDescent="0.25">
      <c r="A453">
        <f t="shared" si="7"/>
        <v>451</v>
      </c>
      <c r="B453" s="2" t="s">
        <v>450</v>
      </c>
    </row>
    <row r="454" spans="1:2" x14ac:dyDescent="0.25">
      <c r="A454">
        <f t="shared" si="7"/>
        <v>452</v>
      </c>
      <c r="B454" s="2" t="s">
        <v>451</v>
      </c>
    </row>
    <row r="455" spans="1:2" x14ac:dyDescent="0.25">
      <c r="A455">
        <f t="shared" si="7"/>
        <v>453</v>
      </c>
      <c r="B455" s="2" t="s">
        <v>452</v>
      </c>
    </row>
    <row r="456" spans="1:2" x14ac:dyDescent="0.25">
      <c r="A456">
        <f t="shared" si="7"/>
        <v>454</v>
      </c>
      <c r="B456" s="2" t="s">
        <v>453</v>
      </c>
    </row>
    <row r="457" spans="1:2" x14ac:dyDescent="0.25">
      <c r="A457">
        <f t="shared" si="7"/>
        <v>455</v>
      </c>
      <c r="B457" s="2" t="s">
        <v>454</v>
      </c>
    </row>
    <row r="458" spans="1:2" x14ac:dyDescent="0.25">
      <c r="A458">
        <f t="shared" si="7"/>
        <v>456</v>
      </c>
      <c r="B458" s="2" t="s">
        <v>455</v>
      </c>
    </row>
    <row r="459" spans="1:2" x14ac:dyDescent="0.25">
      <c r="A459">
        <f t="shared" si="7"/>
        <v>457</v>
      </c>
      <c r="B459" s="2" t="s">
        <v>456</v>
      </c>
    </row>
    <row r="460" spans="1:2" x14ac:dyDescent="0.25">
      <c r="A460">
        <f t="shared" si="7"/>
        <v>458</v>
      </c>
      <c r="B460" s="2" t="s">
        <v>457</v>
      </c>
    </row>
    <row r="461" spans="1:2" x14ac:dyDescent="0.25">
      <c r="A461">
        <f t="shared" si="7"/>
        <v>459</v>
      </c>
      <c r="B461" s="2" t="s">
        <v>458</v>
      </c>
    </row>
    <row r="462" spans="1:2" x14ac:dyDescent="0.25">
      <c r="A462">
        <f t="shared" si="7"/>
        <v>460</v>
      </c>
      <c r="B462" s="2" t="s">
        <v>459</v>
      </c>
    </row>
    <row r="463" spans="1:2" x14ac:dyDescent="0.25">
      <c r="A463">
        <f t="shared" si="7"/>
        <v>461</v>
      </c>
      <c r="B463" s="2" t="s">
        <v>460</v>
      </c>
    </row>
    <row r="464" spans="1:2" x14ac:dyDescent="0.25">
      <c r="A464">
        <f t="shared" si="7"/>
        <v>462</v>
      </c>
      <c r="B464" s="2" t="s">
        <v>461</v>
      </c>
    </row>
    <row r="465" spans="1:2" x14ac:dyDescent="0.25">
      <c r="A465">
        <f t="shared" si="7"/>
        <v>463</v>
      </c>
      <c r="B465" s="2" t="s">
        <v>462</v>
      </c>
    </row>
    <row r="466" spans="1:2" x14ac:dyDescent="0.25">
      <c r="A466">
        <f t="shared" si="7"/>
        <v>464</v>
      </c>
      <c r="B466" s="2" t="s">
        <v>463</v>
      </c>
    </row>
    <row r="467" spans="1:2" x14ac:dyDescent="0.25">
      <c r="A467">
        <f t="shared" si="7"/>
        <v>465</v>
      </c>
      <c r="B467" s="2" t="s">
        <v>464</v>
      </c>
    </row>
    <row r="468" spans="1:2" x14ac:dyDescent="0.25">
      <c r="A468">
        <f t="shared" si="7"/>
        <v>466</v>
      </c>
      <c r="B468" s="2" t="s">
        <v>465</v>
      </c>
    </row>
    <row r="469" spans="1:2" x14ac:dyDescent="0.25">
      <c r="A469">
        <f t="shared" si="7"/>
        <v>467</v>
      </c>
      <c r="B469" s="2" t="s">
        <v>466</v>
      </c>
    </row>
    <row r="470" spans="1:2" x14ac:dyDescent="0.25">
      <c r="A470">
        <f t="shared" si="7"/>
        <v>468</v>
      </c>
      <c r="B470" s="2" t="s">
        <v>467</v>
      </c>
    </row>
    <row r="471" spans="1:2" x14ac:dyDescent="0.25">
      <c r="A471">
        <f t="shared" si="7"/>
        <v>469</v>
      </c>
      <c r="B471" s="2" t="s">
        <v>468</v>
      </c>
    </row>
    <row r="472" spans="1:2" x14ac:dyDescent="0.25">
      <c r="A472">
        <f t="shared" si="7"/>
        <v>470</v>
      </c>
      <c r="B472" s="2" t="s">
        <v>469</v>
      </c>
    </row>
    <row r="473" spans="1:2" x14ac:dyDescent="0.25">
      <c r="A473">
        <f t="shared" si="7"/>
        <v>471</v>
      </c>
      <c r="B473" s="2" t="s">
        <v>470</v>
      </c>
    </row>
    <row r="474" spans="1:2" x14ac:dyDescent="0.25">
      <c r="A474">
        <f t="shared" si="7"/>
        <v>472</v>
      </c>
      <c r="B474" s="2" t="s">
        <v>471</v>
      </c>
    </row>
    <row r="475" spans="1:2" x14ac:dyDescent="0.25">
      <c r="A475">
        <f t="shared" si="7"/>
        <v>473</v>
      </c>
      <c r="B475" s="2" t="s">
        <v>472</v>
      </c>
    </row>
    <row r="476" spans="1:2" x14ac:dyDescent="0.25">
      <c r="A476">
        <f t="shared" si="7"/>
        <v>474</v>
      </c>
      <c r="B476" s="2" t="s">
        <v>473</v>
      </c>
    </row>
    <row r="477" spans="1:2" x14ac:dyDescent="0.25">
      <c r="A477">
        <f t="shared" si="7"/>
        <v>475</v>
      </c>
      <c r="B477" s="2" t="s">
        <v>474</v>
      </c>
    </row>
    <row r="478" spans="1:2" x14ac:dyDescent="0.25">
      <c r="A478">
        <f t="shared" si="7"/>
        <v>476</v>
      </c>
      <c r="B478" s="2" t="s">
        <v>475</v>
      </c>
    </row>
    <row r="479" spans="1:2" x14ac:dyDescent="0.25">
      <c r="A479">
        <f t="shared" si="7"/>
        <v>477</v>
      </c>
      <c r="B479" s="2" t="s">
        <v>476</v>
      </c>
    </row>
    <row r="480" spans="1:2" x14ac:dyDescent="0.25">
      <c r="A480">
        <f t="shared" si="7"/>
        <v>478</v>
      </c>
      <c r="B480" s="2" t="s">
        <v>477</v>
      </c>
    </row>
    <row r="481" spans="1:2" x14ac:dyDescent="0.25">
      <c r="A481">
        <f t="shared" si="7"/>
        <v>479</v>
      </c>
      <c r="B481" s="2" t="s">
        <v>478</v>
      </c>
    </row>
    <row r="482" spans="1:2" x14ac:dyDescent="0.25">
      <c r="A482">
        <f t="shared" si="7"/>
        <v>480</v>
      </c>
      <c r="B482" s="2" t="s">
        <v>479</v>
      </c>
    </row>
    <row r="483" spans="1:2" x14ac:dyDescent="0.25">
      <c r="A483">
        <f t="shared" si="7"/>
        <v>481</v>
      </c>
      <c r="B483" s="2" t="s">
        <v>480</v>
      </c>
    </row>
    <row r="484" spans="1:2" x14ac:dyDescent="0.25">
      <c r="A484">
        <f t="shared" si="7"/>
        <v>482</v>
      </c>
      <c r="B484" s="2" t="s">
        <v>481</v>
      </c>
    </row>
    <row r="485" spans="1:2" x14ac:dyDescent="0.25">
      <c r="A485">
        <f t="shared" si="7"/>
        <v>483</v>
      </c>
      <c r="B485" s="2" t="s">
        <v>482</v>
      </c>
    </row>
    <row r="486" spans="1:2" x14ac:dyDescent="0.25">
      <c r="A486">
        <f t="shared" si="7"/>
        <v>484</v>
      </c>
      <c r="B486" s="2" t="s">
        <v>483</v>
      </c>
    </row>
    <row r="487" spans="1:2" x14ac:dyDescent="0.25">
      <c r="A487">
        <f t="shared" si="7"/>
        <v>485</v>
      </c>
      <c r="B487" s="2" t="s">
        <v>484</v>
      </c>
    </row>
    <row r="488" spans="1:2" x14ac:dyDescent="0.25">
      <c r="A488">
        <f t="shared" si="7"/>
        <v>486</v>
      </c>
      <c r="B488" s="2" t="s">
        <v>485</v>
      </c>
    </row>
    <row r="489" spans="1:2" x14ac:dyDescent="0.25">
      <c r="A489">
        <f t="shared" si="7"/>
        <v>487</v>
      </c>
      <c r="B489" s="2" t="s">
        <v>486</v>
      </c>
    </row>
    <row r="490" spans="1:2" x14ac:dyDescent="0.25">
      <c r="A490">
        <f t="shared" si="7"/>
        <v>488</v>
      </c>
      <c r="B490" s="2" t="s">
        <v>487</v>
      </c>
    </row>
    <row r="491" spans="1:2" x14ac:dyDescent="0.25">
      <c r="A491">
        <f t="shared" si="7"/>
        <v>489</v>
      </c>
      <c r="B491" s="2" t="s">
        <v>488</v>
      </c>
    </row>
    <row r="492" spans="1:2" x14ac:dyDescent="0.25">
      <c r="A492">
        <f t="shared" si="7"/>
        <v>490</v>
      </c>
      <c r="B492" s="2" t="s">
        <v>489</v>
      </c>
    </row>
    <row r="493" spans="1:2" x14ac:dyDescent="0.25">
      <c r="A493">
        <f t="shared" si="7"/>
        <v>491</v>
      </c>
      <c r="B493" s="2" t="s">
        <v>490</v>
      </c>
    </row>
    <row r="494" spans="1:2" x14ac:dyDescent="0.25">
      <c r="A494">
        <f t="shared" si="7"/>
        <v>492</v>
      </c>
      <c r="B494" s="2" t="s">
        <v>491</v>
      </c>
    </row>
    <row r="495" spans="1:2" x14ac:dyDescent="0.25">
      <c r="A495">
        <f t="shared" si="7"/>
        <v>493</v>
      </c>
      <c r="B495" s="2" t="s">
        <v>492</v>
      </c>
    </row>
    <row r="496" spans="1:2" x14ac:dyDescent="0.25">
      <c r="A496">
        <f t="shared" si="7"/>
        <v>494</v>
      </c>
      <c r="B496" s="2" t="s">
        <v>493</v>
      </c>
    </row>
    <row r="497" spans="1:2" x14ac:dyDescent="0.25">
      <c r="A497">
        <f t="shared" si="7"/>
        <v>495</v>
      </c>
      <c r="B497" s="2" t="s">
        <v>494</v>
      </c>
    </row>
    <row r="498" spans="1:2" x14ac:dyDescent="0.25">
      <c r="A498">
        <f t="shared" si="7"/>
        <v>496</v>
      </c>
      <c r="B498" s="2" t="s">
        <v>495</v>
      </c>
    </row>
    <row r="499" spans="1:2" x14ac:dyDescent="0.25">
      <c r="A499">
        <f t="shared" si="7"/>
        <v>497</v>
      </c>
      <c r="B499" s="2" t="s">
        <v>496</v>
      </c>
    </row>
    <row r="500" spans="1:2" x14ac:dyDescent="0.25">
      <c r="A500">
        <f t="shared" si="7"/>
        <v>498</v>
      </c>
      <c r="B500" s="2" t="s">
        <v>497</v>
      </c>
    </row>
    <row r="501" spans="1:2" x14ac:dyDescent="0.25">
      <c r="A501">
        <f t="shared" si="7"/>
        <v>499</v>
      </c>
      <c r="B501" s="2" t="s">
        <v>498</v>
      </c>
    </row>
    <row r="502" spans="1:2" x14ac:dyDescent="0.25">
      <c r="A502">
        <f t="shared" si="7"/>
        <v>500</v>
      </c>
      <c r="B502" s="2" t="s">
        <v>499</v>
      </c>
    </row>
    <row r="503" spans="1:2" x14ac:dyDescent="0.25">
      <c r="A503">
        <f t="shared" si="7"/>
        <v>501</v>
      </c>
      <c r="B503" s="2" t="s">
        <v>500</v>
      </c>
    </row>
    <row r="504" spans="1:2" x14ac:dyDescent="0.25">
      <c r="A504">
        <f t="shared" si="7"/>
        <v>502</v>
      </c>
      <c r="B504" s="2" t="s">
        <v>501</v>
      </c>
    </row>
    <row r="505" spans="1:2" x14ac:dyDescent="0.25">
      <c r="A505">
        <f t="shared" si="7"/>
        <v>503</v>
      </c>
      <c r="B505" s="2" t="s">
        <v>502</v>
      </c>
    </row>
    <row r="506" spans="1:2" x14ac:dyDescent="0.25">
      <c r="A506">
        <f t="shared" si="7"/>
        <v>504</v>
      </c>
      <c r="B506" s="2" t="s">
        <v>503</v>
      </c>
    </row>
    <row r="507" spans="1:2" x14ac:dyDescent="0.25">
      <c r="A507">
        <f t="shared" si="7"/>
        <v>505</v>
      </c>
      <c r="B507" s="2" t="s">
        <v>504</v>
      </c>
    </row>
    <row r="508" spans="1:2" x14ac:dyDescent="0.25">
      <c r="A508">
        <f t="shared" si="7"/>
        <v>506</v>
      </c>
      <c r="B508" s="2" t="s">
        <v>505</v>
      </c>
    </row>
    <row r="509" spans="1:2" x14ac:dyDescent="0.25">
      <c r="A509">
        <f t="shared" si="7"/>
        <v>507</v>
      </c>
      <c r="B509" s="2" t="s">
        <v>506</v>
      </c>
    </row>
    <row r="510" spans="1:2" x14ac:dyDescent="0.25">
      <c r="A510">
        <f t="shared" si="7"/>
        <v>508</v>
      </c>
      <c r="B510" s="2" t="s">
        <v>507</v>
      </c>
    </row>
    <row r="511" spans="1:2" x14ac:dyDescent="0.25">
      <c r="A511">
        <f t="shared" si="7"/>
        <v>509</v>
      </c>
      <c r="B511" s="2" t="s">
        <v>508</v>
      </c>
    </row>
    <row r="512" spans="1:2" x14ac:dyDescent="0.25">
      <c r="A512">
        <f t="shared" si="7"/>
        <v>510</v>
      </c>
      <c r="B512" s="2" t="s">
        <v>509</v>
      </c>
    </row>
    <row r="513" spans="1:2" x14ac:dyDescent="0.25">
      <c r="A513">
        <f t="shared" si="7"/>
        <v>511</v>
      </c>
      <c r="B513" s="2" t="s">
        <v>510</v>
      </c>
    </row>
    <row r="514" spans="1:2" x14ac:dyDescent="0.25">
      <c r="A514">
        <f t="shared" si="7"/>
        <v>512</v>
      </c>
      <c r="B514" s="2" t="s">
        <v>511</v>
      </c>
    </row>
    <row r="515" spans="1:2" x14ac:dyDescent="0.25">
      <c r="A515">
        <f t="shared" si="7"/>
        <v>513</v>
      </c>
      <c r="B515" s="2" t="s">
        <v>512</v>
      </c>
    </row>
    <row r="516" spans="1:2" x14ac:dyDescent="0.25">
      <c r="A516">
        <f t="shared" ref="A516:A561" si="8">ROW()-ROW($A$2)</f>
        <v>514</v>
      </c>
      <c r="B516" s="2" t="s">
        <v>513</v>
      </c>
    </row>
    <row r="517" spans="1:2" x14ac:dyDescent="0.25">
      <c r="A517">
        <f t="shared" si="8"/>
        <v>515</v>
      </c>
      <c r="B517" s="2" t="s">
        <v>514</v>
      </c>
    </row>
    <row r="518" spans="1:2" x14ac:dyDescent="0.25">
      <c r="A518">
        <f t="shared" si="8"/>
        <v>516</v>
      </c>
      <c r="B518" s="2" t="s">
        <v>515</v>
      </c>
    </row>
    <row r="519" spans="1:2" x14ac:dyDescent="0.25">
      <c r="A519">
        <f t="shared" si="8"/>
        <v>517</v>
      </c>
      <c r="B519" s="2" t="s">
        <v>516</v>
      </c>
    </row>
    <row r="520" spans="1:2" x14ac:dyDescent="0.25">
      <c r="A520">
        <f t="shared" si="8"/>
        <v>518</v>
      </c>
      <c r="B520" s="2" t="s">
        <v>517</v>
      </c>
    </row>
    <row r="521" spans="1:2" x14ac:dyDescent="0.25">
      <c r="A521">
        <f t="shared" si="8"/>
        <v>519</v>
      </c>
      <c r="B521" s="2" t="s">
        <v>518</v>
      </c>
    </row>
    <row r="522" spans="1:2" x14ac:dyDescent="0.25">
      <c r="A522">
        <f t="shared" si="8"/>
        <v>520</v>
      </c>
      <c r="B522" s="2" t="s">
        <v>519</v>
      </c>
    </row>
    <row r="523" spans="1:2" x14ac:dyDescent="0.25">
      <c r="A523">
        <f t="shared" si="8"/>
        <v>521</v>
      </c>
      <c r="B523" s="2" t="s">
        <v>520</v>
      </c>
    </row>
    <row r="524" spans="1:2" x14ac:dyDescent="0.25">
      <c r="A524">
        <f t="shared" si="8"/>
        <v>522</v>
      </c>
      <c r="B524" s="2" t="s">
        <v>521</v>
      </c>
    </row>
    <row r="525" spans="1:2" x14ac:dyDescent="0.25">
      <c r="A525">
        <f t="shared" si="8"/>
        <v>523</v>
      </c>
      <c r="B525" s="2" t="s">
        <v>522</v>
      </c>
    </row>
    <row r="526" spans="1:2" x14ac:dyDescent="0.25">
      <c r="A526">
        <f t="shared" si="8"/>
        <v>524</v>
      </c>
      <c r="B526" s="2" t="s">
        <v>523</v>
      </c>
    </row>
    <row r="527" spans="1:2" x14ac:dyDescent="0.25">
      <c r="A527">
        <f t="shared" si="8"/>
        <v>525</v>
      </c>
      <c r="B527" s="2" t="s">
        <v>524</v>
      </c>
    </row>
    <row r="528" spans="1:2" x14ac:dyDescent="0.25">
      <c r="A528">
        <f t="shared" si="8"/>
        <v>526</v>
      </c>
      <c r="B528" s="2" t="s">
        <v>525</v>
      </c>
    </row>
    <row r="529" spans="1:2" x14ac:dyDescent="0.25">
      <c r="A529">
        <f t="shared" si="8"/>
        <v>527</v>
      </c>
      <c r="B529" s="2" t="s">
        <v>526</v>
      </c>
    </row>
    <row r="530" spans="1:2" x14ac:dyDescent="0.25">
      <c r="A530">
        <f t="shared" si="8"/>
        <v>528</v>
      </c>
      <c r="B530" s="2" t="s">
        <v>527</v>
      </c>
    </row>
    <row r="531" spans="1:2" x14ac:dyDescent="0.25">
      <c r="A531">
        <f t="shared" si="8"/>
        <v>529</v>
      </c>
      <c r="B531" s="2" t="s">
        <v>528</v>
      </c>
    </row>
    <row r="532" spans="1:2" x14ac:dyDescent="0.25">
      <c r="A532">
        <f t="shared" si="8"/>
        <v>530</v>
      </c>
      <c r="B532" s="2" t="s">
        <v>529</v>
      </c>
    </row>
    <row r="533" spans="1:2" x14ac:dyDescent="0.25">
      <c r="A533">
        <f t="shared" si="8"/>
        <v>531</v>
      </c>
      <c r="B533" s="2" t="s">
        <v>530</v>
      </c>
    </row>
    <row r="534" spans="1:2" x14ac:dyDescent="0.25">
      <c r="A534">
        <f t="shared" si="8"/>
        <v>532</v>
      </c>
      <c r="B534" s="2" t="s">
        <v>531</v>
      </c>
    </row>
    <row r="535" spans="1:2" x14ac:dyDescent="0.25">
      <c r="A535">
        <f t="shared" si="8"/>
        <v>533</v>
      </c>
      <c r="B535" s="2" t="s">
        <v>532</v>
      </c>
    </row>
    <row r="536" spans="1:2" x14ac:dyDescent="0.25">
      <c r="A536">
        <f t="shared" si="8"/>
        <v>534</v>
      </c>
      <c r="B536" s="2" t="s">
        <v>533</v>
      </c>
    </row>
    <row r="537" spans="1:2" x14ac:dyDescent="0.25">
      <c r="A537">
        <f t="shared" si="8"/>
        <v>535</v>
      </c>
      <c r="B537" s="2" t="s">
        <v>534</v>
      </c>
    </row>
    <row r="538" spans="1:2" x14ac:dyDescent="0.25">
      <c r="A538">
        <f t="shared" si="8"/>
        <v>536</v>
      </c>
      <c r="B538" s="2" t="s">
        <v>535</v>
      </c>
    </row>
    <row r="539" spans="1:2" x14ac:dyDescent="0.25">
      <c r="A539">
        <f t="shared" si="8"/>
        <v>537</v>
      </c>
      <c r="B539" s="2" t="s">
        <v>536</v>
      </c>
    </row>
    <row r="540" spans="1:2" x14ac:dyDescent="0.25">
      <c r="A540">
        <f t="shared" si="8"/>
        <v>538</v>
      </c>
      <c r="B540" s="2" t="s">
        <v>537</v>
      </c>
    </row>
    <row r="541" spans="1:2" x14ac:dyDescent="0.25">
      <c r="A541">
        <f t="shared" si="8"/>
        <v>539</v>
      </c>
      <c r="B541" s="2" t="s">
        <v>538</v>
      </c>
    </row>
    <row r="542" spans="1:2" x14ac:dyDescent="0.25">
      <c r="A542">
        <f t="shared" si="8"/>
        <v>540</v>
      </c>
      <c r="B542" s="2" t="s">
        <v>539</v>
      </c>
    </row>
    <row r="543" spans="1:2" x14ac:dyDescent="0.25">
      <c r="A543">
        <f t="shared" si="8"/>
        <v>541</v>
      </c>
      <c r="B543" s="2" t="s">
        <v>540</v>
      </c>
    </row>
    <row r="544" spans="1:2" x14ac:dyDescent="0.25">
      <c r="A544">
        <f t="shared" si="8"/>
        <v>542</v>
      </c>
      <c r="B544" s="2" t="s">
        <v>541</v>
      </c>
    </row>
    <row r="545" spans="1:2" x14ac:dyDescent="0.25">
      <c r="A545">
        <f t="shared" si="8"/>
        <v>543</v>
      </c>
      <c r="B545" s="2" t="s">
        <v>542</v>
      </c>
    </row>
    <row r="546" spans="1:2" x14ac:dyDescent="0.25">
      <c r="A546">
        <f t="shared" si="8"/>
        <v>544</v>
      </c>
      <c r="B546" s="2" t="s">
        <v>543</v>
      </c>
    </row>
    <row r="547" spans="1:2" x14ac:dyDescent="0.25">
      <c r="A547">
        <f t="shared" si="8"/>
        <v>545</v>
      </c>
      <c r="B547" s="2" t="s">
        <v>544</v>
      </c>
    </row>
    <row r="548" spans="1:2" x14ac:dyDescent="0.25">
      <c r="A548">
        <f t="shared" si="8"/>
        <v>546</v>
      </c>
      <c r="B548" s="2" t="s">
        <v>545</v>
      </c>
    </row>
    <row r="549" spans="1:2" x14ac:dyDescent="0.25">
      <c r="A549">
        <f t="shared" si="8"/>
        <v>547</v>
      </c>
      <c r="B549" s="2" t="s">
        <v>546</v>
      </c>
    </row>
    <row r="550" spans="1:2" x14ac:dyDescent="0.25">
      <c r="A550">
        <f t="shared" si="8"/>
        <v>548</v>
      </c>
      <c r="B550" s="2" t="s">
        <v>547</v>
      </c>
    </row>
    <row r="551" spans="1:2" x14ac:dyDescent="0.25">
      <c r="A551">
        <f t="shared" si="8"/>
        <v>549</v>
      </c>
      <c r="B551" s="2" t="s">
        <v>548</v>
      </c>
    </row>
    <row r="552" spans="1:2" x14ac:dyDescent="0.25">
      <c r="A552">
        <f t="shared" si="8"/>
        <v>550</v>
      </c>
      <c r="B552" s="2" t="s">
        <v>549</v>
      </c>
    </row>
    <row r="553" spans="1:2" x14ac:dyDescent="0.25">
      <c r="A553">
        <f t="shared" si="8"/>
        <v>551</v>
      </c>
      <c r="B553" s="2" t="s">
        <v>550</v>
      </c>
    </row>
    <row r="554" spans="1:2" x14ac:dyDescent="0.25">
      <c r="A554">
        <f t="shared" si="8"/>
        <v>552</v>
      </c>
      <c r="B554" s="2" t="s">
        <v>551</v>
      </c>
    </row>
    <row r="555" spans="1:2" x14ac:dyDescent="0.25">
      <c r="A555">
        <f t="shared" si="8"/>
        <v>553</v>
      </c>
      <c r="B555" s="2" t="s">
        <v>552</v>
      </c>
    </row>
    <row r="556" spans="1:2" x14ac:dyDescent="0.25">
      <c r="A556">
        <f t="shared" si="8"/>
        <v>554</v>
      </c>
      <c r="B556" s="2" t="s">
        <v>553</v>
      </c>
    </row>
    <row r="557" spans="1:2" x14ac:dyDescent="0.25">
      <c r="A557">
        <f t="shared" si="8"/>
        <v>555</v>
      </c>
      <c r="B557" s="2" t="s">
        <v>554</v>
      </c>
    </row>
    <row r="558" spans="1:2" x14ac:dyDescent="0.25">
      <c r="A558">
        <f t="shared" si="8"/>
        <v>556</v>
      </c>
      <c r="B558" s="2" t="s">
        <v>555</v>
      </c>
    </row>
    <row r="559" spans="1:2" x14ac:dyDescent="0.25">
      <c r="A559">
        <f t="shared" si="8"/>
        <v>557</v>
      </c>
      <c r="B559" s="2" t="s">
        <v>556</v>
      </c>
    </row>
    <row r="560" spans="1:2" x14ac:dyDescent="0.25">
      <c r="A560">
        <f t="shared" si="8"/>
        <v>558</v>
      </c>
      <c r="B560" s="2" t="s">
        <v>557</v>
      </c>
    </row>
    <row r="561" spans="1:2" x14ac:dyDescent="0.25">
      <c r="A561">
        <f t="shared" si="8"/>
        <v>559</v>
      </c>
      <c r="B561" s="2" t="s">
        <v>558</v>
      </c>
    </row>
    <row r="562" spans="1:2" x14ac:dyDescent="0.25">
      <c r="A562">
        <f>A561+1</f>
        <v>560</v>
      </c>
      <c r="B562" t="s">
        <v>1554</v>
      </c>
    </row>
    <row r="563" spans="1:2" x14ac:dyDescent="0.25">
      <c r="A563">
        <f>A562+1</f>
        <v>561</v>
      </c>
      <c r="B563" t="s">
        <v>1555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69AB-FBB7-43B9-9ED2-2767A8BF5CBE}">
  <dimension ref="A1:K561"/>
  <sheetViews>
    <sheetView topLeftCell="C1" workbookViewId="0">
      <selection activeCell="F2" sqref="F2"/>
    </sheetView>
  </sheetViews>
  <sheetFormatPr defaultRowHeight="15" x14ac:dyDescent="0.25"/>
  <cols>
    <col min="2" max="2" width="15.28515625" bestFit="1" customWidth="1"/>
    <col min="3" max="3" width="15" bestFit="1" customWidth="1"/>
    <col min="4" max="4" width="8.140625" bestFit="1" customWidth="1"/>
    <col min="6" max="6" width="59.7109375" bestFit="1" customWidth="1"/>
    <col min="7" max="7" width="44.42578125" bestFit="1" customWidth="1"/>
    <col min="8" max="8" width="54.5703125" bestFit="1" customWidth="1"/>
    <col min="9" max="9" width="20.85546875" bestFit="1" customWidth="1"/>
    <col min="10" max="10" width="36.28515625" bestFit="1" customWidth="1"/>
    <col min="11" max="11" width="49.85546875" bestFit="1" customWidth="1"/>
    <col min="12" max="12" width="12" bestFit="1" customWidth="1"/>
  </cols>
  <sheetData>
    <row r="1" spans="1:11" x14ac:dyDescent="0.25">
      <c r="G1" s="1" t="s">
        <v>1551</v>
      </c>
    </row>
    <row r="2" spans="1:11" x14ac:dyDescent="0.25">
      <c r="A2" s="3" t="s">
        <v>1552</v>
      </c>
      <c r="B2" s="3" t="s">
        <v>1553</v>
      </c>
      <c r="C2" s="3" t="str" cm="1">
        <f t="array" ref="C2">_xll.ECONOMATICA(_xll.EcoRange(1,-1,559,-1),"Name",,,,,,,"false","true")</f>
        <v>Name</v>
      </c>
      <c r="D2" s="3" t="str" cm="1">
        <f t="array" ref="D2">_xll.ECONOMATICA(_xll.EcoRange(1,-2,559,-2),"Class",,,,,,,"false","true")</f>
        <v>Class</v>
      </c>
      <c r="E2" s="3" t="str" cm="1">
        <f t="array" ref="E2">_xll.ECONOMATICA(_xll.EcoRange(1,-3,559,-3),"Ticker",,,,,,,"false","true")</f>
        <v>Ticker</v>
      </c>
      <c r="F2" s="3" t="str" cm="1">
        <f t="array" ref="F2">_xll.ECONOMATICA(_xll.EcoRange(1,-4,559,-4),"EPS","12M","LATEST",,,"USD",,"false","true")</f>
        <v xml:space="preserve"> EPS  Latest  In US Dollars  of 12 months  consolid:yes*  adj by CA's</v>
      </c>
      <c r="G2" s="3" t="str" cm="1">
        <f t="array" ref="G2">_xll.ECONOMATICA(_xll.EcoRange(1,-5,559,-5),"Divid per Share","12M",G1,,,"USD",,"false","true")</f>
        <v>Divid per Share Latest 12 months In US Dollars</v>
      </c>
      <c r="H2" s="3" t="str" cm="1">
        <f t="array" ref="H2">_xll.ECONOMATICA(_xll.EcoRange(1,-6,559,-6),"BVperShare",,G1,,,"USD",,"false","true")</f>
        <v xml:space="preserve"> BVperShare  Latest  In US Dollars  consolid:yes*  adj by CA's</v>
      </c>
      <c r="I2" s="3" t="str" cm="1">
        <f t="array" ref="I2">_xll.ECONOMATICA(_xll.EcoRange(1,-7,559,-7),"Sector Economatica",,,,,,,"false","true")</f>
        <v>Sector Economatica</v>
      </c>
      <c r="J2" s="3" t="str" cm="1">
        <f t="array" ref="J2">_xll.ECONOMATICA(_xll.EcoRange(1,-8,559,-8),"Close",,"D-0",,,"USD",,"false","true")</f>
        <v>Close 28Apr23 adj by CA's In US Dollars</v>
      </c>
      <c r="K2" s="3" t="str" cm="1">
        <f t="array" ref="K2">_xll.ECONOMATICA(_xll.EcoRange(1,-9,559,-9),"Volume$","1M","D-0",,,"USD","THOUSANDS","false","true",,{"std.tec.caddip=true"})</f>
        <v>Volume$ 28Apr23 1 months In US Dollars in thousands</v>
      </c>
    </row>
    <row r="3" spans="1:11" x14ac:dyDescent="0.25">
      <c r="A3">
        <f>ROW()-ROW($A$2)</f>
        <v>1</v>
      </c>
      <c r="B3" s="2" t="s">
        <v>0</v>
      </c>
      <c r="C3" t="s">
        <v>559</v>
      </c>
      <c r="D3" t="s">
        <v>960</v>
      </c>
      <c r="E3" t="s">
        <v>972</v>
      </c>
      <c r="F3">
        <v>0.44109965239999999</v>
      </c>
      <c r="G3">
        <v>0</v>
      </c>
      <c r="H3">
        <v>4.1605260421999999</v>
      </c>
      <c r="I3" t="s">
        <v>1531</v>
      </c>
      <c r="J3">
        <v>6.3331133640999999</v>
      </c>
      <c r="K3">
        <v>1257685.537</v>
      </c>
    </row>
    <row r="4" spans="1:11" x14ac:dyDescent="0.25">
      <c r="A4">
        <f t="shared" ref="A4:A67" si="0">ROW()-ROW($A$2)</f>
        <v>2</v>
      </c>
      <c r="B4" s="2" t="s">
        <v>1</v>
      </c>
      <c r="C4" t="s">
        <v>560</v>
      </c>
      <c r="D4" t="s">
        <v>960</v>
      </c>
      <c r="E4" t="s">
        <v>973</v>
      </c>
      <c r="F4">
        <v>0.22087561166</v>
      </c>
      <c r="G4">
        <v>2.2358852971000001E-2</v>
      </c>
      <c r="H4">
        <v>1.0862553399999999</v>
      </c>
      <c r="I4" t="s">
        <v>1532</v>
      </c>
      <c r="J4">
        <v>2.1696962425000001</v>
      </c>
      <c r="K4">
        <v>46076.760386000002</v>
      </c>
    </row>
    <row r="5" spans="1:11" x14ac:dyDescent="0.25">
      <c r="A5">
        <f t="shared" si="0"/>
        <v>3</v>
      </c>
      <c r="B5" s="2" t="s">
        <v>2</v>
      </c>
      <c r="C5" t="s">
        <v>561</v>
      </c>
      <c r="D5" t="s">
        <v>960</v>
      </c>
      <c r="E5" t="s">
        <v>974</v>
      </c>
      <c r="F5">
        <v>-2.0526344352999999E-5</v>
      </c>
      <c r="H5">
        <v>1.628395398E-5</v>
      </c>
      <c r="I5" t="s">
        <v>1533</v>
      </c>
      <c r="K5">
        <v>0</v>
      </c>
    </row>
    <row r="6" spans="1:11" x14ac:dyDescent="0.25">
      <c r="A6">
        <f t="shared" si="0"/>
        <v>4</v>
      </c>
      <c r="B6" s="2" t="s">
        <v>3</v>
      </c>
      <c r="C6" t="s">
        <v>562</v>
      </c>
      <c r="D6" t="s">
        <v>961</v>
      </c>
      <c r="E6" t="s">
        <v>975</v>
      </c>
      <c r="F6">
        <v>0.69567897221999997</v>
      </c>
      <c r="G6">
        <v>0.20506889575000001</v>
      </c>
      <c r="H6">
        <v>4.5172165564000002</v>
      </c>
      <c r="I6" t="s">
        <v>1534</v>
      </c>
      <c r="J6">
        <v>3.3435319054999999</v>
      </c>
      <c r="K6">
        <v>43006.852809999997</v>
      </c>
    </row>
    <row r="7" spans="1:11" x14ac:dyDescent="0.25">
      <c r="A7">
        <f t="shared" si="0"/>
        <v>5</v>
      </c>
      <c r="B7" s="2" t="s">
        <v>4</v>
      </c>
      <c r="C7" t="s">
        <v>563</v>
      </c>
      <c r="D7" t="s">
        <v>960</v>
      </c>
      <c r="E7" t="s">
        <v>976</v>
      </c>
      <c r="F7">
        <v>0.31518357386000001</v>
      </c>
      <c r="G7">
        <v>6.7858060689999999E-2</v>
      </c>
      <c r="H7">
        <v>1.8321141925</v>
      </c>
      <c r="I7" t="s">
        <v>1535</v>
      </c>
      <c r="J7">
        <v>1.7397564341</v>
      </c>
      <c r="K7">
        <v>5.6578623429999997</v>
      </c>
    </row>
    <row r="8" spans="1:11" x14ac:dyDescent="0.25">
      <c r="A8">
        <f t="shared" si="0"/>
        <v>6</v>
      </c>
      <c r="B8" s="2" t="s">
        <v>5</v>
      </c>
      <c r="C8" t="s">
        <v>563</v>
      </c>
      <c r="D8" t="s">
        <v>961</v>
      </c>
      <c r="E8" t="s">
        <v>977</v>
      </c>
      <c r="F8">
        <v>0.31518357386000001</v>
      </c>
      <c r="G8">
        <v>7.4648611249000005E-2</v>
      </c>
      <c r="H8">
        <v>1.8321141925</v>
      </c>
      <c r="I8" t="s">
        <v>1535</v>
      </c>
      <c r="J8">
        <v>1.5417841502</v>
      </c>
      <c r="K8">
        <v>669.47155836000002</v>
      </c>
    </row>
    <row r="9" spans="1:11" x14ac:dyDescent="0.25">
      <c r="A9">
        <f t="shared" si="0"/>
        <v>7</v>
      </c>
      <c r="B9" s="2" t="s">
        <v>6</v>
      </c>
      <c r="C9" t="s">
        <v>564</v>
      </c>
      <c r="D9" t="s">
        <v>960</v>
      </c>
      <c r="E9" t="s">
        <v>978</v>
      </c>
      <c r="F9">
        <v>-2.3299051952000001E-2</v>
      </c>
      <c r="G9">
        <v>0</v>
      </c>
      <c r="H9">
        <v>0.22678739447999999</v>
      </c>
      <c r="I9" t="s">
        <v>1536</v>
      </c>
      <c r="J9">
        <v>0.31395604615</v>
      </c>
      <c r="K9">
        <v>24276.724447000001</v>
      </c>
    </row>
    <row r="10" spans="1:11" x14ac:dyDescent="0.25">
      <c r="A10">
        <f t="shared" si="0"/>
        <v>8</v>
      </c>
      <c r="B10" s="2" t="s">
        <v>7</v>
      </c>
      <c r="C10" t="s">
        <v>565</v>
      </c>
      <c r="D10" t="s">
        <v>960</v>
      </c>
      <c r="E10" t="s">
        <v>979</v>
      </c>
      <c r="F10">
        <v>5.5355352461999997E-2</v>
      </c>
      <c r="G10">
        <v>2.0976612905999999E-2</v>
      </c>
      <c r="H10">
        <v>1.3981632671999999</v>
      </c>
      <c r="I10" t="s">
        <v>1533</v>
      </c>
      <c r="J10">
        <v>2.1357010018999998</v>
      </c>
      <c r="K10">
        <v>138804.58173999999</v>
      </c>
    </row>
    <row r="11" spans="1:11" x14ac:dyDescent="0.25">
      <c r="A11">
        <f t="shared" si="0"/>
        <v>9</v>
      </c>
      <c r="B11" s="2" t="s">
        <v>8</v>
      </c>
      <c r="C11" t="s">
        <v>566</v>
      </c>
      <c r="D11" t="s">
        <v>960</v>
      </c>
      <c r="E11" t="s">
        <v>980</v>
      </c>
      <c r="F11">
        <v>1.0421401537E-2</v>
      </c>
      <c r="H11">
        <v>0.25971320650000002</v>
      </c>
      <c r="I11" t="s">
        <v>1533</v>
      </c>
      <c r="K11">
        <v>0</v>
      </c>
    </row>
    <row r="12" spans="1:11" x14ac:dyDescent="0.25">
      <c r="A12">
        <f t="shared" si="0"/>
        <v>10</v>
      </c>
      <c r="B12" s="2" t="s">
        <v>9</v>
      </c>
      <c r="C12" t="s">
        <v>567</v>
      </c>
      <c r="D12" t="s">
        <v>960</v>
      </c>
      <c r="E12" t="s">
        <v>981</v>
      </c>
      <c r="F12">
        <v>0.12236306685999999</v>
      </c>
      <c r="G12">
        <v>0.11768548947</v>
      </c>
      <c r="H12">
        <v>0.84607647257999996</v>
      </c>
      <c r="I12" t="s">
        <v>1533</v>
      </c>
      <c r="J12">
        <v>1.7717519547</v>
      </c>
      <c r="K12">
        <v>16.138074320000001</v>
      </c>
    </row>
    <row r="13" spans="1:11" x14ac:dyDescent="0.25">
      <c r="A13">
        <f t="shared" si="0"/>
        <v>11</v>
      </c>
      <c r="B13" s="2" t="s">
        <v>10</v>
      </c>
      <c r="C13" t="s">
        <v>568</v>
      </c>
      <c r="D13" t="s">
        <v>960</v>
      </c>
      <c r="E13" t="s">
        <v>982</v>
      </c>
      <c r="F13">
        <v>0.25900718633999997</v>
      </c>
      <c r="H13">
        <v>0.31391524514000002</v>
      </c>
      <c r="I13" t="s">
        <v>1532</v>
      </c>
      <c r="K13">
        <v>0</v>
      </c>
    </row>
    <row r="14" spans="1:11" x14ac:dyDescent="0.25">
      <c r="A14">
        <f t="shared" si="0"/>
        <v>12</v>
      </c>
      <c r="B14" s="2" t="s">
        <v>11</v>
      </c>
      <c r="C14" t="s">
        <v>569</v>
      </c>
      <c r="D14" t="s">
        <v>960</v>
      </c>
      <c r="E14" t="s">
        <v>983</v>
      </c>
      <c r="F14">
        <v>3.2002210237999998E-2</v>
      </c>
      <c r="G14">
        <v>3.4124860322000003E-2</v>
      </c>
      <c r="H14">
        <v>1.6999072245</v>
      </c>
      <c r="I14" t="s">
        <v>1532</v>
      </c>
      <c r="J14">
        <v>1.3898054272</v>
      </c>
      <c r="K14">
        <v>924.01874185999998</v>
      </c>
    </row>
    <row r="15" spans="1:11" x14ac:dyDescent="0.25">
      <c r="A15">
        <f t="shared" si="0"/>
        <v>13</v>
      </c>
      <c r="B15" s="2" t="s">
        <v>12</v>
      </c>
      <c r="C15" t="s">
        <v>570</v>
      </c>
      <c r="D15" t="s">
        <v>960</v>
      </c>
      <c r="E15" t="s">
        <v>984</v>
      </c>
      <c r="F15">
        <v>0.21854202891999999</v>
      </c>
      <c r="G15">
        <v>0</v>
      </c>
      <c r="H15">
        <v>3.3565112879000001</v>
      </c>
      <c r="I15" t="s">
        <v>1537</v>
      </c>
      <c r="K15">
        <v>2.2590483481999999</v>
      </c>
    </row>
    <row r="16" spans="1:11" x14ac:dyDescent="0.25">
      <c r="A16">
        <f t="shared" si="0"/>
        <v>14</v>
      </c>
      <c r="B16" s="2" t="s">
        <v>13</v>
      </c>
      <c r="C16" t="s">
        <v>570</v>
      </c>
      <c r="D16" t="s">
        <v>962</v>
      </c>
      <c r="E16" t="s">
        <v>985</v>
      </c>
      <c r="F16">
        <v>0.21854202891999999</v>
      </c>
      <c r="G16">
        <v>5.9240200426999998E-2</v>
      </c>
      <c r="H16">
        <v>3.3565112879000001</v>
      </c>
      <c r="I16" t="s">
        <v>1537</v>
      </c>
      <c r="K16">
        <v>0</v>
      </c>
    </row>
    <row r="17" spans="1:11" x14ac:dyDescent="0.25">
      <c r="A17">
        <f t="shared" si="0"/>
        <v>15</v>
      </c>
      <c r="B17" s="2" t="s">
        <v>14</v>
      </c>
      <c r="C17" t="s">
        <v>570</v>
      </c>
      <c r="D17" t="s">
        <v>963</v>
      </c>
      <c r="E17" t="s">
        <v>986</v>
      </c>
      <c r="F17">
        <v>0.21854202891999999</v>
      </c>
      <c r="G17">
        <v>0.1501072453</v>
      </c>
      <c r="H17">
        <v>3.3565112879000001</v>
      </c>
      <c r="I17" t="s">
        <v>1537</v>
      </c>
      <c r="K17">
        <v>9.3132145759</v>
      </c>
    </row>
    <row r="18" spans="1:11" x14ac:dyDescent="0.25">
      <c r="A18">
        <f t="shared" si="0"/>
        <v>16</v>
      </c>
      <c r="B18" s="2" t="s">
        <v>15</v>
      </c>
      <c r="C18" t="s">
        <v>570</v>
      </c>
      <c r="D18" t="s">
        <v>964</v>
      </c>
      <c r="E18" t="s">
        <v>987</v>
      </c>
      <c r="F18">
        <v>0.21854202891999999</v>
      </c>
      <c r="G18">
        <v>8.7563051803000003E-2</v>
      </c>
      <c r="H18">
        <v>3.3565112879000001</v>
      </c>
      <c r="I18" t="s">
        <v>1537</v>
      </c>
      <c r="K18">
        <v>0.22304832714</v>
      </c>
    </row>
    <row r="19" spans="1:11" x14ac:dyDescent="0.25">
      <c r="A19">
        <f t="shared" si="0"/>
        <v>17</v>
      </c>
      <c r="B19" s="2" t="s">
        <v>16</v>
      </c>
      <c r="C19" t="s">
        <v>570</v>
      </c>
      <c r="D19" t="s">
        <v>965</v>
      </c>
      <c r="E19" t="s">
        <v>988</v>
      </c>
      <c r="F19">
        <v>0.21854202891999999</v>
      </c>
      <c r="G19">
        <v>6.2544198001000001E-2</v>
      </c>
      <c r="H19">
        <v>3.3565112879000001</v>
      </c>
      <c r="I19" t="s">
        <v>1537</v>
      </c>
      <c r="K19">
        <v>0</v>
      </c>
    </row>
    <row r="20" spans="1:11" x14ac:dyDescent="0.25">
      <c r="A20">
        <f t="shared" si="0"/>
        <v>18</v>
      </c>
      <c r="B20" s="2" t="s">
        <v>17</v>
      </c>
      <c r="C20" t="s">
        <v>570</v>
      </c>
      <c r="D20" t="s">
        <v>966</v>
      </c>
      <c r="E20" t="s">
        <v>989</v>
      </c>
      <c r="F20">
        <v>0.21854202891999999</v>
      </c>
      <c r="G20">
        <v>7.5054602237000001E-2</v>
      </c>
      <c r="H20">
        <v>3.3565112879000001</v>
      </c>
      <c r="I20" t="s">
        <v>1537</v>
      </c>
      <c r="J20">
        <v>1.8497410363</v>
      </c>
      <c r="K20">
        <v>0.57490460306000002</v>
      </c>
    </row>
    <row r="21" spans="1:11" x14ac:dyDescent="0.25">
      <c r="A21">
        <f t="shared" si="0"/>
        <v>19</v>
      </c>
      <c r="B21" s="2" t="s">
        <v>18</v>
      </c>
      <c r="C21" t="s">
        <v>570</v>
      </c>
      <c r="D21" t="s">
        <v>967</v>
      </c>
      <c r="E21" t="s">
        <v>990</v>
      </c>
      <c r="F21">
        <v>0.21854202891999999</v>
      </c>
      <c r="G21">
        <v>0</v>
      </c>
      <c r="H21">
        <v>3.3565112879000001</v>
      </c>
      <c r="I21" t="s">
        <v>1537</v>
      </c>
      <c r="K21">
        <v>8.3472978252000001</v>
      </c>
    </row>
    <row r="22" spans="1:11" x14ac:dyDescent="0.25">
      <c r="A22">
        <f t="shared" si="0"/>
        <v>20</v>
      </c>
      <c r="B22" s="2" t="s">
        <v>19</v>
      </c>
      <c r="C22" t="s">
        <v>571</v>
      </c>
      <c r="D22" t="s">
        <v>960</v>
      </c>
      <c r="E22" t="s">
        <v>991</v>
      </c>
      <c r="F22">
        <v>7.2147612218999999E-2</v>
      </c>
      <c r="G22">
        <v>0</v>
      </c>
      <c r="H22">
        <v>1.9717658817999999</v>
      </c>
      <c r="I22" t="s">
        <v>1534</v>
      </c>
      <c r="K22">
        <v>11.274360065</v>
      </c>
    </row>
    <row r="23" spans="1:11" x14ac:dyDescent="0.25">
      <c r="A23">
        <f t="shared" si="0"/>
        <v>21</v>
      </c>
      <c r="B23" s="2" t="s">
        <v>20</v>
      </c>
      <c r="C23" t="s">
        <v>571</v>
      </c>
      <c r="D23" t="s">
        <v>961</v>
      </c>
      <c r="E23" t="s">
        <v>992</v>
      </c>
      <c r="F23">
        <v>7.2147612218999999E-2</v>
      </c>
      <c r="G23">
        <v>9.2975300654999996E-2</v>
      </c>
      <c r="H23">
        <v>1.9717658817999999</v>
      </c>
      <c r="I23" t="s">
        <v>1534</v>
      </c>
      <c r="J23">
        <v>1.0598516207999999</v>
      </c>
      <c r="K23">
        <v>18.872445500000001</v>
      </c>
    </row>
    <row r="24" spans="1:11" x14ac:dyDescent="0.25">
      <c r="A24">
        <f t="shared" si="0"/>
        <v>22</v>
      </c>
      <c r="B24" s="2" t="s">
        <v>21</v>
      </c>
      <c r="C24" t="s">
        <v>572</v>
      </c>
      <c r="D24" t="s">
        <v>960</v>
      </c>
      <c r="E24" t="s">
        <v>993</v>
      </c>
      <c r="F24">
        <v>0.15025800523999999</v>
      </c>
      <c r="G24">
        <v>1.3745704466999999E-4</v>
      </c>
      <c r="H24">
        <v>2.4143012960000001</v>
      </c>
      <c r="I24" t="s">
        <v>1537</v>
      </c>
      <c r="K24">
        <v>1.4291465607</v>
      </c>
    </row>
    <row r="25" spans="1:11" x14ac:dyDescent="0.25">
      <c r="A25">
        <f t="shared" si="0"/>
        <v>23</v>
      </c>
      <c r="B25" s="2" t="s">
        <v>22</v>
      </c>
      <c r="C25" t="s">
        <v>572</v>
      </c>
      <c r="D25" t="s">
        <v>962</v>
      </c>
      <c r="E25" t="s">
        <v>994</v>
      </c>
      <c r="F25">
        <v>0.15025800523999999</v>
      </c>
      <c r="G25">
        <v>0.11245474474</v>
      </c>
      <c r="H25">
        <v>2.4143012960000001</v>
      </c>
      <c r="I25" t="s">
        <v>1537</v>
      </c>
      <c r="K25">
        <v>0.52946352389999995</v>
      </c>
    </row>
    <row r="26" spans="1:11" x14ac:dyDescent="0.25">
      <c r="A26">
        <f t="shared" si="0"/>
        <v>24</v>
      </c>
      <c r="B26" s="2" t="s">
        <v>23</v>
      </c>
      <c r="C26" t="s">
        <v>572</v>
      </c>
      <c r="D26" t="s">
        <v>963</v>
      </c>
      <c r="E26" t="s">
        <v>995</v>
      </c>
      <c r="F26">
        <v>0.15025800523999999</v>
      </c>
      <c r="G26">
        <v>1.5120274914E-4</v>
      </c>
      <c r="H26">
        <v>2.4143012960000001</v>
      </c>
      <c r="I26" t="s">
        <v>1537</v>
      </c>
      <c r="J26">
        <v>1.3398124263</v>
      </c>
      <c r="K26">
        <v>101.95102098</v>
      </c>
    </row>
    <row r="27" spans="1:11" x14ac:dyDescent="0.25">
      <c r="A27">
        <f t="shared" si="0"/>
        <v>25</v>
      </c>
      <c r="B27" s="2" t="s">
        <v>24</v>
      </c>
      <c r="C27" t="s">
        <v>573</v>
      </c>
      <c r="D27" t="s">
        <v>960</v>
      </c>
      <c r="E27" t="s">
        <v>996</v>
      </c>
      <c r="F27">
        <v>0.25683272785</v>
      </c>
      <c r="G27">
        <v>4.1692110207999997E-2</v>
      </c>
      <c r="H27">
        <v>3.6338865204999999</v>
      </c>
      <c r="I27" t="s">
        <v>1534</v>
      </c>
      <c r="J27">
        <v>1.8977343172000001</v>
      </c>
      <c r="K27">
        <v>21.132989217999999</v>
      </c>
    </row>
    <row r="28" spans="1:11" x14ac:dyDescent="0.25">
      <c r="A28">
        <f t="shared" si="0"/>
        <v>26</v>
      </c>
      <c r="B28" s="2" t="s">
        <v>25</v>
      </c>
      <c r="C28" t="s">
        <v>573</v>
      </c>
      <c r="D28" t="s">
        <v>961</v>
      </c>
      <c r="E28" t="s">
        <v>997</v>
      </c>
      <c r="F28">
        <v>0.25683272785</v>
      </c>
      <c r="G28">
        <v>0.1216983567</v>
      </c>
      <c r="H28">
        <v>3.6338865204999999</v>
      </c>
      <c r="I28" t="s">
        <v>1534</v>
      </c>
      <c r="K28">
        <v>65.675805107000002</v>
      </c>
    </row>
    <row r="29" spans="1:11" x14ac:dyDescent="0.25">
      <c r="A29">
        <f t="shared" si="0"/>
        <v>27</v>
      </c>
      <c r="B29" s="2" t="s">
        <v>26</v>
      </c>
      <c r="C29" t="s">
        <v>574</v>
      </c>
      <c r="D29" t="s">
        <v>960</v>
      </c>
      <c r="E29" t="s">
        <v>998</v>
      </c>
      <c r="F29">
        <v>0.11254918852</v>
      </c>
      <c r="G29">
        <v>7.6526024324999997E-2</v>
      </c>
      <c r="H29">
        <v>4.9085081725000004</v>
      </c>
      <c r="I29" t="s">
        <v>1537</v>
      </c>
      <c r="J29">
        <v>3.7274781530999999</v>
      </c>
      <c r="K29">
        <v>376009.49099999998</v>
      </c>
    </row>
    <row r="30" spans="1:11" x14ac:dyDescent="0.25">
      <c r="A30">
        <f t="shared" si="0"/>
        <v>28</v>
      </c>
      <c r="B30" s="2" t="s">
        <v>27</v>
      </c>
      <c r="C30" t="s">
        <v>575</v>
      </c>
      <c r="D30" t="s">
        <v>960</v>
      </c>
      <c r="E30" t="s">
        <v>999</v>
      </c>
      <c r="F30">
        <v>-265.20299305999998</v>
      </c>
      <c r="H30">
        <v>2182.3139212000001</v>
      </c>
      <c r="I30" t="s">
        <v>1535</v>
      </c>
      <c r="K30">
        <v>0</v>
      </c>
    </row>
    <row r="31" spans="1:11" x14ac:dyDescent="0.25">
      <c r="A31">
        <f t="shared" si="0"/>
        <v>29</v>
      </c>
      <c r="B31" s="2" t="s">
        <v>28</v>
      </c>
      <c r="C31" t="s">
        <v>575</v>
      </c>
      <c r="D31" t="s">
        <v>961</v>
      </c>
      <c r="E31" t="s">
        <v>1000</v>
      </c>
      <c r="F31">
        <v>-265.20299305999998</v>
      </c>
      <c r="G31">
        <v>0</v>
      </c>
      <c r="H31">
        <v>2182.3139212000001</v>
      </c>
      <c r="I31" t="s">
        <v>1535</v>
      </c>
      <c r="K31">
        <v>0</v>
      </c>
    </row>
    <row r="32" spans="1:11" x14ac:dyDescent="0.25">
      <c r="A32">
        <f t="shared" si="0"/>
        <v>30</v>
      </c>
      <c r="B32" s="2" t="s">
        <v>29</v>
      </c>
      <c r="C32" t="s">
        <v>576</v>
      </c>
      <c r="D32" t="s">
        <v>960</v>
      </c>
      <c r="E32" t="s">
        <v>1001</v>
      </c>
      <c r="F32">
        <v>0.21259791522999999</v>
      </c>
      <c r="H32">
        <v>0.73937420271999998</v>
      </c>
      <c r="I32" t="s">
        <v>1538</v>
      </c>
      <c r="K32">
        <v>0</v>
      </c>
    </row>
    <row r="33" spans="1:11" x14ac:dyDescent="0.25">
      <c r="A33">
        <f t="shared" si="0"/>
        <v>31</v>
      </c>
      <c r="B33" s="2" t="s">
        <v>30</v>
      </c>
      <c r="C33" t="s">
        <v>576</v>
      </c>
      <c r="D33" t="s">
        <v>962</v>
      </c>
      <c r="E33" t="s">
        <v>1002</v>
      </c>
      <c r="F33">
        <v>0.21259791522999999</v>
      </c>
      <c r="H33">
        <v>0.73937420271999998</v>
      </c>
      <c r="I33" t="s">
        <v>1538</v>
      </c>
      <c r="K33">
        <v>0</v>
      </c>
    </row>
    <row r="34" spans="1:11" x14ac:dyDescent="0.25">
      <c r="A34">
        <f t="shared" si="0"/>
        <v>32</v>
      </c>
      <c r="B34" s="2" t="s">
        <v>31</v>
      </c>
      <c r="C34" t="s">
        <v>576</v>
      </c>
      <c r="D34" t="s">
        <v>963</v>
      </c>
      <c r="E34" t="s">
        <v>1003</v>
      </c>
      <c r="F34">
        <v>0.21259791522999999</v>
      </c>
      <c r="H34">
        <v>0.73937420271999998</v>
      </c>
      <c r="I34" t="s">
        <v>1538</v>
      </c>
      <c r="K34">
        <v>0</v>
      </c>
    </row>
    <row r="35" spans="1:11" x14ac:dyDescent="0.25">
      <c r="A35">
        <f t="shared" si="0"/>
        <v>33</v>
      </c>
      <c r="B35" s="2" t="s">
        <v>32</v>
      </c>
      <c r="C35" t="s">
        <v>577</v>
      </c>
      <c r="D35" t="s">
        <v>960</v>
      </c>
      <c r="E35" t="s">
        <v>1004</v>
      </c>
      <c r="F35">
        <v>-0.37079074689000002</v>
      </c>
      <c r="G35">
        <v>0</v>
      </c>
      <c r="H35">
        <v>1.5449778602999999</v>
      </c>
      <c r="I35" t="s">
        <v>1537</v>
      </c>
      <c r="J35">
        <v>4.5693602895999996</v>
      </c>
      <c r="K35">
        <v>21865.998649000001</v>
      </c>
    </row>
    <row r="36" spans="1:11" x14ac:dyDescent="0.25">
      <c r="A36">
        <f t="shared" si="0"/>
        <v>34</v>
      </c>
      <c r="B36" s="2" t="s">
        <v>33</v>
      </c>
      <c r="C36" t="s">
        <v>578</v>
      </c>
      <c r="D36" t="s">
        <v>960</v>
      </c>
      <c r="E36" t="s">
        <v>1005</v>
      </c>
      <c r="F36">
        <v>0.15655041819000001</v>
      </c>
      <c r="G36">
        <v>0.18307940629</v>
      </c>
      <c r="H36">
        <v>3.0837241589</v>
      </c>
      <c r="I36" t="s">
        <v>1539</v>
      </c>
      <c r="J36">
        <v>0.93186953826999996</v>
      </c>
      <c r="K36">
        <v>522.24193958000001</v>
      </c>
    </row>
    <row r="37" spans="1:11" x14ac:dyDescent="0.25">
      <c r="A37">
        <f t="shared" si="0"/>
        <v>35</v>
      </c>
      <c r="B37" s="2" t="s">
        <v>34</v>
      </c>
      <c r="C37" t="s">
        <v>579</v>
      </c>
      <c r="D37" t="s">
        <v>960</v>
      </c>
      <c r="E37" t="s">
        <v>1006</v>
      </c>
      <c r="F37">
        <v>3.5236679415999998E-2</v>
      </c>
      <c r="G37">
        <v>0</v>
      </c>
      <c r="H37">
        <v>1.6364959515999999</v>
      </c>
      <c r="I37" t="s">
        <v>1540</v>
      </c>
      <c r="J37">
        <v>1.6657667926999999</v>
      </c>
      <c r="K37">
        <v>580.10607145999995</v>
      </c>
    </row>
    <row r="38" spans="1:11" x14ac:dyDescent="0.25">
      <c r="A38">
        <f t="shared" si="0"/>
        <v>36</v>
      </c>
      <c r="B38" s="2" t="s">
        <v>35</v>
      </c>
      <c r="C38" t="s">
        <v>579</v>
      </c>
      <c r="D38" t="s">
        <v>961</v>
      </c>
      <c r="E38" t="s">
        <v>1007</v>
      </c>
      <c r="F38">
        <v>3.5236679415999998E-2</v>
      </c>
      <c r="G38">
        <v>0</v>
      </c>
      <c r="H38">
        <v>1.6364959515999999</v>
      </c>
      <c r="I38" t="s">
        <v>1540</v>
      </c>
      <c r="J38">
        <v>1.4817925489999999</v>
      </c>
      <c r="K38">
        <v>297771.14023999998</v>
      </c>
    </row>
    <row r="39" spans="1:11" x14ac:dyDescent="0.25">
      <c r="A39">
        <f t="shared" si="0"/>
        <v>37</v>
      </c>
      <c r="B39" s="2" t="s">
        <v>36</v>
      </c>
      <c r="C39" t="s">
        <v>580</v>
      </c>
      <c r="D39" t="s">
        <v>960</v>
      </c>
      <c r="E39" t="s">
        <v>1008</v>
      </c>
      <c r="F39">
        <v>0.29627917025</v>
      </c>
      <c r="G39">
        <v>1.3815505887E-2</v>
      </c>
      <c r="H39">
        <v>4.6285147995000004</v>
      </c>
      <c r="I39" t="s">
        <v>1534</v>
      </c>
      <c r="J39">
        <v>5.4792329074000001</v>
      </c>
      <c r="K39">
        <v>6877.0277333000004</v>
      </c>
    </row>
    <row r="40" spans="1:11" x14ac:dyDescent="0.25">
      <c r="A40">
        <f t="shared" si="0"/>
        <v>38</v>
      </c>
      <c r="B40" s="2" t="s">
        <v>37</v>
      </c>
      <c r="C40" t="s">
        <v>581</v>
      </c>
      <c r="D40" t="s">
        <v>960</v>
      </c>
      <c r="E40" t="s">
        <v>1009</v>
      </c>
      <c r="F40">
        <v>-3.5341569399999999</v>
      </c>
      <c r="G40">
        <v>0</v>
      </c>
      <c r="H40">
        <v>-3.4137819617999998</v>
      </c>
      <c r="I40" t="s">
        <v>1541</v>
      </c>
      <c r="J40">
        <v>0.54192413062</v>
      </c>
      <c r="K40">
        <v>191.42246180999999</v>
      </c>
    </row>
    <row r="41" spans="1:11" x14ac:dyDescent="0.25">
      <c r="A41">
        <f t="shared" si="0"/>
        <v>39</v>
      </c>
      <c r="B41" s="2" t="s">
        <v>38</v>
      </c>
      <c r="C41" t="s">
        <v>582</v>
      </c>
      <c r="D41" t="s">
        <v>960</v>
      </c>
      <c r="E41" t="s">
        <v>1010</v>
      </c>
      <c r="F41">
        <v>0.19253371584000001</v>
      </c>
      <c r="G41">
        <v>9.3389138531999996E-2</v>
      </c>
      <c r="H41">
        <v>1.4585860820000001</v>
      </c>
      <c r="I41" t="s">
        <v>1533</v>
      </c>
      <c r="J41">
        <v>1.8237446757</v>
      </c>
      <c r="K41">
        <v>1138.6687523000001</v>
      </c>
    </row>
    <row r="42" spans="1:11" x14ac:dyDescent="0.25">
      <c r="A42">
        <f t="shared" si="0"/>
        <v>40</v>
      </c>
      <c r="B42" s="2" t="s">
        <v>39</v>
      </c>
      <c r="C42" t="s">
        <v>582</v>
      </c>
      <c r="D42" t="s">
        <v>961</v>
      </c>
      <c r="E42" t="s">
        <v>1011</v>
      </c>
      <c r="F42">
        <v>0.19253371584000001</v>
      </c>
      <c r="G42">
        <v>9.3389138531999996E-2</v>
      </c>
      <c r="H42">
        <v>1.4585860820000001</v>
      </c>
      <c r="I42" t="s">
        <v>1533</v>
      </c>
      <c r="J42">
        <v>1.8437418761</v>
      </c>
      <c r="K42">
        <v>1958.1562587999999</v>
      </c>
    </row>
    <row r="43" spans="1:11" x14ac:dyDescent="0.25">
      <c r="A43">
        <f t="shared" si="0"/>
        <v>41</v>
      </c>
      <c r="B43" s="2" t="s">
        <v>40</v>
      </c>
      <c r="C43" t="s">
        <v>582</v>
      </c>
      <c r="D43" t="s">
        <v>968</v>
      </c>
      <c r="E43" t="s">
        <v>1012</v>
      </c>
      <c r="F43">
        <v>0.19253371584000001</v>
      </c>
      <c r="G43">
        <v>9.3389138531999996E-2</v>
      </c>
      <c r="H43">
        <v>1.4585860820000001</v>
      </c>
      <c r="I43" t="s">
        <v>1533</v>
      </c>
      <c r="J43">
        <v>5.407242986</v>
      </c>
      <c r="K43">
        <v>135215.8573</v>
      </c>
    </row>
    <row r="44" spans="1:11" x14ac:dyDescent="0.25">
      <c r="A44">
        <f t="shared" si="0"/>
        <v>42</v>
      </c>
      <c r="B44" s="2" t="s">
        <v>41</v>
      </c>
      <c r="C44" t="s">
        <v>583</v>
      </c>
      <c r="D44" t="s">
        <v>960</v>
      </c>
      <c r="E44" t="s">
        <v>1013</v>
      </c>
      <c r="F44">
        <v>5.7418842160999999</v>
      </c>
      <c r="G44">
        <v>2.4863899843000001</v>
      </c>
      <c r="H44">
        <v>16.551982829</v>
      </c>
      <c r="I44" t="s">
        <v>1534</v>
      </c>
      <c r="J44">
        <v>13.796068549999999</v>
      </c>
      <c r="K44">
        <v>1468.9496859999999</v>
      </c>
    </row>
    <row r="45" spans="1:11" x14ac:dyDescent="0.25">
      <c r="A45">
        <f t="shared" si="0"/>
        <v>43</v>
      </c>
      <c r="B45" s="2" t="s">
        <v>42</v>
      </c>
      <c r="C45" t="s">
        <v>584</v>
      </c>
      <c r="D45" t="s">
        <v>960</v>
      </c>
      <c r="E45" t="s">
        <v>1014</v>
      </c>
      <c r="F45">
        <v>0.17602555364</v>
      </c>
      <c r="G45">
        <v>0.1433972912</v>
      </c>
      <c r="H45">
        <v>0.99780828777999997</v>
      </c>
      <c r="I45" t="s">
        <v>1542</v>
      </c>
      <c r="J45">
        <v>2.8316035755</v>
      </c>
      <c r="K45">
        <v>1730080.2834000001</v>
      </c>
    </row>
    <row r="46" spans="1:11" x14ac:dyDescent="0.25">
      <c r="A46">
        <f t="shared" si="0"/>
        <v>44</v>
      </c>
      <c r="B46" s="2" t="s">
        <v>43</v>
      </c>
      <c r="C46" t="s">
        <v>585</v>
      </c>
      <c r="D46" t="s">
        <v>960</v>
      </c>
      <c r="E46" t="s">
        <v>1015</v>
      </c>
      <c r="F46">
        <v>0.10824350054</v>
      </c>
      <c r="G46">
        <v>6.0521569880000001E-2</v>
      </c>
      <c r="H46">
        <v>1.7908441184999999</v>
      </c>
      <c r="I46" t="s">
        <v>1537</v>
      </c>
      <c r="J46">
        <v>4.0994260802999998</v>
      </c>
      <c r="K46">
        <v>91876.134032000002</v>
      </c>
    </row>
    <row r="47" spans="1:11" x14ac:dyDescent="0.25">
      <c r="A47">
        <f t="shared" si="0"/>
        <v>45</v>
      </c>
      <c r="B47" s="2" t="s">
        <v>44</v>
      </c>
      <c r="C47" t="s">
        <v>586</v>
      </c>
      <c r="D47" t="s">
        <v>960</v>
      </c>
      <c r="E47" t="s">
        <v>1016</v>
      </c>
      <c r="F47">
        <v>8.8425435628000006E-3</v>
      </c>
      <c r="G47">
        <v>0</v>
      </c>
      <c r="H47">
        <v>3.0173778813999999</v>
      </c>
      <c r="I47" t="s">
        <v>1539</v>
      </c>
      <c r="J47">
        <v>0.20797088408</v>
      </c>
      <c r="K47">
        <v>144855.29962999999</v>
      </c>
    </row>
    <row r="48" spans="1:11" x14ac:dyDescent="0.25">
      <c r="A48">
        <f t="shared" si="0"/>
        <v>46</v>
      </c>
      <c r="B48" s="2" t="s">
        <v>45</v>
      </c>
      <c r="C48" t="s">
        <v>587</v>
      </c>
      <c r="D48" t="s">
        <v>960</v>
      </c>
      <c r="E48" t="s">
        <v>1017</v>
      </c>
      <c r="F48">
        <v>-0.11286642834000001</v>
      </c>
      <c r="G48">
        <v>1.7615733481000002E-2</v>
      </c>
      <c r="H48">
        <v>4.2705305678999999</v>
      </c>
      <c r="I48" t="s">
        <v>1533</v>
      </c>
      <c r="K48">
        <v>2.8414102761</v>
      </c>
    </row>
    <row r="49" spans="1:11" x14ac:dyDescent="0.25">
      <c r="A49">
        <f t="shared" si="0"/>
        <v>47</v>
      </c>
      <c r="B49" s="2" t="s">
        <v>46</v>
      </c>
      <c r="C49" t="s">
        <v>588</v>
      </c>
      <c r="D49" t="s">
        <v>960</v>
      </c>
      <c r="E49" t="s">
        <v>1018</v>
      </c>
      <c r="F49">
        <v>-5.1245133492000002E-2</v>
      </c>
      <c r="G49">
        <v>0</v>
      </c>
      <c r="H49">
        <v>1.4025264139</v>
      </c>
      <c r="I49" t="s">
        <v>1537</v>
      </c>
      <c r="J49">
        <v>0.46193532905000001</v>
      </c>
      <c r="K49">
        <v>111918.01078</v>
      </c>
    </row>
    <row r="50" spans="1:11" x14ac:dyDescent="0.25">
      <c r="A50">
        <f t="shared" si="0"/>
        <v>48</v>
      </c>
      <c r="B50" s="2" t="s">
        <v>47</v>
      </c>
      <c r="C50" t="s">
        <v>589</v>
      </c>
      <c r="D50" t="s">
        <v>960</v>
      </c>
      <c r="E50" t="s">
        <v>1019</v>
      </c>
      <c r="F50">
        <v>0.74702683193999997</v>
      </c>
      <c r="G50">
        <v>0.35319739456999999</v>
      </c>
      <c r="H50">
        <v>4.6159495605999998</v>
      </c>
      <c r="I50" t="s">
        <v>1540</v>
      </c>
      <c r="J50">
        <v>13.27414162</v>
      </c>
      <c r="K50">
        <v>561705.31232000003</v>
      </c>
    </row>
    <row r="51" spans="1:11" x14ac:dyDescent="0.25">
      <c r="A51">
        <f t="shared" si="0"/>
        <v>49</v>
      </c>
      <c r="B51" s="2" t="s">
        <v>48</v>
      </c>
      <c r="C51" t="s">
        <v>590</v>
      </c>
      <c r="D51" t="s">
        <v>960</v>
      </c>
      <c r="E51" t="s">
        <v>1020</v>
      </c>
      <c r="F51">
        <v>8.2435323231000002E-2</v>
      </c>
      <c r="G51">
        <v>8.4957938873999994E-2</v>
      </c>
      <c r="H51">
        <v>0.64297109772000005</v>
      </c>
      <c r="I51" t="s">
        <v>1537</v>
      </c>
      <c r="J51">
        <v>2.4256604075000001</v>
      </c>
      <c r="K51">
        <v>17878.874677</v>
      </c>
    </row>
    <row r="52" spans="1:11" x14ac:dyDescent="0.25">
      <c r="A52">
        <f t="shared" si="0"/>
        <v>50</v>
      </c>
      <c r="B52" s="2" t="s">
        <v>49</v>
      </c>
      <c r="C52" t="s">
        <v>591</v>
      </c>
      <c r="D52" t="s">
        <v>960</v>
      </c>
      <c r="E52" t="s">
        <v>1021</v>
      </c>
      <c r="F52">
        <v>0.17354170728000001</v>
      </c>
      <c r="G52">
        <v>4.1954020425000002E-2</v>
      </c>
      <c r="H52">
        <v>0.55344539342999999</v>
      </c>
      <c r="I52" t="s">
        <v>1539</v>
      </c>
      <c r="J52">
        <v>2.4576559281999999</v>
      </c>
      <c r="K52">
        <v>1113417.0763000001</v>
      </c>
    </row>
    <row r="53" spans="1:11" x14ac:dyDescent="0.25">
      <c r="A53">
        <f t="shared" si="0"/>
        <v>51</v>
      </c>
      <c r="B53" s="2" t="s">
        <v>50</v>
      </c>
      <c r="C53" t="s">
        <v>592</v>
      </c>
      <c r="D53" t="s">
        <v>960</v>
      </c>
      <c r="E53" t="s">
        <v>1022</v>
      </c>
      <c r="F53">
        <v>-3.2667689905000001</v>
      </c>
      <c r="G53">
        <v>0</v>
      </c>
      <c r="H53">
        <v>-2.1522423425000001</v>
      </c>
      <c r="I53" t="s">
        <v>1537</v>
      </c>
      <c r="J53">
        <v>0.18997340371999999</v>
      </c>
      <c r="K53">
        <v>154.64328545999999</v>
      </c>
    </row>
    <row r="54" spans="1:11" x14ac:dyDescent="0.25">
      <c r="A54">
        <f t="shared" si="0"/>
        <v>52</v>
      </c>
      <c r="B54" s="2" t="s">
        <v>51</v>
      </c>
      <c r="C54" t="s">
        <v>593</v>
      </c>
      <c r="D54" t="s">
        <v>960</v>
      </c>
      <c r="E54" t="s">
        <v>1023</v>
      </c>
      <c r="F54">
        <v>8.0704866139999998E-2</v>
      </c>
      <c r="G54">
        <v>7.4772317891000001E-2</v>
      </c>
      <c r="H54">
        <v>0.18887771362</v>
      </c>
      <c r="I54" t="s">
        <v>1543</v>
      </c>
      <c r="J54">
        <v>0.56592077109000005</v>
      </c>
      <c r="K54">
        <v>280.9303357</v>
      </c>
    </row>
    <row r="55" spans="1:11" x14ac:dyDescent="0.25">
      <c r="A55">
        <f t="shared" si="0"/>
        <v>53</v>
      </c>
      <c r="B55" s="2" t="s">
        <v>52</v>
      </c>
      <c r="C55" t="s">
        <v>594</v>
      </c>
      <c r="D55" t="s">
        <v>960</v>
      </c>
      <c r="E55" t="s">
        <v>1024</v>
      </c>
      <c r="F55">
        <v>0.91033741085999997</v>
      </c>
      <c r="G55">
        <v>0.27231100698999999</v>
      </c>
      <c r="H55">
        <v>4.3104975453999996</v>
      </c>
      <c r="I55" t="s">
        <v>1544</v>
      </c>
      <c r="J55">
        <v>7.6089347491000003</v>
      </c>
      <c r="K55">
        <v>12175.551493999999</v>
      </c>
    </row>
    <row r="56" spans="1:11" x14ac:dyDescent="0.25">
      <c r="A56">
        <f t="shared" si="0"/>
        <v>54</v>
      </c>
      <c r="B56" s="2" t="s">
        <v>53</v>
      </c>
      <c r="C56" t="s">
        <v>595</v>
      </c>
      <c r="D56" t="s">
        <v>960</v>
      </c>
      <c r="E56" t="s">
        <v>1025</v>
      </c>
      <c r="F56">
        <v>0.58136769730000004</v>
      </c>
      <c r="G56">
        <v>1.9933422369E-2</v>
      </c>
      <c r="H56">
        <v>2.9233336527999998</v>
      </c>
      <c r="I56" t="s">
        <v>1533</v>
      </c>
      <c r="J56">
        <v>3.1555582217999998</v>
      </c>
      <c r="K56">
        <v>245799.99599</v>
      </c>
    </row>
    <row r="57" spans="1:11" x14ac:dyDescent="0.25">
      <c r="A57">
        <f t="shared" si="0"/>
        <v>55</v>
      </c>
      <c r="B57" s="2" t="s">
        <v>54</v>
      </c>
      <c r="C57" t="s">
        <v>596</v>
      </c>
      <c r="D57" t="s">
        <v>960</v>
      </c>
      <c r="E57" t="s">
        <v>1026</v>
      </c>
      <c r="F57">
        <v>-0.24751792010000001</v>
      </c>
      <c r="G57">
        <v>0</v>
      </c>
      <c r="H57">
        <v>0.24087138839</v>
      </c>
      <c r="I57" t="s">
        <v>1541</v>
      </c>
      <c r="J57">
        <v>0.25596416502000002</v>
      </c>
      <c r="K57">
        <v>561.27961115999994</v>
      </c>
    </row>
    <row r="58" spans="1:11" x14ac:dyDescent="0.25">
      <c r="A58">
        <f t="shared" si="0"/>
        <v>56</v>
      </c>
      <c r="B58" s="2" t="s">
        <v>55</v>
      </c>
      <c r="C58" t="s">
        <v>596</v>
      </c>
      <c r="D58" t="s">
        <v>961</v>
      </c>
      <c r="E58" t="s">
        <v>1027</v>
      </c>
      <c r="F58">
        <v>-0.24751792010000001</v>
      </c>
      <c r="G58">
        <v>0</v>
      </c>
      <c r="H58">
        <v>0.24087138839</v>
      </c>
      <c r="I58" t="s">
        <v>1541</v>
      </c>
      <c r="J58">
        <v>0.2399664047</v>
      </c>
      <c r="K58">
        <v>1589.4250362</v>
      </c>
    </row>
    <row r="59" spans="1:11" x14ac:dyDescent="0.25">
      <c r="A59">
        <f t="shared" si="0"/>
        <v>57</v>
      </c>
      <c r="B59" s="2" t="s">
        <v>56</v>
      </c>
      <c r="C59" t="s">
        <v>597</v>
      </c>
      <c r="D59" t="s">
        <v>961</v>
      </c>
      <c r="E59" t="s">
        <v>1028</v>
      </c>
      <c r="F59">
        <v>-0.39993861542999998</v>
      </c>
      <c r="G59">
        <v>0</v>
      </c>
      <c r="H59">
        <v>-10.480345154</v>
      </c>
      <c r="I59" t="s">
        <v>1538</v>
      </c>
      <c r="J59">
        <v>2.1716959625999999</v>
      </c>
      <c r="K59">
        <v>588963.16939000005</v>
      </c>
    </row>
    <row r="60" spans="1:11" x14ac:dyDescent="0.25">
      <c r="A60">
        <f t="shared" si="0"/>
        <v>58</v>
      </c>
      <c r="B60" s="2" t="s">
        <v>57</v>
      </c>
      <c r="C60" t="s">
        <v>598</v>
      </c>
      <c r="D60" t="s">
        <v>960</v>
      </c>
      <c r="E60" t="s">
        <v>1029</v>
      </c>
      <c r="F60">
        <v>0.13595986869999999</v>
      </c>
      <c r="G60">
        <v>7.6813701410000004E-2</v>
      </c>
      <c r="H60">
        <v>0.67163193277</v>
      </c>
      <c r="I60" t="s">
        <v>1534</v>
      </c>
      <c r="J60">
        <v>2.3356730057999999</v>
      </c>
      <c r="K60">
        <v>2169994.0011999998</v>
      </c>
    </row>
    <row r="61" spans="1:11" x14ac:dyDescent="0.25">
      <c r="A61">
        <f t="shared" si="0"/>
        <v>59</v>
      </c>
      <c r="B61" s="2" t="s">
        <v>58</v>
      </c>
      <c r="C61" t="s">
        <v>599</v>
      </c>
      <c r="D61" t="s">
        <v>960</v>
      </c>
      <c r="E61" t="s">
        <v>1030</v>
      </c>
      <c r="F61">
        <v>-0.95518798719999998</v>
      </c>
      <c r="G61">
        <v>0</v>
      </c>
      <c r="H61">
        <v>0.56772270875999997</v>
      </c>
      <c r="I61" t="s">
        <v>1537</v>
      </c>
      <c r="K61">
        <v>275.86391264000002</v>
      </c>
    </row>
    <row r="62" spans="1:11" x14ac:dyDescent="0.25">
      <c r="A62">
        <f t="shared" si="0"/>
        <v>60</v>
      </c>
      <c r="B62" s="2" t="s">
        <v>59</v>
      </c>
      <c r="C62" t="s">
        <v>600</v>
      </c>
      <c r="D62" t="s">
        <v>961</v>
      </c>
      <c r="E62" t="s">
        <v>1031</v>
      </c>
      <c r="F62">
        <v>7.4337820801999993E-2</v>
      </c>
      <c r="G62">
        <v>7.4341212641999999E-2</v>
      </c>
      <c r="H62">
        <v>1.2949871389000001</v>
      </c>
      <c r="I62" t="s">
        <v>1534</v>
      </c>
      <c r="J62">
        <v>0.41594176815</v>
      </c>
      <c r="K62">
        <v>6593.8665428000004</v>
      </c>
    </row>
    <row r="63" spans="1:11" x14ac:dyDescent="0.25">
      <c r="A63">
        <f t="shared" si="0"/>
        <v>61</v>
      </c>
      <c r="B63" s="2" t="s">
        <v>60</v>
      </c>
      <c r="C63" t="s">
        <v>601</v>
      </c>
      <c r="D63" t="s">
        <v>961</v>
      </c>
      <c r="E63" t="s">
        <v>1032</v>
      </c>
      <c r="F63">
        <v>0.10418365941</v>
      </c>
      <c r="G63">
        <v>5.2895584262999999E-2</v>
      </c>
      <c r="H63">
        <v>1.1910266595000001</v>
      </c>
      <c r="I63" t="s">
        <v>1534</v>
      </c>
      <c r="J63">
        <v>1.071849941</v>
      </c>
      <c r="K63">
        <v>68733.422183999995</v>
      </c>
    </row>
    <row r="64" spans="1:11" x14ac:dyDescent="0.25">
      <c r="A64">
        <f t="shared" si="0"/>
        <v>62</v>
      </c>
      <c r="B64" s="2" t="s">
        <v>61</v>
      </c>
      <c r="C64" t="s">
        <v>601</v>
      </c>
      <c r="D64" t="s">
        <v>969</v>
      </c>
      <c r="E64" t="s">
        <v>1033</v>
      </c>
      <c r="F64">
        <v>0.10418365941</v>
      </c>
      <c r="G64">
        <v>0</v>
      </c>
      <c r="H64">
        <v>1.1910266595000001</v>
      </c>
      <c r="I64" t="s">
        <v>1534</v>
      </c>
      <c r="J64">
        <v>1.5997760313999999E-2</v>
      </c>
      <c r="K64">
        <v>44.566578700999997</v>
      </c>
    </row>
    <row r="65" spans="1:11" x14ac:dyDescent="0.25">
      <c r="A65">
        <f t="shared" si="0"/>
        <v>63</v>
      </c>
      <c r="B65" s="2" t="s">
        <v>62</v>
      </c>
      <c r="C65" t="s">
        <v>602</v>
      </c>
      <c r="D65" t="s">
        <v>960</v>
      </c>
      <c r="E65" t="s">
        <v>1034</v>
      </c>
      <c r="F65">
        <v>0.94682314968000003</v>
      </c>
      <c r="G65">
        <v>0.43699245353999999</v>
      </c>
      <c r="H65">
        <v>7.4675046050000002</v>
      </c>
      <c r="I65" t="s">
        <v>1534</v>
      </c>
      <c r="K65">
        <v>9.2941415967999994</v>
      </c>
    </row>
    <row r="66" spans="1:11" x14ac:dyDescent="0.25">
      <c r="A66">
        <f t="shared" si="0"/>
        <v>64</v>
      </c>
      <c r="B66" s="2" t="s">
        <v>63</v>
      </c>
      <c r="C66" t="s">
        <v>602</v>
      </c>
      <c r="D66" t="s">
        <v>961</v>
      </c>
      <c r="E66" t="s">
        <v>1035</v>
      </c>
      <c r="F66">
        <v>0.94682314968000003</v>
      </c>
      <c r="G66">
        <v>0.48069169900999997</v>
      </c>
      <c r="H66">
        <v>7.4675046050000002</v>
      </c>
      <c r="I66" t="s">
        <v>1534</v>
      </c>
      <c r="J66">
        <v>3.5095086688000001</v>
      </c>
      <c r="K66">
        <v>81.990172943000005</v>
      </c>
    </row>
    <row r="67" spans="1:11" x14ac:dyDescent="0.25">
      <c r="A67">
        <f t="shared" si="0"/>
        <v>65</v>
      </c>
      <c r="B67" s="2" t="s">
        <v>64</v>
      </c>
      <c r="C67" t="s">
        <v>603</v>
      </c>
      <c r="D67" t="s">
        <v>960</v>
      </c>
      <c r="E67" t="s">
        <v>1036</v>
      </c>
      <c r="F67">
        <v>0.20022814403</v>
      </c>
      <c r="G67">
        <v>0.11510043541999999</v>
      </c>
      <c r="H67">
        <v>1.2347570017</v>
      </c>
      <c r="I67" t="s">
        <v>1534</v>
      </c>
      <c r="J67">
        <v>1.4258003879000001</v>
      </c>
      <c r="K67">
        <v>446.7500556</v>
      </c>
    </row>
    <row r="68" spans="1:11" x14ac:dyDescent="0.25">
      <c r="A68">
        <f t="shared" ref="A68:A131" si="1">ROW()-ROW($A$2)</f>
        <v>66</v>
      </c>
      <c r="B68" s="2" t="s">
        <v>65</v>
      </c>
      <c r="C68" t="s">
        <v>603</v>
      </c>
      <c r="D68" t="s">
        <v>961</v>
      </c>
      <c r="E68" t="s">
        <v>1037</v>
      </c>
      <c r="F68">
        <v>0.20022814403</v>
      </c>
      <c r="G68">
        <v>0.11510043540000001</v>
      </c>
      <c r="H68">
        <v>1.2347570017</v>
      </c>
      <c r="I68" t="s">
        <v>1534</v>
      </c>
      <c r="J68">
        <v>1.5697802308</v>
      </c>
      <c r="K68">
        <v>127.69139466</v>
      </c>
    </row>
    <row r="69" spans="1:11" x14ac:dyDescent="0.25">
      <c r="A69">
        <f t="shared" si="1"/>
        <v>67</v>
      </c>
      <c r="B69" s="2" t="s">
        <v>66</v>
      </c>
      <c r="C69" t="s">
        <v>604</v>
      </c>
      <c r="D69" t="s">
        <v>960</v>
      </c>
      <c r="E69" t="s">
        <v>1038</v>
      </c>
      <c r="F69">
        <v>3.4769207067000001</v>
      </c>
      <c r="G69">
        <v>3.3963851845000002</v>
      </c>
      <c r="H69">
        <v>33.010010403999999</v>
      </c>
      <c r="I69" t="s">
        <v>1534</v>
      </c>
      <c r="K69">
        <v>0</v>
      </c>
    </row>
    <row r="70" spans="1:11" x14ac:dyDescent="0.25">
      <c r="A70">
        <f t="shared" si="1"/>
        <v>68</v>
      </c>
      <c r="B70" s="2" t="s">
        <v>67</v>
      </c>
      <c r="C70" t="s">
        <v>605</v>
      </c>
      <c r="D70" t="s">
        <v>960</v>
      </c>
      <c r="E70" t="s">
        <v>1039</v>
      </c>
      <c r="F70">
        <v>0.33503574701</v>
      </c>
      <c r="G70">
        <v>0.17812142813000001</v>
      </c>
      <c r="H70">
        <v>4.4115829902000003</v>
      </c>
      <c r="I70" t="s">
        <v>1534</v>
      </c>
      <c r="J70">
        <v>2.3096766453000002</v>
      </c>
      <c r="K70">
        <v>163.24932465000001</v>
      </c>
    </row>
    <row r="71" spans="1:11" x14ac:dyDescent="0.25">
      <c r="A71">
        <f t="shared" si="1"/>
        <v>69</v>
      </c>
      <c r="B71" s="2" t="s">
        <v>68</v>
      </c>
      <c r="C71" t="s">
        <v>605</v>
      </c>
      <c r="D71" t="s">
        <v>962</v>
      </c>
      <c r="E71" t="s">
        <v>1040</v>
      </c>
      <c r="F71">
        <v>0.33503574701</v>
      </c>
      <c r="G71">
        <v>0.18043056839999999</v>
      </c>
      <c r="H71">
        <v>4.4115829902000003</v>
      </c>
      <c r="I71" t="s">
        <v>1534</v>
      </c>
      <c r="J71">
        <v>3.4135221068999999</v>
      </c>
      <c r="K71">
        <v>7.7791769666999997</v>
      </c>
    </row>
    <row r="72" spans="1:11" x14ac:dyDescent="0.25">
      <c r="A72">
        <f t="shared" si="1"/>
        <v>70</v>
      </c>
      <c r="B72" s="2" t="s">
        <v>69</v>
      </c>
      <c r="C72" t="s">
        <v>605</v>
      </c>
      <c r="D72" t="s">
        <v>963</v>
      </c>
      <c r="E72" t="s">
        <v>1041</v>
      </c>
      <c r="F72">
        <v>0.33503574701</v>
      </c>
      <c r="G72">
        <v>0.17812142813000001</v>
      </c>
      <c r="H72">
        <v>4.4115829902000003</v>
      </c>
      <c r="I72" t="s">
        <v>1534</v>
      </c>
      <c r="J72">
        <v>2.1277021217000001</v>
      </c>
      <c r="K72">
        <v>56842.363533000003</v>
      </c>
    </row>
    <row r="73" spans="1:11" x14ac:dyDescent="0.25">
      <c r="A73">
        <f t="shared" si="1"/>
        <v>71</v>
      </c>
      <c r="B73" s="2" t="s">
        <v>70</v>
      </c>
      <c r="C73" t="s">
        <v>606</v>
      </c>
      <c r="D73" t="s">
        <v>960</v>
      </c>
      <c r="E73" t="s">
        <v>1042</v>
      </c>
      <c r="F73">
        <v>7.8686490215999996</v>
      </c>
      <c r="G73">
        <v>0</v>
      </c>
      <c r="H73">
        <v>-13.261949709</v>
      </c>
      <c r="I73" t="s">
        <v>1536</v>
      </c>
      <c r="K73">
        <v>10.886382029</v>
      </c>
    </row>
    <row r="74" spans="1:11" x14ac:dyDescent="0.25">
      <c r="A74">
        <f t="shared" si="1"/>
        <v>72</v>
      </c>
      <c r="B74" s="2" t="s">
        <v>71</v>
      </c>
      <c r="C74" t="s">
        <v>606</v>
      </c>
      <c r="D74" t="s">
        <v>961</v>
      </c>
      <c r="E74" t="s">
        <v>1043</v>
      </c>
      <c r="F74">
        <v>7.8686490215999996</v>
      </c>
      <c r="G74">
        <v>0</v>
      </c>
      <c r="H74">
        <v>-13.261949709</v>
      </c>
      <c r="I74" t="s">
        <v>1536</v>
      </c>
      <c r="J74">
        <v>2.03971444</v>
      </c>
      <c r="K74">
        <v>48.980386013</v>
      </c>
    </row>
    <row r="75" spans="1:11" x14ac:dyDescent="0.25">
      <c r="A75">
        <f t="shared" si="1"/>
        <v>73</v>
      </c>
      <c r="B75" s="2" t="s">
        <v>72</v>
      </c>
      <c r="C75" t="s">
        <v>607</v>
      </c>
      <c r="D75" t="s">
        <v>960</v>
      </c>
      <c r="E75" t="s">
        <v>1044</v>
      </c>
      <c r="F75">
        <v>0.11233503778999999</v>
      </c>
      <c r="G75">
        <v>7.0553118186999997E-2</v>
      </c>
      <c r="H75">
        <v>2.6156924633999998</v>
      </c>
      <c r="I75" t="s">
        <v>1537</v>
      </c>
      <c r="K75">
        <v>0</v>
      </c>
    </row>
    <row r="76" spans="1:11" x14ac:dyDescent="0.25">
      <c r="A76">
        <f t="shared" si="1"/>
        <v>74</v>
      </c>
      <c r="B76" s="2" t="s">
        <v>73</v>
      </c>
      <c r="C76" t="s">
        <v>607</v>
      </c>
      <c r="D76" t="s">
        <v>961</v>
      </c>
      <c r="E76" t="s">
        <v>1045</v>
      </c>
      <c r="F76">
        <v>0.11233503778999999</v>
      </c>
      <c r="G76">
        <v>7.0553118186999997E-2</v>
      </c>
      <c r="H76">
        <v>2.6156924633999998</v>
      </c>
      <c r="I76" t="s">
        <v>1537</v>
      </c>
      <c r="K76">
        <v>17.339263161000002</v>
      </c>
    </row>
    <row r="77" spans="1:11" x14ac:dyDescent="0.25">
      <c r="A77">
        <f t="shared" si="1"/>
        <v>75</v>
      </c>
      <c r="B77" s="2" t="s">
        <v>74</v>
      </c>
      <c r="C77" t="s">
        <v>608</v>
      </c>
      <c r="D77" t="s">
        <v>960</v>
      </c>
      <c r="E77" t="s">
        <v>1046</v>
      </c>
      <c r="F77">
        <v>-0.33430394107</v>
      </c>
      <c r="H77">
        <v>0.32187198534</v>
      </c>
      <c r="I77" t="s">
        <v>1538</v>
      </c>
      <c r="K77">
        <v>0</v>
      </c>
    </row>
    <row r="78" spans="1:11" x14ac:dyDescent="0.25">
      <c r="A78">
        <f t="shared" si="1"/>
        <v>76</v>
      </c>
      <c r="B78" s="2" t="s">
        <v>75</v>
      </c>
      <c r="C78" t="s">
        <v>609</v>
      </c>
      <c r="D78" t="s">
        <v>960</v>
      </c>
      <c r="E78" t="s">
        <v>1047</v>
      </c>
      <c r="F78">
        <v>0.58019247414999997</v>
      </c>
      <c r="G78">
        <v>0.56313019528999997</v>
      </c>
      <c r="H78">
        <v>0.72911000599999998</v>
      </c>
      <c r="I78" t="s">
        <v>1534</v>
      </c>
      <c r="J78">
        <v>6.8610394545000002</v>
      </c>
      <c r="K78">
        <v>720292.23285000003</v>
      </c>
    </row>
    <row r="79" spans="1:11" x14ac:dyDescent="0.25">
      <c r="A79">
        <f t="shared" si="1"/>
        <v>77</v>
      </c>
      <c r="B79" s="2" t="s">
        <v>76</v>
      </c>
      <c r="C79" t="s">
        <v>610</v>
      </c>
      <c r="D79" t="s">
        <v>960</v>
      </c>
      <c r="E79" t="s">
        <v>1048</v>
      </c>
      <c r="F79">
        <v>0.18624645041999999</v>
      </c>
      <c r="G79">
        <v>4.4328195771999999E-2</v>
      </c>
      <c r="H79">
        <v>2.3384115228</v>
      </c>
      <c r="I79" t="s">
        <v>1545</v>
      </c>
      <c r="J79">
        <v>2.7336172936000001</v>
      </c>
      <c r="K79">
        <v>19402.111743000001</v>
      </c>
    </row>
    <row r="80" spans="1:11" x14ac:dyDescent="0.25">
      <c r="A80">
        <f t="shared" si="1"/>
        <v>78</v>
      </c>
      <c r="B80" s="2" t="s">
        <v>77</v>
      </c>
      <c r="C80" t="s">
        <v>611</v>
      </c>
      <c r="D80" t="s">
        <v>960</v>
      </c>
      <c r="E80" t="s">
        <v>1049</v>
      </c>
      <c r="F80">
        <v>-4.3721748846000004E-3</v>
      </c>
      <c r="H80">
        <v>4.2611355224000003E-2</v>
      </c>
      <c r="I80" t="s">
        <v>1534</v>
      </c>
      <c r="K80">
        <v>0</v>
      </c>
    </row>
    <row r="81" spans="1:11" x14ac:dyDescent="0.25">
      <c r="A81">
        <f t="shared" si="1"/>
        <v>79</v>
      </c>
      <c r="B81" s="2" t="s">
        <v>78</v>
      </c>
      <c r="C81" t="s">
        <v>612</v>
      </c>
      <c r="D81" t="s">
        <v>960</v>
      </c>
      <c r="E81" t="s">
        <v>1050</v>
      </c>
      <c r="F81">
        <v>11.062695283</v>
      </c>
      <c r="G81">
        <v>3.6343146302</v>
      </c>
      <c r="H81">
        <v>85.744001396000002</v>
      </c>
      <c r="I81" t="s">
        <v>1546</v>
      </c>
      <c r="J81">
        <v>77.989081529000003</v>
      </c>
      <c r="K81">
        <v>38.762834366</v>
      </c>
    </row>
    <row r="82" spans="1:11" x14ac:dyDescent="0.25">
      <c r="A82">
        <f t="shared" si="1"/>
        <v>80</v>
      </c>
      <c r="B82" s="2" t="s">
        <v>79</v>
      </c>
      <c r="C82" t="s">
        <v>613</v>
      </c>
      <c r="D82" t="s">
        <v>960</v>
      </c>
      <c r="E82" t="s">
        <v>1051</v>
      </c>
      <c r="F82">
        <v>-0.24042958890999999</v>
      </c>
      <c r="G82">
        <v>0</v>
      </c>
      <c r="H82">
        <v>0.37513720914999998</v>
      </c>
      <c r="I82" t="s">
        <v>1537</v>
      </c>
      <c r="J82">
        <v>0.76389305497000004</v>
      </c>
      <c r="K82">
        <v>234.06569191</v>
      </c>
    </row>
    <row r="83" spans="1:11" x14ac:dyDescent="0.25">
      <c r="A83">
        <f t="shared" si="1"/>
        <v>81</v>
      </c>
      <c r="B83" s="2" t="s">
        <v>80</v>
      </c>
      <c r="C83" t="s">
        <v>614</v>
      </c>
      <c r="D83" t="s">
        <v>960</v>
      </c>
      <c r="E83" t="s">
        <v>1052</v>
      </c>
      <c r="F83">
        <v>0.38875178352</v>
      </c>
      <c r="G83">
        <v>0.14002206336</v>
      </c>
      <c r="H83">
        <v>1.9638106781</v>
      </c>
      <c r="I83" t="s">
        <v>1547</v>
      </c>
      <c r="J83">
        <v>3.9754434379000001</v>
      </c>
      <c r="K83">
        <v>39716.2376</v>
      </c>
    </row>
    <row r="84" spans="1:11" x14ac:dyDescent="0.25">
      <c r="A84">
        <f t="shared" si="1"/>
        <v>82</v>
      </c>
      <c r="B84" s="2" t="s">
        <v>81</v>
      </c>
      <c r="C84" t="s">
        <v>615</v>
      </c>
      <c r="D84" t="s">
        <v>960</v>
      </c>
      <c r="E84" t="s">
        <v>1053</v>
      </c>
      <c r="F84">
        <v>0.27705194202</v>
      </c>
      <c r="G84">
        <v>2.3857213669E-2</v>
      </c>
      <c r="H84">
        <v>1.3444942087</v>
      </c>
      <c r="I84" t="s">
        <v>1532</v>
      </c>
      <c r="J84">
        <v>2.1916931630000001</v>
      </c>
      <c r="K84">
        <v>13341.379537999999</v>
      </c>
    </row>
    <row r="85" spans="1:11" x14ac:dyDescent="0.25">
      <c r="A85">
        <f t="shared" si="1"/>
        <v>83</v>
      </c>
      <c r="B85" s="2" t="s">
        <v>82</v>
      </c>
      <c r="C85" t="s">
        <v>616</v>
      </c>
      <c r="D85" t="s">
        <v>960</v>
      </c>
      <c r="E85" t="s">
        <v>1054</v>
      </c>
      <c r="F85">
        <v>0.1073901593</v>
      </c>
      <c r="G85">
        <v>5.1480166357E-2</v>
      </c>
      <c r="H85">
        <v>0.79443349874000002</v>
      </c>
      <c r="I85" t="s">
        <v>1545</v>
      </c>
      <c r="J85">
        <v>1.5037894695</v>
      </c>
      <c r="K85">
        <v>25509.632718000001</v>
      </c>
    </row>
    <row r="86" spans="1:11" x14ac:dyDescent="0.25">
      <c r="A86">
        <f t="shared" si="1"/>
        <v>84</v>
      </c>
      <c r="B86" s="2" t="s">
        <v>83</v>
      </c>
      <c r="C86" t="s">
        <v>617</v>
      </c>
      <c r="D86" t="s">
        <v>960</v>
      </c>
      <c r="E86" t="s">
        <v>1055</v>
      </c>
      <c r="F86">
        <v>1.6614213908000001E-2</v>
      </c>
      <c r="H86">
        <v>-0.11452720663</v>
      </c>
      <c r="I86" t="s">
        <v>1547</v>
      </c>
      <c r="K86">
        <v>0</v>
      </c>
    </row>
    <row r="87" spans="1:11" x14ac:dyDescent="0.25">
      <c r="A87">
        <f t="shared" si="1"/>
        <v>85</v>
      </c>
      <c r="B87" s="2" t="s">
        <v>84</v>
      </c>
      <c r="C87" t="s">
        <v>617</v>
      </c>
      <c r="D87" t="s">
        <v>961</v>
      </c>
      <c r="E87" t="s">
        <v>1056</v>
      </c>
      <c r="F87">
        <v>1.6614213908000001E-2</v>
      </c>
      <c r="G87">
        <v>0</v>
      </c>
      <c r="H87">
        <v>-0.11452720663</v>
      </c>
      <c r="I87" t="s">
        <v>1547</v>
      </c>
      <c r="J87">
        <v>0.28196052553000001</v>
      </c>
      <c r="K87">
        <v>466.45583386999999</v>
      </c>
    </row>
    <row r="88" spans="1:11" x14ac:dyDescent="0.25">
      <c r="A88">
        <f t="shared" si="1"/>
        <v>86</v>
      </c>
      <c r="B88" s="2" t="s">
        <v>85</v>
      </c>
      <c r="C88" t="s">
        <v>618</v>
      </c>
      <c r="D88" t="s">
        <v>968</v>
      </c>
      <c r="E88" t="s">
        <v>1057</v>
      </c>
      <c r="F88">
        <v>8.9523655857000006E-2</v>
      </c>
      <c r="G88">
        <v>5.5329237846000003E-2</v>
      </c>
      <c r="H88">
        <v>0.48933118348999999</v>
      </c>
      <c r="I88" t="s">
        <v>1534</v>
      </c>
      <c r="J88">
        <v>2.0537124803000002</v>
      </c>
      <c r="K88">
        <v>2097.9793786999999</v>
      </c>
    </row>
    <row r="89" spans="1:11" x14ac:dyDescent="0.25">
      <c r="A89">
        <f t="shared" si="1"/>
        <v>87</v>
      </c>
      <c r="B89" s="2" t="s">
        <v>86</v>
      </c>
      <c r="C89" t="s">
        <v>619</v>
      </c>
      <c r="D89" t="s">
        <v>960</v>
      </c>
      <c r="E89" t="s">
        <v>1058</v>
      </c>
      <c r="F89">
        <v>-25.155119316</v>
      </c>
      <c r="G89">
        <v>0</v>
      </c>
      <c r="H89">
        <v>74.452884490000002</v>
      </c>
      <c r="I89" t="s">
        <v>1537</v>
      </c>
      <c r="J89">
        <v>12.688223647999999</v>
      </c>
      <c r="K89">
        <v>81453.598360000004</v>
      </c>
    </row>
    <row r="90" spans="1:11" x14ac:dyDescent="0.25">
      <c r="A90">
        <f t="shared" si="1"/>
        <v>88</v>
      </c>
      <c r="B90" s="2" t="s">
        <v>87</v>
      </c>
      <c r="C90" t="s">
        <v>620</v>
      </c>
      <c r="D90" t="s">
        <v>960</v>
      </c>
      <c r="E90" t="s">
        <v>1059</v>
      </c>
      <c r="F90">
        <v>0.37279349803</v>
      </c>
      <c r="G90">
        <v>0.1752370362</v>
      </c>
      <c r="H90">
        <v>2.7781293744000002</v>
      </c>
      <c r="I90" t="s">
        <v>1534</v>
      </c>
      <c r="J90">
        <v>2.4836522887000001</v>
      </c>
      <c r="K90">
        <v>270204.99069000001</v>
      </c>
    </row>
    <row r="91" spans="1:11" x14ac:dyDescent="0.25">
      <c r="A91">
        <f t="shared" si="1"/>
        <v>89</v>
      </c>
      <c r="B91" s="2" t="s">
        <v>88</v>
      </c>
      <c r="C91" t="s">
        <v>620</v>
      </c>
      <c r="D91" t="s">
        <v>961</v>
      </c>
      <c r="E91" t="s">
        <v>1060</v>
      </c>
      <c r="F91">
        <v>0.37279349803</v>
      </c>
      <c r="G91">
        <v>0.19276074663000001</v>
      </c>
      <c r="H91">
        <v>2.7781293744000002</v>
      </c>
      <c r="I91" t="s">
        <v>1534</v>
      </c>
      <c r="J91">
        <v>2.7696122543000001</v>
      </c>
      <c r="K91">
        <v>2750615.81</v>
      </c>
    </row>
    <row r="92" spans="1:11" x14ac:dyDescent="0.25">
      <c r="A92">
        <f t="shared" si="1"/>
        <v>90</v>
      </c>
      <c r="B92" s="2" t="s">
        <v>89</v>
      </c>
      <c r="C92" t="s">
        <v>621</v>
      </c>
      <c r="D92" t="s">
        <v>960</v>
      </c>
      <c r="E92" t="s">
        <v>1061</v>
      </c>
      <c r="F92">
        <v>1.8174363358000001</v>
      </c>
      <c r="G92">
        <v>0.81356249591999996</v>
      </c>
      <c r="H92">
        <v>3.6454286653999999</v>
      </c>
      <c r="I92" t="s">
        <v>1537</v>
      </c>
      <c r="J92">
        <v>4.5533625292000002</v>
      </c>
      <c r="K92">
        <v>4537.4438243000004</v>
      </c>
    </row>
    <row r="93" spans="1:11" x14ac:dyDescent="0.25">
      <c r="A93">
        <f t="shared" si="1"/>
        <v>91</v>
      </c>
      <c r="B93" s="2" t="s">
        <v>90</v>
      </c>
      <c r="C93" t="s">
        <v>621</v>
      </c>
      <c r="D93" t="s">
        <v>961</v>
      </c>
      <c r="E93" t="s">
        <v>1062</v>
      </c>
      <c r="F93">
        <v>1.8174363358000001</v>
      </c>
      <c r="G93">
        <v>0.89491874540000005</v>
      </c>
      <c r="H93">
        <v>3.6454286653999999</v>
      </c>
      <c r="I93" t="s">
        <v>1537</v>
      </c>
      <c r="J93">
        <v>4.7393364928999997</v>
      </c>
      <c r="K93">
        <v>345636.28427</v>
      </c>
    </row>
    <row r="94" spans="1:11" x14ac:dyDescent="0.25">
      <c r="A94">
        <f t="shared" si="1"/>
        <v>92</v>
      </c>
      <c r="B94" s="2" t="s">
        <v>91</v>
      </c>
      <c r="C94" t="s">
        <v>622</v>
      </c>
      <c r="D94" t="s">
        <v>960</v>
      </c>
      <c r="E94" t="s">
        <v>1063</v>
      </c>
      <c r="F94">
        <v>2.082830596</v>
      </c>
      <c r="G94">
        <v>0.83865121079000005</v>
      </c>
      <c r="H94">
        <v>10.764603557999999</v>
      </c>
      <c r="I94" t="s">
        <v>1534</v>
      </c>
      <c r="J94">
        <v>8.5708000880000004</v>
      </c>
      <c r="K94">
        <v>2324418.6963999998</v>
      </c>
    </row>
    <row r="95" spans="1:11" x14ac:dyDescent="0.25">
      <c r="A95">
        <f t="shared" si="1"/>
        <v>93</v>
      </c>
      <c r="B95" s="2" t="s">
        <v>92</v>
      </c>
      <c r="C95" t="s">
        <v>623</v>
      </c>
      <c r="D95" t="s">
        <v>960</v>
      </c>
      <c r="E95" t="s">
        <v>1064</v>
      </c>
      <c r="F95">
        <v>0.27490882046999998</v>
      </c>
      <c r="G95">
        <v>0.61103575099999996</v>
      </c>
      <c r="H95">
        <v>3.9787005596</v>
      </c>
      <c r="I95" t="s">
        <v>1532</v>
      </c>
      <c r="J95">
        <v>4.8313236146999996</v>
      </c>
      <c r="K95">
        <v>45505.438148000001</v>
      </c>
    </row>
    <row r="96" spans="1:11" x14ac:dyDescent="0.25">
      <c r="A96">
        <f t="shared" si="1"/>
        <v>94</v>
      </c>
      <c r="B96" s="2" t="s">
        <v>93</v>
      </c>
      <c r="C96" t="s">
        <v>624</v>
      </c>
      <c r="D96" t="s">
        <v>960</v>
      </c>
      <c r="E96" t="s">
        <v>1065</v>
      </c>
      <c r="F96">
        <v>-8.0778769138000001E-2</v>
      </c>
      <c r="G96">
        <v>0</v>
      </c>
      <c r="H96">
        <v>1.7616911996</v>
      </c>
      <c r="I96" t="s">
        <v>1547</v>
      </c>
      <c r="J96">
        <v>4.0734297198</v>
      </c>
      <c r="K96">
        <v>1041.6070087000001</v>
      </c>
    </row>
    <row r="97" spans="1:11" x14ac:dyDescent="0.25">
      <c r="A97">
        <f t="shared" si="1"/>
        <v>95</v>
      </c>
      <c r="B97" s="2" t="s">
        <v>94</v>
      </c>
      <c r="C97" t="s">
        <v>624</v>
      </c>
      <c r="D97" t="s">
        <v>962</v>
      </c>
      <c r="E97" t="s">
        <v>1066</v>
      </c>
      <c r="F97">
        <v>-8.0778769138000001E-2</v>
      </c>
      <c r="G97">
        <v>0</v>
      </c>
      <c r="H97">
        <v>1.7616911996</v>
      </c>
      <c r="I97" t="s">
        <v>1547</v>
      </c>
      <c r="J97">
        <v>3.9574459576000001</v>
      </c>
      <c r="K97">
        <v>235858.72500999999</v>
      </c>
    </row>
    <row r="98" spans="1:11" x14ac:dyDescent="0.25">
      <c r="A98">
        <f t="shared" si="1"/>
        <v>96</v>
      </c>
      <c r="B98" s="2" t="s">
        <v>95</v>
      </c>
      <c r="C98" t="s">
        <v>624</v>
      </c>
      <c r="D98" t="s">
        <v>963</v>
      </c>
      <c r="E98" t="s">
        <v>1067</v>
      </c>
      <c r="F98">
        <v>-8.0778769138000001E-2</v>
      </c>
      <c r="G98">
        <v>0</v>
      </c>
      <c r="H98">
        <v>1.7616911996</v>
      </c>
      <c r="I98" t="s">
        <v>1547</v>
      </c>
      <c r="K98">
        <v>1.0095090294</v>
      </c>
    </row>
    <row r="99" spans="1:11" x14ac:dyDescent="0.25">
      <c r="A99">
        <f t="shared" si="1"/>
        <v>97</v>
      </c>
      <c r="B99" s="2" t="s">
        <v>96</v>
      </c>
      <c r="C99" t="s">
        <v>625</v>
      </c>
      <c r="D99" t="s">
        <v>960</v>
      </c>
      <c r="E99" t="s">
        <v>1068</v>
      </c>
      <c r="F99">
        <v>0.16169097578</v>
      </c>
      <c r="G99">
        <v>3.9069425249999998E-2</v>
      </c>
      <c r="H99">
        <v>1.1760824729999999</v>
      </c>
      <c r="I99" t="s">
        <v>1534</v>
      </c>
      <c r="J99">
        <v>2.8755974164000002</v>
      </c>
      <c r="K99">
        <v>4.6378732766999997</v>
      </c>
    </row>
    <row r="100" spans="1:11" x14ac:dyDescent="0.25">
      <c r="A100">
        <f t="shared" si="1"/>
        <v>98</v>
      </c>
      <c r="B100" s="2" t="s">
        <v>97</v>
      </c>
      <c r="C100" t="s">
        <v>625</v>
      </c>
      <c r="D100" t="s">
        <v>961</v>
      </c>
      <c r="E100" t="s">
        <v>1069</v>
      </c>
      <c r="F100">
        <v>0.16169097578</v>
      </c>
      <c r="G100">
        <v>4.2976367884999998E-2</v>
      </c>
      <c r="H100">
        <v>1.1760824729999999</v>
      </c>
      <c r="I100" t="s">
        <v>1534</v>
      </c>
      <c r="J100">
        <v>2.2376867239</v>
      </c>
      <c r="K100">
        <v>5.5608300073999999</v>
      </c>
    </row>
    <row r="101" spans="1:11" x14ac:dyDescent="0.25">
      <c r="A101">
        <f t="shared" si="1"/>
        <v>99</v>
      </c>
      <c r="B101" s="2" t="s">
        <v>98</v>
      </c>
      <c r="C101" t="s">
        <v>626</v>
      </c>
      <c r="D101" t="s">
        <v>960</v>
      </c>
      <c r="E101" t="s">
        <v>1070</v>
      </c>
      <c r="F101">
        <v>-0.57573705305</v>
      </c>
      <c r="G101">
        <v>0</v>
      </c>
      <c r="H101">
        <v>2.0034535878000002</v>
      </c>
      <c r="I101" t="s">
        <v>1542</v>
      </c>
      <c r="J101">
        <v>1.2678225048</v>
      </c>
      <c r="K101">
        <v>382797.14077</v>
      </c>
    </row>
    <row r="102" spans="1:11" x14ac:dyDescent="0.25">
      <c r="A102">
        <f t="shared" si="1"/>
        <v>100</v>
      </c>
      <c r="B102" s="2" t="s">
        <v>99</v>
      </c>
      <c r="C102" t="s">
        <v>627</v>
      </c>
      <c r="D102" t="s">
        <v>960</v>
      </c>
      <c r="E102" t="s">
        <v>1071</v>
      </c>
      <c r="F102">
        <v>2.5979255781999999E-2</v>
      </c>
      <c r="G102">
        <v>6.4055034952999997E-3</v>
      </c>
      <c r="H102">
        <v>0.59276153798999998</v>
      </c>
      <c r="I102" t="s">
        <v>1537</v>
      </c>
      <c r="J102">
        <v>0.49393084968000001</v>
      </c>
      <c r="K102">
        <v>3406.8643633000002</v>
      </c>
    </row>
    <row r="103" spans="1:11" x14ac:dyDescent="0.25">
      <c r="A103">
        <f t="shared" si="1"/>
        <v>101</v>
      </c>
      <c r="B103" s="2" t="s">
        <v>100</v>
      </c>
      <c r="C103" t="s">
        <v>628</v>
      </c>
      <c r="D103" t="s">
        <v>960</v>
      </c>
      <c r="E103" t="s">
        <v>1072</v>
      </c>
      <c r="F103">
        <v>0.12098290839</v>
      </c>
      <c r="H103">
        <v>0.25255897510999997</v>
      </c>
      <c r="I103" t="s">
        <v>1545</v>
      </c>
      <c r="K103">
        <v>0</v>
      </c>
    </row>
    <row r="104" spans="1:11" x14ac:dyDescent="0.25">
      <c r="A104">
        <f t="shared" si="1"/>
        <v>102</v>
      </c>
      <c r="B104" s="2" t="s">
        <v>101</v>
      </c>
      <c r="C104" t="s">
        <v>629</v>
      </c>
      <c r="D104" t="s">
        <v>960</v>
      </c>
      <c r="E104" t="s">
        <v>1073</v>
      </c>
      <c r="F104">
        <v>0.13066660509</v>
      </c>
      <c r="G104">
        <v>4.1339714293999998E-2</v>
      </c>
      <c r="H104">
        <v>0.70639267104000003</v>
      </c>
      <c r="I104" t="s">
        <v>1534</v>
      </c>
      <c r="J104">
        <v>2.3056772051999999</v>
      </c>
      <c r="K104">
        <v>318.39983758</v>
      </c>
    </row>
    <row r="105" spans="1:11" x14ac:dyDescent="0.25">
      <c r="A105">
        <f t="shared" si="1"/>
        <v>103</v>
      </c>
      <c r="B105" s="2" t="s">
        <v>102</v>
      </c>
      <c r="C105" t="s">
        <v>629</v>
      </c>
      <c r="D105" t="s">
        <v>962</v>
      </c>
      <c r="E105" t="s">
        <v>1074</v>
      </c>
      <c r="F105">
        <v>0.13066660509</v>
      </c>
      <c r="G105">
        <v>4.1339714293999998E-2</v>
      </c>
      <c r="H105">
        <v>0.70639267104000003</v>
      </c>
      <c r="I105" t="s">
        <v>1534</v>
      </c>
      <c r="J105">
        <v>1.1838342632000001</v>
      </c>
      <c r="K105">
        <v>181.01041887</v>
      </c>
    </row>
    <row r="106" spans="1:11" x14ac:dyDescent="0.25">
      <c r="A106">
        <f t="shared" si="1"/>
        <v>104</v>
      </c>
      <c r="B106" s="2" t="s">
        <v>103</v>
      </c>
      <c r="C106" t="s">
        <v>629</v>
      </c>
      <c r="D106" t="s">
        <v>970</v>
      </c>
      <c r="E106" t="s">
        <v>1075</v>
      </c>
      <c r="F106">
        <v>0.13066660509</v>
      </c>
      <c r="G106">
        <v>4.1339714293999998E-2</v>
      </c>
      <c r="H106">
        <v>0.70639267104000003</v>
      </c>
      <c r="I106" t="s">
        <v>1534</v>
      </c>
      <c r="J106">
        <v>4.6833443317999999</v>
      </c>
      <c r="K106">
        <v>1325002.0207</v>
      </c>
    </row>
    <row r="107" spans="1:11" x14ac:dyDescent="0.25">
      <c r="A107">
        <f t="shared" si="1"/>
        <v>105</v>
      </c>
      <c r="B107" s="2" t="s">
        <v>104</v>
      </c>
      <c r="C107" t="s">
        <v>630</v>
      </c>
      <c r="D107" t="s">
        <v>960</v>
      </c>
      <c r="E107" t="s">
        <v>1076</v>
      </c>
      <c r="F107">
        <v>-2.3391618436999998E-3</v>
      </c>
      <c r="H107">
        <v>8.8368336316999995E-4</v>
      </c>
      <c r="I107" t="s">
        <v>1537</v>
      </c>
      <c r="K107">
        <v>0</v>
      </c>
    </row>
    <row r="108" spans="1:11" x14ac:dyDescent="0.25">
      <c r="A108">
        <f t="shared" si="1"/>
        <v>106</v>
      </c>
      <c r="B108" s="2" t="s">
        <v>105</v>
      </c>
      <c r="C108" t="s">
        <v>631</v>
      </c>
      <c r="D108" t="s">
        <v>960</v>
      </c>
      <c r="E108" t="s">
        <v>1077</v>
      </c>
      <c r="F108">
        <v>0.18864250531999999</v>
      </c>
      <c r="G108">
        <v>0.17047105765000001</v>
      </c>
      <c r="H108">
        <v>0.69565210725000004</v>
      </c>
      <c r="I108" t="s">
        <v>1534</v>
      </c>
      <c r="J108">
        <v>1.8917351571000001</v>
      </c>
      <c r="K108">
        <v>121791.58117</v>
      </c>
    </row>
    <row r="109" spans="1:11" x14ac:dyDescent="0.25">
      <c r="A109">
        <f t="shared" si="1"/>
        <v>107</v>
      </c>
      <c r="B109" s="2" t="s">
        <v>106</v>
      </c>
      <c r="C109" t="s">
        <v>632</v>
      </c>
      <c r="D109" t="s">
        <v>960</v>
      </c>
      <c r="E109" t="s">
        <v>1078</v>
      </c>
      <c r="F109">
        <v>0.32401222847</v>
      </c>
      <c r="G109">
        <v>4.2249855724000002E-2</v>
      </c>
      <c r="H109">
        <v>0.87728248041000001</v>
      </c>
      <c r="I109" t="s">
        <v>1540</v>
      </c>
      <c r="J109">
        <v>1.0938468614000001</v>
      </c>
      <c r="K109">
        <v>378.81212777000002</v>
      </c>
    </row>
    <row r="110" spans="1:11" x14ac:dyDescent="0.25">
      <c r="A110">
        <f t="shared" si="1"/>
        <v>108</v>
      </c>
      <c r="B110" s="2" t="s">
        <v>107</v>
      </c>
      <c r="C110" t="s">
        <v>633</v>
      </c>
      <c r="D110" t="s">
        <v>960</v>
      </c>
      <c r="E110" t="s">
        <v>1079</v>
      </c>
      <c r="F110">
        <v>0.25302387883999999</v>
      </c>
      <c r="G110">
        <v>7.3137520144999996E-2</v>
      </c>
      <c r="H110">
        <v>1.6233953028000001</v>
      </c>
      <c r="I110" t="s">
        <v>1542</v>
      </c>
      <c r="J110">
        <v>1.4397984282</v>
      </c>
      <c r="K110">
        <v>46615.906290999999</v>
      </c>
    </row>
    <row r="111" spans="1:11" x14ac:dyDescent="0.25">
      <c r="A111">
        <f t="shared" si="1"/>
        <v>109</v>
      </c>
      <c r="B111" s="2" t="s">
        <v>108</v>
      </c>
      <c r="C111" t="s">
        <v>634</v>
      </c>
      <c r="D111" t="s">
        <v>960</v>
      </c>
      <c r="E111" t="s">
        <v>1080</v>
      </c>
      <c r="F111">
        <v>0.16188404481999999</v>
      </c>
      <c r="G111">
        <v>7.5418146559999996E-2</v>
      </c>
      <c r="H111">
        <v>1.8467070474</v>
      </c>
      <c r="I111" t="s">
        <v>1539</v>
      </c>
      <c r="J111">
        <v>2.1496990421</v>
      </c>
      <c r="K111">
        <v>409458.63439999998</v>
      </c>
    </row>
    <row r="112" spans="1:11" x14ac:dyDescent="0.25">
      <c r="A112">
        <f t="shared" si="1"/>
        <v>110</v>
      </c>
      <c r="B112" s="2" t="s">
        <v>109</v>
      </c>
      <c r="C112" t="s">
        <v>635</v>
      </c>
      <c r="D112" t="s">
        <v>960</v>
      </c>
      <c r="E112" t="s">
        <v>1081</v>
      </c>
      <c r="F112">
        <v>1.9652916786999999E-2</v>
      </c>
      <c r="G112">
        <v>0</v>
      </c>
      <c r="H112">
        <v>0.37552768354999999</v>
      </c>
      <c r="I112" t="s">
        <v>1537</v>
      </c>
      <c r="J112">
        <v>2.0897074409999998</v>
      </c>
      <c r="K112">
        <v>0.20897074409999999</v>
      </c>
    </row>
    <row r="113" spans="1:11" x14ac:dyDescent="0.25">
      <c r="A113">
        <f t="shared" si="1"/>
        <v>111</v>
      </c>
      <c r="B113" s="2" t="s">
        <v>110</v>
      </c>
      <c r="C113" t="s">
        <v>635</v>
      </c>
      <c r="D113" t="s">
        <v>961</v>
      </c>
      <c r="E113" t="s">
        <v>1082</v>
      </c>
      <c r="F113">
        <v>1.9652916786999999E-2</v>
      </c>
      <c r="G113">
        <v>0</v>
      </c>
      <c r="H113">
        <v>0.37552768354999999</v>
      </c>
      <c r="I113" t="s">
        <v>1537</v>
      </c>
      <c r="K113">
        <v>0</v>
      </c>
    </row>
    <row r="114" spans="1:11" x14ac:dyDescent="0.25">
      <c r="A114">
        <f t="shared" si="1"/>
        <v>112</v>
      </c>
      <c r="B114" s="2" t="s">
        <v>111</v>
      </c>
      <c r="C114" t="s">
        <v>636</v>
      </c>
      <c r="D114" t="s">
        <v>960</v>
      </c>
      <c r="E114" t="s">
        <v>1083</v>
      </c>
      <c r="F114">
        <v>0.27905519567999998</v>
      </c>
      <c r="G114">
        <v>0.14572885934999999</v>
      </c>
      <c r="H114">
        <v>1.4223841368000001</v>
      </c>
      <c r="I114" t="s">
        <v>1544</v>
      </c>
      <c r="J114">
        <v>1.0558521807000001</v>
      </c>
      <c r="K114">
        <v>120369.39867</v>
      </c>
    </row>
    <row r="115" spans="1:11" x14ac:dyDescent="0.25">
      <c r="A115">
        <f t="shared" si="1"/>
        <v>113</v>
      </c>
      <c r="B115" s="2" t="s">
        <v>112</v>
      </c>
      <c r="C115" t="s">
        <v>637</v>
      </c>
      <c r="D115" t="s">
        <v>960</v>
      </c>
      <c r="E115" t="s">
        <v>1084</v>
      </c>
      <c r="F115">
        <v>0.39214293561000002</v>
      </c>
      <c r="G115">
        <v>6.4108577720999996E-2</v>
      </c>
      <c r="H115">
        <v>1.0877459142999999</v>
      </c>
      <c r="I115" t="s">
        <v>1538</v>
      </c>
      <c r="J115">
        <v>2.7136200931999999</v>
      </c>
      <c r="K115">
        <v>648643.14055999997</v>
      </c>
    </row>
    <row r="116" spans="1:11" x14ac:dyDescent="0.25">
      <c r="A116">
        <f t="shared" si="1"/>
        <v>114</v>
      </c>
      <c r="B116" s="2" t="s">
        <v>113</v>
      </c>
      <c r="C116" t="s">
        <v>638</v>
      </c>
      <c r="D116" t="s">
        <v>960</v>
      </c>
      <c r="E116" t="s">
        <v>1085</v>
      </c>
      <c r="F116">
        <v>5.1784124861E-4</v>
      </c>
      <c r="G116">
        <v>0</v>
      </c>
      <c r="H116">
        <v>1.8774076845000001</v>
      </c>
      <c r="I116" t="s">
        <v>1539</v>
      </c>
      <c r="J116">
        <v>0.55592217089999996</v>
      </c>
      <c r="K116">
        <v>45189.675222999998</v>
      </c>
    </row>
    <row r="117" spans="1:11" x14ac:dyDescent="0.25">
      <c r="A117">
        <f t="shared" si="1"/>
        <v>115</v>
      </c>
      <c r="B117" s="2" t="s">
        <v>114</v>
      </c>
      <c r="C117" t="s">
        <v>639</v>
      </c>
      <c r="D117" t="s">
        <v>960</v>
      </c>
      <c r="E117" t="s">
        <v>1086</v>
      </c>
      <c r="F117">
        <v>0.52204481839000005</v>
      </c>
      <c r="G117">
        <v>0</v>
      </c>
      <c r="H117">
        <v>2.5979561371000002</v>
      </c>
      <c r="I117" t="s">
        <v>1533</v>
      </c>
      <c r="J117">
        <v>2.7576139340000001</v>
      </c>
      <c r="K117">
        <v>770.03759238999999</v>
      </c>
    </row>
    <row r="118" spans="1:11" x14ac:dyDescent="0.25">
      <c r="A118">
        <f t="shared" si="1"/>
        <v>116</v>
      </c>
      <c r="B118" s="2" t="s">
        <v>115</v>
      </c>
      <c r="C118" t="s">
        <v>639</v>
      </c>
      <c r="D118" t="s">
        <v>962</v>
      </c>
      <c r="E118" t="s">
        <v>1087</v>
      </c>
      <c r="F118">
        <v>0.52204481839000005</v>
      </c>
      <c r="G118">
        <v>0</v>
      </c>
      <c r="H118">
        <v>2.5979561371000002</v>
      </c>
      <c r="I118" t="s">
        <v>1533</v>
      </c>
      <c r="J118">
        <v>2.7776111343999998</v>
      </c>
      <c r="K118">
        <v>210.72943502000001</v>
      </c>
    </row>
    <row r="119" spans="1:11" x14ac:dyDescent="0.25">
      <c r="A119">
        <f t="shared" si="1"/>
        <v>117</v>
      </c>
      <c r="B119" s="2" t="s">
        <v>116</v>
      </c>
      <c r="C119" t="s">
        <v>639</v>
      </c>
      <c r="D119" t="s">
        <v>963</v>
      </c>
      <c r="E119" t="s">
        <v>1088</v>
      </c>
      <c r="F119">
        <v>0.52204481839000005</v>
      </c>
      <c r="G119">
        <v>0</v>
      </c>
      <c r="H119">
        <v>2.5979561371000002</v>
      </c>
      <c r="I119" t="s">
        <v>1533</v>
      </c>
      <c r="J119">
        <v>2.7956086147999999</v>
      </c>
      <c r="K119">
        <v>1206.7900841999999</v>
      </c>
    </row>
    <row r="120" spans="1:11" x14ac:dyDescent="0.25">
      <c r="A120">
        <f t="shared" si="1"/>
        <v>118</v>
      </c>
      <c r="B120" s="2" t="s">
        <v>117</v>
      </c>
      <c r="C120" t="s">
        <v>640</v>
      </c>
      <c r="D120" t="s">
        <v>960</v>
      </c>
      <c r="E120" t="s">
        <v>1089</v>
      </c>
      <c r="F120">
        <v>-0.34402131206999997</v>
      </c>
      <c r="G120">
        <v>0</v>
      </c>
      <c r="H120">
        <v>2.1988615673999998</v>
      </c>
      <c r="I120" t="s">
        <v>1540</v>
      </c>
      <c r="K120">
        <v>1583.5358202</v>
      </c>
    </row>
    <row r="121" spans="1:11" x14ac:dyDescent="0.25">
      <c r="A121">
        <f t="shared" si="1"/>
        <v>119</v>
      </c>
      <c r="B121" s="2" t="s">
        <v>118</v>
      </c>
      <c r="C121" t="s">
        <v>640</v>
      </c>
      <c r="D121" t="s">
        <v>961</v>
      </c>
      <c r="E121" t="s">
        <v>1090</v>
      </c>
      <c r="F121">
        <v>-0.34402131206999997</v>
      </c>
      <c r="G121">
        <v>0</v>
      </c>
      <c r="H121">
        <v>2.1988615673999998</v>
      </c>
      <c r="I121" t="s">
        <v>1540</v>
      </c>
      <c r="J121">
        <v>0.74589557462</v>
      </c>
      <c r="K121">
        <v>1625.8969600999999</v>
      </c>
    </row>
    <row r="122" spans="1:11" x14ac:dyDescent="0.25">
      <c r="A122">
        <f t="shared" si="1"/>
        <v>120</v>
      </c>
      <c r="B122" s="2" t="s">
        <v>119</v>
      </c>
      <c r="C122" t="s">
        <v>641</v>
      </c>
      <c r="D122" t="s">
        <v>960</v>
      </c>
      <c r="E122" t="s">
        <v>1091</v>
      </c>
      <c r="F122">
        <v>-0.74739336358999997</v>
      </c>
      <c r="G122">
        <v>0</v>
      </c>
      <c r="H122">
        <v>-7.7068152440000004</v>
      </c>
      <c r="I122" t="s">
        <v>1533</v>
      </c>
      <c r="K122">
        <v>0.60287977524000003</v>
      </c>
    </row>
    <row r="123" spans="1:11" x14ac:dyDescent="0.25">
      <c r="A123">
        <f t="shared" si="1"/>
        <v>121</v>
      </c>
      <c r="B123" s="2" t="s">
        <v>120</v>
      </c>
      <c r="C123" t="s">
        <v>641</v>
      </c>
      <c r="D123" t="s">
        <v>961</v>
      </c>
      <c r="E123" t="s">
        <v>1092</v>
      </c>
      <c r="F123">
        <v>-0.74739336358999997</v>
      </c>
      <c r="G123">
        <v>0</v>
      </c>
      <c r="H123">
        <v>-7.7068152440000004</v>
      </c>
      <c r="I123" t="s">
        <v>1533</v>
      </c>
      <c r="K123">
        <v>0</v>
      </c>
    </row>
    <row r="124" spans="1:11" x14ac:dyDescent="0.25">
      <c r="A124">
        <f t="shared" si="1"/>
        <v>122</v>
      </c>
      <c r="B124" s="2" t="s">
        <v>121</v>
      </c>
      <c r="C124" t="s">
        <v>642</v>
      </c>
      <c r="D124" t="s">
        <v>960</v>
      </c>
      <c r="E124" t="s">
        <v>1093</v>
      </c>
      <c r="F124">
        <v>18.026397744000001</v>
      </c>
      <c r="G124">
        <v>4.7767273897999996</v>
      </c>
      <c r="H124">
        <v>35.260870005999998</v>
      </c>
      <c r="I124" t="s">
        <v>1533</v>
      </c>
      <c r="K124">
        <v>0</v>
      </c>
    </row>
    <row r="125" spans="1:11" x14ac:dyDescent="0.25">
      <c r="A125">
        <f t="shared" si="1"/>
        <v>123</v>
      </c>
      <c r="B125" s="2" t="s">
        <v>122</v>
      </c>
      <c r="C125" t="s">
        <v>642</v>
      </c>
      <c r="D125" t="s">
        <v>961</v>
      </c>
      <c r="E125" t="s">
        <v>1094</v>
      </c>
      <c r="F125">
        <v>18.026397744000001</v>
      </c>
      <c r="G125">
        <v>34.203753847999998</v>
      </c>
      <c r="H125">
        <v>35.260870005999998</v>
      </c>
      <c r="I125" t="s">
        <v>1533</v>
      </c>
      <c r="K125">
        <v>0</v>
      </c>
    </row>
    <row r="126" spans="1:11" x14ac:dyDescent="0.25">
      <c r="A126">
        <f t="shared" si="1"/>
        <v>124</v>
      </c>
      <c r="B126" s="2" t="s">
        <v>123</v>
      </c>
      <c r="C126" t="s">
        <v>643</v>
      </c>
      <c r="D126" t="s">
        <v>960</v>
      </c>
      <c r="E126" t="s">
        <v>1095</v>
      </c>
      <c r="F126">
        <v>0.21218783461999999</v>
      </c>
      <c r="G126">
        <v>0.42852459325999998</v>
      </c>
      <c r="H126">
        <v>0.89251420796000003</v>
      </c>
      <c r="I126" t="s">
        <v>1531</v>
      </c>
      <c r="K126">
        <v>0</v>
      </c>
    </row>
    <row r="127" spans="1:11" x14ac:dyDescent="0.25">
      <c r="A127">
        <f t="shared" si="1"/>
        <v>125</v>
      </c>
      <c r="B127" s="2" t="s">
        <v>124</v>
      </c>
      <c r="C127" t="s">
        <v>644</v>
      </c>
      <c r="D127" t="s">
        <v>960</v>
      </c>
      <c r="E127" t="s">
        <v>1096</v>
      </c>
      <c r="F127">
        <v>2.6859969122999998</v>
      </c>
      <c r="G127">
        <v>0.95159963395000002</v>
      </c>
      <c r="H127">
        <v>14.326204642</v>
      </c>
      <c r="I127" t="s">
        <v>1533</v>
      </c>
      <c r="J127">
        <v>9.6986421900999993</v>
      </c>
      <c r="K127">
        <v>62.121203612999999</v>
      </c>
    </row>
    <row r="128" spans="1:11" x14ac:dyDescent="0.25">
      <c r="A128">
        <f t="shared" si="1"/>
        <v>126</v>
      </c>
      <c r="B128" s="2" t="s">
        <v>125</v>
      </c>
      <c r="C128" t="s">
        <v>644</v>
      </c>
      <c r="D128" t="s">
        <v>961</v>
      </c>
      <c r="E128" t="s">
        <v>1097</v>
      </c>
      <c r="F128">
        <v>2.6859969122999998</v>
      </c>
      <c r="G128">
        <v>1.0467595973999999</v>
      </c>
      <c r="H128">
        <v>14.326204642</v>
      </c>
      <c r="I128" t="s">
        <v>1533</v>
      </c>
      <c r="J128">
        <v>10.006599076000001</v>
      </c>
      <c r="K128">
        <v>1228.8526019999999</v>
      </c>
    </row>
    <row r="129" spans="1:11" x14ac:dyDescent="0.25">
      <c r="A129">
        <f t="shared" si="1"/>
        <v>127</v>
      </c>
      <c r="B129" s="2" t="s">
        <v>126</v>
      </c>
      <c r="C129" t="s">
        <v>645</v>
      </c>
      <c r="D129" t="s">
        <v>960</v>
      </c>
      <c r="E129" t="s">
        <v>1098</v>
      </c>
      <c r="F129">
        <v>1.9332943369</v>
      </c>
      <c r="G129">
        <v>2.9980498162</v>
      </c>
      <c r="H129">
        <v>1.5188158359999999</v>
      </c>
      <c r="I129" t="s">
        <v>1533</v>
      </c>
      <c r="K129">
        <v>0</v>
      </c>
    </row>
    <row r="130" spans="1:11" x14ac:dyDescent="0.25">
      <c r="A130">
        <f t="shared" si="1"/>
        <v>128</v>
      </c>
      <c r="B130" s="2" t="s">
        <v>127</v>
      </c>
      <c r="C130" t="s">
        <v>646</v>
      </c>
      <c r="D130" t="s">
        <v>960</v>
      </c>
      <c r="E130" t="s">
        <v>1099</v>
      </c>
      <c r="F130">
        <v>-3.4831443874000001E-2</v>
      </c>
      <c r="G130">
        <v>0</v>
      </c>
      <c r="H130">
        <v>-1.2708262725999999</v>
      </c>
      <c r="I130" t="s">
        <v>1537</v>
      </c>
      <c r="K130">
        <v>0</v>
      </c>
    </row>
    <row r="131" spans="1:11" x14ac:dyDescent="0.25">
      <c r="A131">
        <f t="shared" si="1"/>
        <v>129</v>
      </c>
      <c r="B131" s="2" t="s">
        <v>128</v>
      </c>
      <c r="C131" t="s">
        <v>646</v>
      </c>
      <c r="D131" t="s">
        <v>961</v>
      </c>
      <c r="E131" t="s">
        <v>1100</v>
      </c>
      <c r="F131">
        <v>-3.4831443874000001E-2</v>
      </c>
      <c r="G131">
        <v>0</v>
      </c>
      <c r="H131">
        <v>-1.2708262725999999</v>
      </c>
      <c r="I131" t="s">
        <v>1537</v>
      </c>
      <c r="K131">
        <v>0.26848279663000002</v>
      </c>
    </row>
    <row r="132" spans="1:11" x14ac:dyDescent="0.25">
      <c r="A132">
        <f t="shared" ref="A132:A195" si="2">ROW()-ROW($A$2)</f>
        <v>130</v>
      </c>
      <c r="B132" s="2" t="s">
        <v>129</v>
      </c>
      <c r="C132" t="s">
        <v>647</v>
      </c>
      <c r="D132" t="s">
        <v>960</v>
      </c>
      <c r="E132" t="s">
        <v>1101</v>
      </c>
      <c r="F132">
        <v>0.35642117656</v>
      </c>
      <c r="G132">
        <v>0.30363921219000001</v>
      </c>
      <c r="H132">
        <v>1.8967047802999999</v>
      </c>
      <c r="I132" t="s">
        <v>1533</v>
      </c>
      <c r="J132">
        <v>4.0394344791999997</v>
      </c>
      <c r="K132">
        <v>20823.598142999999</v>
      </c>
    </row>
    <row r="133" spans="1:11" x14ac:dyDescent="0.25">
      <c r="A133">
        <f t="shared" si="2"/>
        <v>131</v>
      </c>
      <c r="B133" s="2" t="s">
        <v>130</v>
      </c>
      <c r="C133" t="s">
        <v>647</v>
      </c>
      <c r="D133" t="s">
        <v>961</v>
      </c>
      <c r="E133" t="s">
        <v>1102</v>
      </c>
      <c r="F133">
        <v>0.35642117656</v>
      </c>
      <c r="G133">
        <v>0.30363921219000001</v>
      </c>
      <c r="H133">
        <v>1.8967047802999999</v>
      </c>
      <c r="I133" t="s">
        <v>1533</v>
      </c>
      <c r="J133">
        <v>2.4696542483999999</v>
      </c>
      <c r="K133">
        <v>620679.33290000004</v>
      </c>
    </row>
    <row r="134" spans="1:11" x14ac:dyDescent="0.25">
      <c r="A134">
        <f t="shared" si="2"/>
        <v>132</v>
      </c>
      <c r="B134" s="2" t="s">
        <v>131</v>
      </c>
      <c r="C134" t="s">
        <v>648</v>
      </c>
      <c r="D134" t="s">
        <v>960</v>
      </c>
      <c r="E134" t="s">
        <v>1103</v>
      </c>
      <c r="F134">
        <v>0.1217277927</v>
      </c>
      <c r="G134">
        <v>4.8844971734000001E-2</v>
      </c>
      <c r="H134">
        <v>0.81721894593</v>
      </c>
      <c r="I134" t="s">
        <v>1545</v>
      </c>
      <c r="J134">
        <v>1.0918471413999999</v>
      </c>
      <c r="K134">
        <v>574308.33718999999</v>
      </c>
    </row>
    <row r="135" spans="1:11" x14ac:dyDescent="0.25">
      <c r="A135">
        <f t="shared" si="2"/>
        <v>133</v>
      </c>
      <c r="B135" s="2" t="s">
        <v>132</v>
      </c>
      <c r="C135" t="s">
        <v>649</v>
      </c>
      <c r="D135" t="s">
        <v>960</v>
      </c>
      <c r="E135" t="s">
        <v>1104</v>
      </c>
      <c r="F135">
        <v>-7.1995877087999995E-4</v>
      </c>
      <c r="H135">
        <v>2.2766147683000001E-4</v>
      </c>
      <c r="I135" t="s">
        <v>1537</v>
      </c>
      <c r="K135">
        <v>0</v>
      </c>
    </row>
    <row r="136" spans="1:11" x14ac:dyDescent="0.25">
      <c r="A136">
        <f t="shared" si="2"/>
        <v>134</v>
      </c>
      <c r="B136" s="2" t="s">
        <v>133</v>
      </c>
      <c r="C136" t="s">
        <v>649</v>
      </c>
      <c r="D136" t="s">
        <v>961</v>
      </c>
      <c r="E136" t="s">
        <v>1105</v>
      </c>
      <c r="F136">
        <v>-7.1995877087999995E-4</v>
      </c>
      <c r="H136">
        <v>2.2766147683000001E-4</v>
      </c>
      <c r="I136" t="s">
        <v>1537</v>
      </c>
      <c r="K136">
        <v>0</v>
      </c>
    </row>
    <row r="137" spans="1:11" x14ac:dyDescent="0.25">
      <c r="A137">
        <f t="shared" si="2"/>
        <v>135</v>
      </c>
      <c r="B137" s="2" t="s">
        <v>134</v>
      </c>
      <c r="C137" t="s">
        <v>650</v>
      </c>
      <c r="D137" t="s">
        <v>960</v>
      </c>
      <c r="E137" t="s">
        <v>1106</v>
      </c>
      <c r="F137">
        <v>-4.3109828938E-2</v>
      </c>
      <c r="H137">
        <v>-0.22256083521</v>
      </c>
      <c r="I137" t="s">
        <v>1537</v>
      </c>
      <c r="K137">
        <v>0</v>
      </c>
    </row>
    <row r="138" spans="1:11" x14ac:dyDescent="0.25">
      <c r="A138">
        <f t="shared" si="2"/>
        <v>136</v>
      </c>
      <c r="B138" s="2" t="s">
        <v>135</v>
      </c>
      <c r="C138" t="s">
        <v>651</v>
      </c>
      <c r="D138" t="s">
        <v>960</v>
      </c>
      <c r="E138" t="s">
        <v>1107</v>
      </c>
      <c r="F138">
        <v>-3.7796450774999997E-2</v>
      </c>
      <c r="G138">
        <v>0</v>
      </c>
      <c r="H138">
        <v>0.76004204769000006</v>
      </c>
      <c r="I138" t="s">
        <v>1539</v>
      </c>
      <c r="J138">
        <v>1.1698362228999999</v>
      </c>
      <c r="K138">
        <v>10022.691065999999</v>
      </c>
    </row>
    <row r="139" spans="1:11" x14ac:dyDescent="0.25">
      <c r="A139">
        <f t="shared" si="2"/>
        <v>137</v>
      </c>
      <c r="B139" s="2" t="s">
        <v>136</v>
      </c>
      <c r="C139" t="s">
        <v>652</v>
      </c>
      <c r="D139" t="s">
        <v>960</v>
      </c>
      <c r="E139" t="s">
        <v>1108</v>
      </c>
      <c r="F139">
        <v>1.2158739348000001</v>
      </c>
      <c r="G139">
        <v>0.96288093735000002</v>
      </c>
      <c r="H139">
        <v>4.7876444315000004</v>
      </c>
      <c r="I139" t="s">
        <v>1533</v>
      </c>
      <c r="J139">
        <v>7.8728977943</v>
      </c>
      <c r="K139">
        <v>31.373162010000001</v>
      </c>
    </row>
    <row r="140" spans="1:11" x14ac:dyDescent="0.25">
      <c r="A140">
        <f t="shared" si="2"/>
        <v>138</v>
      </c>
      <c r="B140" s="2" t="s">
        <v>137</v>
      </c>
      <c r="C140" t="s">
        <v>652</v>
      </c>
      <c r="D140" t="s">
        <v>962</v>
      </c>
      <c r="E140" t="s">
        <v>1109</v>
      </c>
      <c r="F140">
        <v>1.2158739348000001</v>
      </c>
      <c r="G140">
        <v>1.3518438817</v>
      </c>
      <c r="H140">
        <v>4.7876444315000004</v>
      </c>
      <c r="I140" t="s">
        <v>1533</v>
      </c>
      <c r="K140">
        <v>0.69119418607000005</v>
      </c>
    </row>
    <row r="141" spans="1:11" x14ac:dyDescent="0.25">
      <c r="A141">
        <f t="shared" si="2"/>
        <v>139</v>
      </c>
      <c r="B141" s="2" t="s">
        <v>138</v>
      </c>
      <c r="C141" t="s">
        <v>652</v>
      </c>
      <c r="D141" t="s">
        <v>963</v>
      </c>
      <c r="E141" t="s">
        <v>1110</v>
      </c>
      <c r="F141">
        <v>1.2158739348000001</v>
      </c>
      <c r="H141">
        <v>4.7876444315000004</v>
      </c>
      <c r="I141" t="s">
        <v>1533</v>
      </c>
      <c r="K141">
        <v>0</v>
      </c>
    </row>
    <row r="142" spans="1:11" x14ac:dyDescent="0.25">
      <c r="A142">
        <f t="shared" si="2"/>
        <v>140</v>
      </c>
      <c r="B142" s="2" t="s">
        <v>139</v>
      </c>
      <c r="C142" t="s">
        <v>653</v>
      </c>
      <c r="D142" t="s">
        <v>960</v>
      </c>
      <c r="E142" t="s">
        <v>1111</v>
      </c>
      <c r="F142">
        <v>1.5385348136999999</v>
      </c>
      <c r="G142">
        <v>0.33136626638</v>
      </c>
      <c r="H142">
        <v>10.176844532</v>
      </c>
      <c r="I142" t="s">
        <v>1533</v>
      </c>
      <c r="K142">
        <v>2.2575598549999998</v>
      </c>
    </row>
    <row r="143" spans="1:11" x14ac:dyDescent="0.25">
      <c r="A143">
        <f t="shared" si="2"/>
        <v>141</v>
      </c>
      <c r="B143" s="2" t="s">
        <v>140</v>
      </c>
      <c r="C143" t="s">
        <v>653</v>
      </c>
      <c r="D143" t="s">
        <v>962</v>
      </c>
      <c r="E143" t="s">
        <v>1112</v>
      </c>
      <c r="F143">
        <v>1.5385348136999999</v>
      </c>
      <c r="G143">
        <v>0.39221075100000002</v>
      </c>
      <c r="H143">
        <v>10.176844532</v>
      </c>
      <c r="I143" t="s">
        <v>1533</v>
      </c>
      <c r="J143">
        <v>9.9986001959999999</v>
      </c>
      <c r="K143">
        <v>11919.778974000001</v>
      </c>
    </row>
    <row r="144" spans="1:11" x14ac:dyDescent="0.25">
      <c r="A144">
        <f t="shared" si="2"/>
        <v>142</v>
      </c>
      <c r="B144" s="2" t="s">
        <v>141</v>
      </c>
      <c r="C144" t="s">
        <v>653</v>
      </c>
      <c r="D144" t="s">
        <v>963</v>
      </c>
      <c r="E144" t="s">
        <v>1113</v>
      </c>
      <c r="F144">
        <v>1.5385348136999999</v>
      </c>
      <c r="G144">
        <v>2.7156886347999998</v>
      </c>
      <c r="H144">
        <v>10.176844532</v>
      </c>
      <c r="I144" t="s">
        <v>1533</v>
      </c>
      <c r="K144">
        <v>0</v>
      </c>
    </row>
    <row r="145" spans="1:11" x14ac:dyDescent="0.25">
      <c r="A145">
        <f t="shared" si="2"/>
        <v>143</v>
      </c>
      <c r="B145" s="2" t="s">
        <v>142</v>
      </c>
      <c r="C145" t="s">
        <v>654</v>
      </c>
      <c r="D145" t="s">
        <v>960</v>
      </c>
      <c r="E145" t="s">
        <v>1114</v>
      </c>
      <c r="F145">
        <v>-5.4109546554E-2</v>
      </c>
      <c r="G145">
        <v>0</v>
      </c>
      <c r="H145">
        <v>1.2448458271</v>
      </c>
      <c r="I145" t="s">
        <v>1537</v>
      </c>
      <c r="J145">
        <v>0.407942888</v>
      </c>
      <c r="K145">
        <v>226878.76730000001</v>
      </c>
    </row>
    <row r="146" spans="1:11" x14ac:dyDescent="0.25">
      <c r="A146">
        <f t="shared" si="2"/>
        <v>144</v>
      </c>
      <c r="B146" s="2" t="s">
        <v>143</v>
      </c>
      <c r="C146" t="s">
        <v>655</v>
      </c>
      <c r="D146" t="s">
        <v>960</v>
      </c>
      <c r="E146" t="s">
        <v>1115</v>
      </c>
      <c r="F146">
        <v>-1.3571801866000001E-2</v>
      </c>
      <c r="H146">
        <v>1.7701944531</v>
      </c>
      <c r="I146" t="s">
        <v>1533</v>
      </c>
      <c r="K146">
        <v>0</v>
      </c>
    </row>
    <row r="147" spans="1:11" x14ac:dyDescent="0.25">
      <c r="A147">
        <f t="shared" si="2"/>
        <v>145</v>
      </c>
      <c r="B147" s="2" t="s">
        <v>144</v>
      </c>
      <c r="C147" t="s">
        <v>656</v>
      </c>
      <c r="D147" t="s">
        <v>960</v>
      </c>
      <c r="E147" t="s">
        <v>1116</v>
      </c>
      <c r="F147">
        <v>2.6198163475</v>
      </c>
      <c r="G147">
        <v>2.3013117631000002</v>
      </c>
      <c r="H147">
        <v>1.4935989831000001</v>
      </c>
      <c r="I147" t="s">
        <v>1531</v>
      </c>
      <c r="K147">
        <v>73.112384098000007</v>
      </c>
    </row>
    <row r="148" spans="1:11" x14ac:dyDescent="0.25">
      <c r="A148">
        <f t="shared" si="2"/>
        <v>146</v>
      </c>
      <c r="B148" s="2" t="s">
        <v>145</v>
      </c>
      <c r="C148" t="s">
        <v>656</v>
      </c>
      <c r="D148" t="s">
        <v>962</v>
      </c>
      <c r="E148" t="s">
        <v>1117</v>
      </c>
      <c r="F148">
        <v>2.6198163475</v>
      </c>
      <c r="G148">
        <v>2.5314429394000002</v>
      </c>
      <c r="H148">
        <v>1.4935989831000001</v>
      </c>
      <c r="I148" t="s">
        <v>1531</v>
      </c>
      <c r="J148">
        <v>25.196472494000002</v>
      </c>
      <c r="K148">
        <v>365.87697220000001</v>
      </c>
    </row>
    <row r="149" spans="1:11" x14ac:dyDescent="0.25">
      <c r="A149">
        <f t="shared" si="2"/>
        <v>147</v>
      </c>
      <c r="B149" s="2" t="s">
        <v>146</v>
      </c>
      <c r="C149" t="s">
        <v>657</v>
      </c>
      <c r="D149" t="s">
        <v>960</v>
      </c>
      <c r="E149" t="s">
        <v>1118</v>
      </c>
      <c r="F149">
        <v>0.49608879577999998</v>
      </c>
      <c r="H149">
        <v>1.7500029779999999</v>
      </c>
      <c r="I149" t="s">
        <v>1531</v>
      </c>
      <c r="K149">
        <v>0</v>
      </c>
    </row>
    <row r="150" spans="1:11" x14ac:dyDescent="0.25">
      <c r="A150">
        <f t="shared" si="2"/>
        <v>148</v>
      </c>
      <c r="B150" s="2" t="s">
        <v>147</v>
      </c>
      <c r="C150" t="s">
        <v>657</v>
      </c>
      <c r="D150" t="s">
        <v>963</v>
      </c>
      <c r="E150" t="s">
        <v>1119</v>
      </c>
      <c r="F150">
        <v>0.49608879577999998</v>
      </c>
      <c r="H150">
        <v>1.7500029779999999</v>
      </c>
      <c r="I150" t="s">
        <v>1531</v>
      </c>
      <c r="K150">
        <v>0</v>
      </c>
    </row>
    <row r="151" spans="1:11" x14ac:dyDescent="0.25">
      <c r="A151">
        <f t="shared" si="2"/>
        <v>149</v>
      </c>
      <c r="B151" s="2" t="s">
        <v>148</v>
      </c>
      <c r="C151" t="s">
        <v>658</v>
      </c>
      <c r="D151" t="s">
        <v>960</v>
      </c>
      <c r="E151" t="s">
        <v>1120</v>
      </c>
      <c r="F151">
        <v>71.142060201000007</v>
      </c>
      <c r="H151">
        <v>304.25554697000001</v>
      </c>
      <c r="I151" t="s">
        <v>1538</v>
      </c>
      <c r="K151">
        <v>0</v>
      </c>
    </row>
    <row r="152" spans="1:11" x14ac:dyDescent="0.25">
      <c r="A152">
        <f t="shared" si="2"/>
        <v>150</v>
      </c>
      <c r="B152" s="2" t="s">
        <v>149</v>
      </c>
      <c r="C152" t="s">
        <v>658</v>
      </c>
      <c r="D152" t="s">
        <v>962</v>
      </c>
      <c r="E152" t="s">
        <v>1121</v>
      </c>
      <c r="F152">
        <v>71.142060201000007</v>
      </c>
      <c r="H152">
        <v>304.25554697000001</v>
      </c>
      <c r="I152" t="s">
        <v>1538</v>
      </c>
      <c r="K152">
        <v>0</v>
      </c>
    </row>
    <row r="153" spans="1:11" x14ac:dyDescent="0.25">
      <c r="A153">
        <f t="shared" si="2"/>
        <v>151</v>
      </c>
      <c r="B153" s="2" t="s">
        <v>150</v>
      </c>
      <c r="C153" t="s">
        <v>659</v>
      </c>
      <c r="D153" t="s">
        <v>960</v>
      </c>
      <c r="E153" t="s">
        <v>1122</v>
      </c>
      <c r="F153">
        <v>0.59564430717000005</v>
      </c>
      <c r="G153">
        <v>8.8307058997999996E-2</v>
      </c>
      <c r="H153">
        <v>1.2181874409</v>
      </c>
      <c r="I153" t="s">
        <v>1541</v>
      </c>
      <c r="K153">
        <v>17.406602707000001</v>
      </c>
    </row>
    <row r="154" spans="1:11" x14ac:dyDescent="0.25">
      <c r="A154">
        <f t="shared" si="2"/>
        <v>152</v>
      </c>
      <c r="B154" s="2" t="s">
        <v>151</v>
      </c>
      <c r="C154" t="s">
        <v>660</v>
      </c>
      <c r="D154" t="s">
        <v>960</v>
      </c>
      <c r="E154" t="s">
        <v>1123</v>
      </c>
      <c r="F154">
        <v>0.42627352092999998</v>
      </c>
      <c r="G154">
        <v>0.24600945203999999</v>
      </c>
      <c r="H154">
        <v>3.6667613971000002</v>
      </c>
      <c r="I154" t="s">
        <v>1537</v>
      </c>
      <c r="J154">
        <v>3.4075229467999999</v>
      </c>
      <c r="K154">
        <v>146438.62706</v>
      </c>
    </row>
    <row r="155" spans="1:11" x14ac:dyDescent="0.25">
      <c r="A155">
        <f t="shared" si="2"/>
        <v>153</v>
      </c>
      <c r="B155" s="2" t="s">
        <v>152</v>
      </c>
      <c r="C155" t="s">
        <v>661</v>
      </c>
      <c r="D155" t="s">
        <v>960</v>
      </c>
      <c r="E155" t="s">
        <v>1124</v>
      </c>
      <c r="F155">
        <v>7.7879729305000006E-2</v>
      </c>
      <c r="G155">
        <v>0.15848310858</v>
      </c>
      <c r="H155">
        <v>1.4579500607</v>
      </c>
      <c r="I155" t="s">
        <v>1533</v>
      </c>
      <c r="J155">
        <v>1.4218009479</v>
      </c>
      <c r="K155">
        <v>47476.782367</v>
      </c>
    </row>
    <row r="156" spans="1:11" x14ac:dyDescent="0.25">
      <c r="A156">
        <f t="shared" si="2"/>
        <v>154</v>
      </c>
      <c r="B156" s="2" t="s">
        <v>153</v>
      </c>
      <c r="C156" t="s">
        <v>661</v>
      </c>
      <c r="D156" t="s">
        <v>962</v>
      </c>
      <c r="E156" t="s">
        <v>1125</v>
      </c>
      <c r="F156">
        <v>7.7879729305000006E-2</v>
      </c>
      <c r="G156">
        <v>0.17433293495999999</v>
      </c>
      <c r="H156">
        <v>1.4579500607</v>
      </c>
      <c r="I156" t="s">
        <v>1533</v>
      </c>
      <c r="K156">
        <v>34.955967972000003</v>
      </c>
    </row>
    <row r="157" spans="1:11" x14ac:dyDescent="0.25">
      <c r="A157">
        <f t="shared" si="2"/>
        <v>155</v>
      </c>
      <c r="B157" s="2" t="s">
        <v>154</v>
      </c>
      <c r="C157" t="s">
        <v>661</v>
      </c>
      <c r="D157" t="s">
        <v>963</v>
      </c>
      <c r="E157" t="s">
        <v>1126</v>
      </c>
      <c r="F157">
        <v>7.7879729305000006E-2</v>
      </c>
      <c r="G157">
        <v>0.17433293495999999</v>
      </c>
      <c r="H157">
        <v>1.4579500607</v>
      </c>
      <c r="I157" t="s">
        <v>1533</v>
      </c>
      <c r="J157">
        <v>1.6037754714000001</v>
      </c>
      <c r="K157">
        <v>440938.07857000001</v>
      </c>
    </row>
    <row r="158" spans="1:11" x14ac:dyDescent="0.25">
      <c r="A158">
        <f t="shared" si="2"/>
        <v>156</v>
      </c>
      <c r="B158" s="2" t="s">
        <v>155</v>
      </c>
      <c r="C158" t="s">
        <v>661</v>
      </c>
      <c r="D158" t="s">
        <v>970</v>
      </c>
      <c r="E158" t="s">
        <v>1127</v>
      </c>
      <c r="F158">
        <v>7.7879729305000006E-2</v>
      </c>
      <c r="G158">
        <v>0.17116324372</v>
      </c>
      <c r="H158">
        <v>1.4579500607</v>
      </c>
      <c r="I158" t="s">
        <v>1533</v>
      </c>
      <c r="J158">
        <v>7.8109064731000002</v>
      </c>
      <c r="K158">
        <v>36571.939262</v>
      </c>
    </row>
    <row r="159" spans="1:11" x14ac:dyDescent="0.25">
      <c r="A159">
        <f t="shared" si="2"/>
        <v>157</v>
      </c>
      <c r="B159" s="2" t="s">
        <v>156</v>
      </c>
      <c r="C159" t="s">
        <v>662</v>
      </c>
      <c r="D159" t="s">
        <v>960</v>
      </c>
      <c r="E159" t="s">
        <v>1128</v>
      </c>
      <c r="F159">
        <v>76.473348629</v>
      </c>
      <c r="G159">
        <v>0</v>
      </c>
      <c r="H159">
        <v>57.205972897000002</v>
      </c>
      <c r="I159" t="s">
        <v>1537</v>
      </c>
      <c r="K159">
        <v>0</v>
      </c>
    </row>
    <row r="160" spans="1:11" x14ac:dyDescent="0.25">
      <c r="A160">
        <f t="shared" si="2"/>
        <v>158</v>
      </c>
      <c r="B160" s="2" t="s">
        <v>157</v>
      </c>
      <c r="C160" t="s">
        <v>662</v>
      </c>
      <c r="D160" t="s">
        <v>961</v>
      </c>
      <c r="E160" t="s">
        <v>1129</v>
      </c>
      <c r="F160">
        <v>76.473348629</v>
      </c>
      <c r="G160">
        <v>0</v>
      </c>
      <c r="H160">
        <v>57.205972897000002</v>
      </c>
      <c r="I160" t="s">
        <v>1537</v>
      </c>
      <c r="K160">
        <v>0</v>
      </c>
    </row>
    <row r="161" spans="1:11" x14ac:dyDescent="0.25">
      <c r="A161">
        <f t="shared" si="2"/>
        <v>159</v>
      </c>
      <c r="B161" s="2" t="s">
        <v>158</v>
      </c>
      <c r="C161" t="s">
        <v>663</v>
      </c>
      <c r="D161" t="s">
        <v>960</v>
      </c>
      <c r="E161" t="s">
        <v>1130</v>
      </c>
      <c r="F161">
        <v>0.1205979599</v>
      </c>
      <c r="G161">
        <v>8.5534924376999999E-2</v>
      </c>
      <c r="H161">
        <v>2.1205446712999998</v>
      </c>
      <c r="I161" t="s">
        <v>1531</v>
      </c>
      <c r="J161">
        <v>2.9955806187</v>
      </c>
      <c r="K161">
        <v>739578.56052000006</v>
      </c>
    </row>
    <row r="162" spans="1:11" x14ac:dyDescent="0.25">
      <c r="A162">
        <f t="shared" si="2"/>
        <v>160</v>
      </c>
      <c r="B162" s="2" t="s">
        <v>159</v>
      </c>
      <c r="C162" t="s">
        <v>664</v>
      </c>
      <c r="D162" t="s">
        <v>960</v>
      </c>
      <c r="E162" t="s">
        <v>1131</v>
      </c>
      <c r="F162">
        <v>0.70150113664000002</v>
      </c>
      <c r="G162">
        <v>0.58211878747000001</v>
      </c>
      <c r="H162">
        <v>1.8046965801999999</v>
      </c>
      <c r="I162" t="s">
        <v>1533</v>
      </c>
      <c r="J162">
        <v>4.5993560900999997</v>
      </c>
      <c r="K162">
        <v>33.887252764000003</v>
      </c>
    </row>
    <row r="163" spans="1:11" x14ac:dyDescent="0.25">
      <c r="A163">
        <f t="shared" si="2"/>
        <v>161</v>
      </c>
      <c r="B163" s="2" t="s">
        <v>160</v>
      </c>
      <c r="C163" t="s">
        <v>664</v>
      </c>
      <c r="D163" t="s">
        <v>962</v>
      </c>
      <c r="E163" t="s">
        <v>1132</v>
      </c>
      <c r="F163">
        <v>0.70150113664000002</v>
      </c>
      <c r="G163">
        <v>0.64033066626000001</v>
      </c>
      <c r="H163">
        <v>1.8046965801999999</v>
      </c>
      <c r="I163" t="s">
        <v>1533</v>
      </c>
      <c r="K163">
        <v>4.9046984134000002</v>
      </c>
    </row>
    <row r="164" spans="1:11" x14ac:dyDescent="0.25">
      <c r="A164">
        <f t="shared" si="2"/>
        <v>162</v>
      </c>
      <c r="B164" s="2" t="s">
        <v>161</v>
      </c>
      <c r="C164" t="s">
        <v>664</v>
      </c>
      <c r="D164" t="s">
        <v>963</v>
      </c>
      <c r="E164" t="s">
        <v>1133</v>
      </c>
      <c r="F164">
        <v>0.70150113664000002</v>
      </c>
      <c r="G164">
        <v>0.43103010389000002</v>
      </c>
      <c r="H164">
        <v>1.8046965801999999</v>
      </c>
      <c r="I164" t="s">
        <v>1533</v>
      </c>
      <c r="K164">
        <v>1.3741828577999999</v>
      </c>
    </row>
    <row r="165" spans="1:11" x14ac:dyDescent="0.25">
      <c r="A165">
        <f t="shared" si="2"/>
        <v>163</v>
      </c>
      <c r="B165" s="2" t="s">
        <v>162</v>
      </c>
      <c r="C165" t="s">
        <v>665</v>
      </c>
      <c r="D165" t="s">
        <v>960</v>
      </c>
      <c r="E165" t="s">
        <v>1134</v>
      </c>
      <c r="F165">
        <v>-1.8485226359</v>
      </c>
      <c r="G165">
        <v>0</v>
      </c>
      <c r="H165">
        <v>3.0432827484999998</v>
      </c>
      <c r="I165" t="s">
        <v>1540</v>
      </c>
      <c r="J165">
        <v>2.2476853240999999</v>
      </c>
      <c r="K165">
        <v>462.53630916999998</v>
      </c>
    </row>
    <row r="166" spans="1:11" x14ac:dyDescent="0.25">
      <c r="A166">
        <f t="shared" si="2"/>
        <v>164</v>
      </c>
      <c r="B166" s="2" t="s">
        <v>163</v>
      </c>
      <c r="C166" t="s">
        <v>665</v>
      </c>
      <c r="D166" t="s">
        <v>961</v>
      </c>
      <c r="E166" t="s">
        <v>1135</v>
      </c>
      <c r="F166">
        <v>-1.8485226359</v>
      </c>
      <c r="G166">
        <v>0</v>
      </c>
      <c r="H166">
        <v>3.0432827484999998</v>
      </c>
      <c r="I166" t="s">
        <v>1540</v>
      </c>
      <c r="J166">
        <v>0.53592497049999999</v>
      </c>
      <c r="K166">
        <v>2745.3525048000001</v>
      </c>
    </row>
    <row r="167" spans="1:11" x14ac:dyDescent="0.25">
      <c r="A167">
        <f t="shared" si="2"/>
        <v>165</v>
      </c>
      <c r="B167" s="2" t="s">
        <v>164</v>
      </c>
      <c r="C167" t="s">
        <v>666</v>
      </c>
      <c r="D167" t="s">
        <v>960</v>
      </c>
      <c r="E167" t="s">
        <v>1136</v>
      </c>
      <c r="F167">
        <v>0.84821788379999996</v>
      </c>
      <c r="G167">
        <v>0.65912067572999999</v>
      </c>
      <c r="H167">
        <v>2.7039720481999998</v>
      </c>
      <c r="I167" t="s">
        <v>1533</v>
      </c>
      <c r="J167">
        <v>6.6270722098999997</v>
      </c>
      <c r="K167">
        <v>277422.79165999999</v>
      </c>
    </row>
    <row r="168" spans="1:11" x14ac:dyDescent="0.25">
      <c r="A168">
        <f t="shared" si="2"/>
        <v>166</v>
      </c>
      <c r="B168" s="2" t="s">
        <v>165</v>
      </c>
      <c r="C168" t="s">
        <v>667</v>
      </c>
      <c r="D168" t="s">
        <v>960</v>
      </c>
      <c r="E168" t="s">
        <v>1137</v>
      </c>
      <c r="F168">
        <v>-0.59399903319000003</v>
      </c>
      <c r="G168">
        <v>0</v>
      </c>
      <c r="H168">
        <v>7.3377514777000004</v>
      </c>
      <c r="I168" t="s">
        <v>1541</v>
      </c>
      <c r="K168">
        <v>142.51155054</v>
      </c>
    </row>
    <row r="169" spans="1:11" x14ac:dyDescent="0.25">
      <c r="A169">
        <f t="shared" si="2"/>
        <v>167</v>
      </c>
      <c r="B169" s="2" t="s">
        <v>166</v>
      </c>
      <c r="C169" t="s">
        <v>668</v>
      </c>
      <c r="D169" t="s">
        <v>960</v>
      </c>
      <c r="E169" t="s">
        <v>1138</v>
      </c>
      <c r="F169">
        <v>0.45145298248999999</v>
      </c>
      <c r="G169">
        <v>0.22059741015000001</v>
      </c>
      <c r="H169">
        <v>5.3423488326999999</v>
      </c>
      <c r="I169" t="s">
        <v>1547</v>
      </c>
      <c r="K169">
        <v>0</v>
      </c>
    </row>
    <row r="170" spans="1:11" x14ac:dyDescent="0.25">
      <c r="A170">
        <f t="shared" si="2"/>
        <v>168</v>
      </c>
      <c r="B170" s="2" t="s">
        <v>167</v>
      </c>
      <c r="C170" t="s">
        <v>668</v>
      </c>
      <c r="D170" t="s">
        <v>962</v>
      </c>
      <c r="E170" t="s">
        <v>1139</v>
      </c>
      <c r="F170">
        <v>0.45145298248999999</v>
      </c>
      <c r="G170">
        <v>0.89524756384000004</v>
      </c>
      <c r="H170">
        <v>5.3423488326999999</v>
      </c>
      <c r="I170" t="s">
        <v>1547</v>
      </c>
      <c r="J170">
        <v>6.3991041254000001</v>
      </c>
      <c r="K170">
        <v>736.63191271999995</v>
      </c>
    </row>
    <row r="171" spans="1:11" x14ac:dyDescent="0.25">
      <c r="A171">
        <f t="shared" si="2"/>
        <v>169</v>
      </c>
      <c r="B171" s="2" t="s">
        <v>168</v>
      </c>
      <c r="C171" t="s">
        <v>668</v>
      </c>
      <c r="D171" t="s">
        <v>963</v>
      </c>
      <c r="E171" t="s">
        <v>1140</v>
      </c>
      <c r="F171">
        <v>0.45145298248999999</v>
      </c>
      <c r="G171">
        <v>0.89524756384000004</v>
      </c>
      <c r="H171">
        <v>5.3423488326999999</v>
      </c>
      <c r="I171" t="s">
        <v>1547</v>
      </c>
      <c r="J171">
        <v>6.5970764092999996</v>
      </c>
      <c r="K171">
        <v>34.853861422999998</v>
      </c>
    </row>
    <row r="172" spans="1:11" x14ac:dyDescent="0.25">
      <c r="A172">
        <f t="shared" si="2"/>
        <v>170</v>
      </c>
      <c r="B172" s="2" t="s">
        <v>169</v>
      </c>
      <c r="C172" t="s">
        <v>669</v>
      </c>
      <c r="D172" t="s">
        <v>960</v>
      </c>
      <c r="E172" t="s">
        <v>1141</v>
      </c>
      <c r="F172">
        <v>3.3191244131999999E-3</v>
      </c>
      <c r="G172">
        <v>2.6620924383E-2</v>
      </c>
      <c r="H172">
        <v>0.71594167255999996</v>
      </c>
      <c r="I172" t="s">
        <v>1537</v>
      </c>
      <c r="J172">
        <v>0.48593196952000001</v>
      </c>
      <c r="K172">
        <v>4923.9599160999996</v>
      </c>
    </row>
    <row r="173" spans="1:11" x14ac:dyDescent="0.25">
      <c r="A173">
        <f t="shared" si="2"/>
        <v>171</v>
      </c>
      <c r="B173" s="2" t="s">
        <v>170</v>
      </c>
      <c r="C173" t="s">
        <v>670</v>
      </c>
      <c r="D173" t="s">
        <v>960</v>
      </c>
      <c r="E173" t="s">
        <v>1142</v>
      </c>
      <c r="F173">
        <v>0.10307856246</v>
      </c>
      <c r="G173">
        <v>0.1804221932</v>
      </c>
      <c r="H173">
        <v>0.39808132960999998</v>
      </c>
      <c r="I173" t="s">
        <v>1544</v>
      </c>
      <c r="J173">
        <v>0.92787009818999999</v>
      </c>
      <c r="K173">
        <v>130455.78255</v>
      </c>
    </row>
    <row r="174" spans="1:11" x14ac:dyDescent="0.25">
      <c r="A174">
        <f t="shared" si="2"/>
        <v>172</v>
      </c>
      <c r="B174" s="2" t="s">
        <v>171</v>
      </c>
      <c r="C174" t="s">
        <v>671</v>
      </c>
      <c r="D174" t="s">
        <v>960</v>
      </c>
      <c r="E174" t="s">
        <v>1143</v>
      </c>
      <c r="F174">
        <v>0.3425378557</v>
      </c>
      <c r="G174">
        <v>0.11086107283</v>
      </c>
      <c r="H174">
        <v>1.7750326231</v>
      </c>
      <c r="I174" t="s">
        <v>1537</v>
      </c>
      <c r="J174">
        <v>2.2996780450999998</v>
      </c>
      <c r="K174">
        <v>4825.8486106</v>
      </c>
    </row>
    <row r="175" spans="1:11" x14ac:dyDescent="0.25">
      <c r="A175">
        <f t="shared" si="2"/>
        <v>173</v>
      </c>
      <c r="B175" s="2" t="s">
        <v>172</v>
      </c>
      <c r="C175" t="s">
        <v>672</v>
      </c>
      <c r="D175" t="s">
        <v>960</v>
      </c>
      <c r="E175" t="s">
        <v>1144</v>
      </c>
      <c r="F175">
        <v>7.0597854838000004E-2</v>
      </c>
      <c r="H175">
        <v>0.52361911634000002</v>
      </c>
      <c r="I175" t="s">
        <v>1532</v>
      </c>
      <c r="K175">
        <v>0</v>
      </c>
    </row>
    <row r="176" spans="1:11" x14ac:dyDescent="0.25">
      <c r="A176">
        <f t="shared" si="2"/>
        <v>174</v>
      </c>
      <c r="B176" s="2" t="s">
        <v>173</v>
      </c>
      <c r="C176" t="s">
        <v>673</v>
      </c>
      <c r="D176" t="s">
        <v>960</v>
      </c>
      <c r="E176" t="s">
        <v>1145</v>
      </c>
      <c r="F176">
        <v>0.21752000596000001</v>
      </c>
      <c r="G176">
        <v>0.14480284649</v>
      </c>
      <c r="H176">
        <v>0.49700658698</v>
      </c>
      <c r="I176" t="s">
        <v>1541</v>
      </c>
      <c r="J176">
        <v>2.4756534084999999</v>
      </c>
      <c r="K176">
        <v>101345.01063</v>
      </c>
    </row>
    <row r="177" spans="1:11" x14ac:dyDescent="0.25">
      <c r="A177">
        <f t="shared" si="2"/>
        <v>175</v>
      </c>
      <c r="B177" s="2" t="s">
        <v>174</v>
      </c>
      <c r="C177" t="s">
        <v>674</v>
      </c>
      <c r="D177" t="s">
        <v>960</v>
      </c>
      <c r="E177" t="s">
        <v>1146</v>
      </c>
      <c r="F177">
        <v>-0.32906785422000001</v>
      </c>
      <c r="G177">
        <v>0</v>
      </c>
      <c r="H177">
        <v>0.21878264468</v>
      </c>
      <c r="I177" t="s">
        <v>1538</v>
      </c>
      <c r="J177">
        <v>0.54392385066000004</v>
      </c>
      <c r="K177">
        <v>267771.89194</v>
      </c>
    </row>
    <row r="178" spans="1:11" x14ac:dyDescent="0.25">
      <c r="A178">
        <f t="shared" si="2"/>
        <v>176</v>
      </c>
      <c r="B178" s="2" t="s">
        <v>175</v>
      </c>
      <c r="C178" t="s">
        <v>675</v>
      </c>
      <c r="D178" t="s">
        <v>960</v>
      </c>
      <c r="E178" t="s">
        <v>1147</v>
      </c>
      <c r="F178">
        <v>0.40512541649</v>
      </c>
      <c r="G178">
        <v>0</v>
      </c>
      <c r="H178">
        <v>3.6327057803999998</v>
      </c>
      <c r="I178" t="s">
        <v>1541</v>
      </c>
      <c r="J178">
        <v>3.0895674606000001</v>
      </c>
      <c r="K178">
        <v>317827.09625</v>
      </c>
    </row>
    <row r="179" spans="1:11" x14ac:dyDescent="0.25">
      <c r="A179">
        <f t="shared" si="2"/>
        <v>177</v>
      </c>
      <c r="B179" s="2" t="s">
        <v>176</v>
      </c>
      <c r="C179" t="s">
        <v>676</v>
      </c>
      <c r="D179" t="s">
        <v>960</v>
      </c>
      <c r="E179" t="s">
        <v>1148</v>
      </c>
      <c r="F179">
        <v>4.30064764E-2</v>
      </c>
      <c r="G179">
        <v>0</v>
      </c>
      <c r="H179">
        <v>3.2173953865999998</v>
      </c>
      <c r="I179" t="s">
        <v>1539</v>
      </c>
      <c r="J179">
        <v>0.66790649309000005</v>
      </c>
      <c r="K179">
        <v>408.1929513</v>
      </c>
    </row>
    <row r="180" spans="1:11" x14ac:dyDescent="0.25">
      <c r="A180">
        <f t="shared" si="2"/>
        <v>178</v>
      </c>
      <c r="B180" s="2" t="s">
        <v>177</v>
      </c>
      <c r="C180" t="s">
        <v>677</v>
      </c>
      <c r="D180" t="s">
        <v>960</v>
      </c>
      <c r="E180" t="s">
        <v>1149</v>
      </c>
      <c r="F180">
        <v>-0.132362592</v>
      </c>
      <c r="G180">
        <v>1.8690318563000002E-2</v>
      </c>
      <c r="H180">
        <v>2.5280807543999999</v>
      </c>
      <c r="I180" t="s">
        <v>1537</v>
      </c>
      <c r="J180">
        <v>1.6897634331</v>
      </c>
      <c r="K180">
        <v>18314.904322999999</v>
      </c>
    </row>
    <row r="181" spans="1:11" x14ac:dyDescent="0.25">
      <c r="A181">
        <f t="shared" si="2"/>
        <v>179</v>
      </c>
      <c r="B181" s="2" t="s">
        <v>178</v>
      </c>
      <c r="C181" t="s">
        <v>678</v>
      </c>
      <c r="D181" t="s">
        <v>960</v>
      </c>
      <c r="E181" t="s">
        <v>1150</v>
      </c>
      <c r="F181">
        <v>0.10552010495</v>
      </c>
      <c r="G181">
        <v>2.8626882966000002E-3</v>
      </c>
      <c r="H181">
        <v>2.0503147079000001</v>
      </c>
      <c r="I181" t="s">
        <v>1543</v>
      </c>
      <c r="J181">
        <v>1.7637530746000001</v>
      </c>
      <c r="K181">
        <v>7008.2333029000001</v>
      </c>
    </row>
    <row r="182" spans="1:11" x14ac:dyDescent="0.25">
      <c r="A182">
        <f t="shared" si="2"/>
        <v>180</v>
      </c>
      <c r="B182" s="2" t="s">
        <v>179</v>
      </c>
      <c r="C182" t="s">
        <v>679</v>
      </c>
      <c r="D182" t="s">
        <v>960</v>
      </c>
      <c r="E182" t="s">
        <v>1151</v>
      </c>
      <c r="F182">
        <v>0.17812285705</v>
      </c>
      <c r="G182">
        <v>5.5699730994000003E-2</v>
      </c>
      <c r="H182">
        <v>1.3930392038999999</v>
      </c>
      <c r="I182" t="s">
        <v>1537</v>
      </c>
      <c r="J182">
        <v>1.1778351031000001</v>
      </c>
      <c r="K182">
        <v>125710.10867</v>
      </c>
    </row>
    <row r="183" spans="1:11" x14ac:dyDescent="0.25">
      <c r="A183">
        <f t="shared" si="2"/>
        <v>181</v>
      </c>
      <c r="B183" s="2" t="s">
        <v>180</v>
      </c>
      <c r="C183" t="s">
        <v>680</v>
      </c>
      <c r="D183" t="s">
        <v>960</v>
      </c>
      <c r="E183" t="s">
        <v>1152</v>
      </c>
      <c r="F183">
        <v>0.30682810420000001</v>
      </c>
      <c r="G183">
        <v>7.6793390453000002E-2</v>
      </c>
      <c r="H183">
        <v>1.1679642415</v>
      </c>
      <c r="I183" t="s">
        <v>1537</v>
      </c>
      <c r="J183">
        <v>1.8797368368</v>
      </c>
      <c r="K183">
        <v>5151.6501813000004</v>
      </c>
    </row>
    <row r="184" spans="1:11" x14ac:dyDescent="0.25">
      <c r="A184">
        <f t="shared" si="2"/>
        <v>182</v>
      </c>
      <c r="B184" s="2" t="s">
        <v>181</v>
      </c>
      <c r="C184" t="s">
        <v>680</v>
      </c>
      <c r="D184" t="s">
        <v>961</v>
      </c>
      <c r="E184" t="s">
        <v>1153</v>
      </c>
      <c r="F184">
        <v>0.30682810420000001</v>
      </c>
      <c r="G184">
        <v>8.0954292407E-2</v>
      </c>
      <c r="H184">
        <v>1.1679642415</v>
      </c>
      <c r="I184" t="s">
        <v>1537</v>
      </c>
      <c r="J184">
        <v>1.6357709921000001</v>
      </c>
      <c r="K184">
        <v>796.59930545999998</v>
      </c>
    </row>
    <row r="185" spans="1:11" x14ac:dyDescent="0.25">
      <c r="A185">
        <f t="shared" si="2"/>
        <v>183</v>
      </c>
      <c r="B185" s="2" t="s">
        <v>182</v>
      </c>
      <c r="C185" t="s">
        <v>681</v>
      </c>
      <c r="D185" t="s">
        <v>960</v>
      </c>
      <c r="E185" t="s">
        <v>1154</v>
      </c>
      <c r="F185">
        <v>0.11135996687999999</v>
      </c>
      <c r="G185">
        <v>4.2855523830999998E-2</v>
      </c>
      <c r="H185">
        <v>1.4298750871000001</v>
      </c>
      <c r="I185" t="s">
        <v>1539</v>
      </c>
      <c r="J185">
        <v>2.0757094007000001</v>
      </c>
      <c r="K185">
        <v>21018.590796</v>
      </c>
    </row>
    <row r="186" spans="1:11" x14ac:dyDescent="0.25">
      <c r="A186">
        <f t="shared" si="2"/>
        <v>184</v>
      </c>
      <c r="B186" s="2" t="s">
        <v>183</v>
      </c>
      <c r="C186" t="s">
        <v>682</v>
      </c>
      <c r="D186" t="s">
        <v>960</v>
      </c>
      <c r="E186" t="s">
        <v>1155</v>
      </c>
      <c r="F186">
        <v>0.26843112601000002</v>
      </c>
      <c r="G186">
        <v>0.21869175968999999</v>
      </c>
      <c r="H186">
        <v>1.7106757975</v>
      </c>
      <c r="I186" t="s">
        <v>1541</v>
      </c>
      <c r="J186">
        <v>3.1395604614999999</v>
      </c>
      <c r="K186">
        <v>151447.54670000001</v>
      </c>
    </row>
    <row r="187" spans="1:11" x14ac:dyDescent="0.25">
      <c r="A187">
        <f t="shared" si="2"/>
        <v>185</v>
      </c>
      <c r="B187" s="2" t="s">
        <v>184</v>
      </c>
      <c r="C187" t="s">
        <v>683</v>
      </c>
      <c r="D187" t="s">
        <v>960</v>
      </c>
      <c r="E187" t="s">
        <v>1156</v>
      </c>
      <c r="F187">
        <v>0.79460172372000004</v>
      </c>
      <c r="G187">
        <v>0</v>
      </c>
      <c r="H187">
        <v>2.9297388414999999</v>
      </c>
      <c r="I187" t="s">
        <v>1534</v>
      </c>
      <c r="K187">
        <v>0</v>
      </c>
    </row>
    <row r="188" spans="1:11" x14ac:dyDescent="0.25">
      <c r="A188">
        <f t="shared" si="2"/>
        <v>186</v>
      </c>
      <c r="B188" s="2" t="s">
        <v>185</v>
      </c>
      <c r="C188" t="s">
        <v>684</v>
      </c>
      <c r="D188" t="s">
        <v>960</v>
      </c>
      <c r="E188" t="s">
        <v>1157</v>
      </c>
      <c r="F188">
        <v>8.8220151305000005E-3</v>
      </c>
      <c r="G188">
        <v>2.3373587846E-2</v>
      </c>
      <c r="H188">
        <v>1.7944211866999999</v>
      </c>
      <c r="I188" t="s">
        <v>1540</v>
      </c>
      <c r="K188">
        <v>0</v>
      </c>
    </row>
    <row r="189" spans="1:11" x14ac:dyDescent="0.25">
      <c r="A189">
        <f t="shared" si="2"/>
        <v>187</v>
      </c>
      <c r="B189" s="2" t="s">
        <v>186</v>
      </c>
      <c r="C189" t="s">
        <v>684</v>
      </c>
      <c r="D189" t="s">
        <v>961</v>
      </c>
      <c r="E189" t="s">
        <v>1158</v>
      </c>
      <c r="F189">
        <v>8.8220151305000005E-3</v>
      </c>
      <c r="G189">
        <v>2.5710946629999998E-2</v>
      </c>
      <c r="H189">
        <v>1.7944211866999999</v>
      </c>
      <c r="I189" t="s">
        <v>1540</v>
      </c>
      <c r="J189">
        <v>0.82588437618999999</v>
      </c>
      <c r="K189">
        <v>28.721571332</v>
      </c>
    </row>
    <row r="190" spans="1:11" x14ac:dyDescent="0.25">
      <c r="A190">
        <f t="shared" si="2"/>
        <v>188</v>
      </c>
      <c r="B190" s="2" t="s">
        <v>187</v>
      </c>
      <c r="C190" t="s">
        <v>685</v>
      </c>
      <c r="D190" t="s">
        <v>960</v>
      </c>
      <c r="E190" t="s">
        <v>1159</v>
      </c>
      <c r="F190">
        <v>-0.13814535112000001</v>
      </c>
      <c r="G190">
        <v>0</v>
      </c>
      <c r="H190">
        <v>-0.24587536096000001</v>
      </c>
      <c r="I190" t="s">
        <v>1537</v>
      </c>
      <c r="J190">
        <v>0.16597676324999999</v>
      </c>
      <c r="K190">
        <v>267.74940601999998</v>
      </c>
    </row>
    <row r="191" spans="1:11" x14ac:dyDescent="0.25">
      <c r="A191">
        <f t="shared" si="2"/>
        <v>189</v>
      </c>
      <c r="B191" s="2" t="s">
        <v>188</v>
      </c>
      <c r="C191" t="s">
        <v>686</v>
      </c>
      <c r="D191" t="s">
        <v>960</v>
      </c>
      <c r="E191" t="s">
        <v>1160</v>
      </c>
      <c r="F191">
        <v>-4.6832841118999999E-3</v>
      </c>
      <c r="G191">
        <v>0</v>
      </c>
      <c r="H191">
        <v>-6.8871825175999995E-4</v>
      </c>
      <c r="I191" t="s">
        <v>1537</v>
      </c>
      <c r="K191">
        <v>0.10336989821000001</v>
      </c>
    </row>
    <row r="192" spans="1:11" x14ac:dyDescent="0.25">
      <c r="A192">
        <f t="shared" si="2"/>
        <v>190</v>
      </c>
      <c r="B192" s="2" t="s">
        <v>189</v>
      </c>
      <c r="C192" t="s">
        <v>686</v>
      </c>
      <c r="D192" t="s">
        <v>961</v>
      </c>
      <c r="E192" t="s">
        <v>1161</v>
      </c>
      <c r="F192">
        <v>-4.6832841118999999E-3</v>
      </c>
      <c r="H192">
        <v>-6.8871825175999995E-4</v>
      </c>
      <c r="I192" t="s">
        <v>1537</v>
      </c>
      <c r="K192">
        <v>0</v>
      </c>
    </row>
    <row r="193" spans="1:11" x14ac:dyDescent="0.25">
      <c r="A193">
        <f t="shared" si="2"/>
        <v>191</v>
      </c>
      <c r="B193" s="2" t="s">
        <v>190</v>
      </c>
      <c r="C193" t="s">
        <v>687</v>
      </c>
      <c r="D193" t="s">
        <v>960</v>
      </c>
      <c r="E193" t="s">
        <v>1162</v>
      </c>
      <c r="F193">
        <v>6.7693119647000005E-2</v>
      </c>
      <c r="G193">
        <v>1.446170189E-3</v>
      </c>
      <c r="H193">
        <v>0.63470658162000004</v>
      </c>
      <c r="I193" t="s">
        <v>1538</v>
      </c>
      <c r="J193">
        <v>1.2338272642000001</v>
      </c>
      <c r="K193">
        <v>164286.10063999999</v>
      </c>
    </row>
    <row r="194" spans="1:11" x14ac:dyDescent="0.25">
      <c r="A194">
        <f t="shared" si="2"/>
        <v>192</v>
      </c>
      <c r="B194" s="2" t="s">
        <v>191</v>
      </c>
      <c r="C194" t="s">
        <v>688</v>
      </c>
      <c r="D194" t="s">
        <v>960</v>
      </c>
      <c r="E194" t="s">
        <v>1163</v>
      </c>
      <c r="F194">
        <v>0.97016048090999996</v>
      </c>
      <c r="G194">
        <v>1.3924083913</v>
      </c>
      <c r="H194">
        <v>3.2030533992999999</v>
      </c>
      <c r="I194" t="s">
        <v>1533</v>
      </c>
      <c r="K194">
        <v>0.72607592897999995</v>
      </c>
    </row>
    <row r="195" spans="1:11" x14ac:dyDescent="0.25">
      <c r="A195">
        <f t="shared" si="2"/>
        <v>193</v>
      </c>
      <c r="B195" s="2" t="s">
        <v>192</v>
      </c>
      <c r="C195" t="s">
        <v>688</v>
      </c>
      <c r="D195" t="s">
        <v>961</v>
      </c>
      <c r="E195" t="s">
        <v>1164</v>
      </c>
      <c r="F195">
        <v>0.97016048090999996</v>
      </c>
      <c r="G195">
        <v>0.97919051112</v>
      </c>
      <c r="H195">
        <v>3.2030533992999999</v>
      </c>
      <c r="I195" t="s">
        <v>1533</v>
      </c>
      <c r="J195">
        <v>7.3449717039999998</v>
      </c>
      <c r="K195">
        <v>22.422200238999999</v>
      </c>
    </row>
    <row r="196" spans="1:11" x14ac:dyDescent="0.25">
      <c r="A196">
        <f t="shared" ref="A196:A259" si="3">ROW()-ROW($A$2)</f>
        <v>194</v>
      </c>
      <c r="B196" s="2" t="s">
        <v>193</v>
      </c>
      <c r="C196" t="s">
        <v>689</v>
      </c>
      <c r="D196" t="s">
        <v>960</v>
      </c>
      <c r="E196" t="s">
        <v>1165</v>
      </c>
      <c r="F196">
        <v>0.35312721966999999</v>
      </c>
      <c r="G196">
        <v>4.4053626630000002E-2</v>
      </c>
      <c r="H196">
        <v>9.2032744339000008</v>
      </c>
      <c r="I196" t="s">
        <v>1533</v>
      </c>
      <c r="J196">
        <v>6.7690523327000003</v>
      </c>
      <c r="K196">
        <v>1840054.0955000001</v>
      </c>
    </row>
    <row r="197" spans="1:11" x14ac:dyDescent="0.25">
      <c r="A197">
        <f t="shared" si="3"/>
        <v>195</v>
      </c>
      <c r="B197" s="2" t="s">
        <v>194</v>
      </c>
      <c r="C197" t="s">
        <v>689</v>
      </c>
      <c r="D197" t="s">
        <v>962</v>
      </c>
      <c r="E197" t="s">
        <v>1166</v>
      </c>
      <c r="F197">
        <v>0.35312721966999999</v>
      </c>
      <c r="G197">
        <v>0</v>
      </c>
      <c r="H197">
        <v>9.2032744339000008</v>
      </c>
      <c r="I197" t="s">
        <v>1533</v>
      </c>
      <c r="K197">
        <v>9.7768182558000003</v>
      </c>
    </row>
    <row r="198" spans="1:11" x14ac:dyDescent="0.25">
      <c r="A198">
        <f t="shared" si="3"/>
        <v>196</v>
      </c>
      <c r="B198" s="2" t="s">
        <v>195</v>
      </c>
      <c r="C198" t="s">
        <v>689</v>
      </c>
      <c r="D198" t="s">
        <v>963</v>
      </c>
      <c r="E198" t="s">
        <v>1167</v>
      </c>
      <c r="F198">
        <v>0.35312721966999999</v>
      </c>
      <c r="G198">
        <v>0.29783682591999999</v>
      </c>
      <c r="H198">
        <v>9.2032744339000008</v>
      </c>
      <c r="I198" t="s">
        <v>1533</v>
      </c>
      <c r="J198">
        <v>7.2809806627000002</v>
      </c>
      <c r="K198">
        <v>456274.71727999998</v>
      </c>
    </row>
    <row r="199" spans="1:11" x14ac:dyDescent="0.25">
      <c r="A199">
        <f t="shared" si="3"/>
        <v>197</v>
      </c>
      <c r="B199" s="2" t="s">
        <v>196</v>
      </c>
      <c r="C199" t="s">
        <v>690</v>
      </c>
      <c r="D199" t="s">
        <v>960</v>
      </c>
      <c r="E199" t="s">
        <v>1168</v>
      </c>
      <c r="F199">
        <v>4.4221827587000002E-2</v>
      </c>
      <c r="G199">
        <v>0</v>
      </c>
      <c r="H199">
        <v>1.0958867393</v>
      </c>
      <c r="I199" t="s">
        <v>1537</v>
      </c>
      <c r="J199">
        <v>3.1995520627</v>
      </c>
      <c r="K199">
        <v>19075.450853999999</v>
      </c>
    </row>
    <row r="200" spans="1:11" x14ac:dyDescent="0.25">
      <c r="A200">
        <f t="shared" si="3"/>
        <v>198</v>
      </c>
      <c r="B200" s="2" t="s">
        <v>197</v>
      </c>
      <c r="C200" t="s">
        <v>691</v>
      </c>
      <c r="D200" t="s">
        <v>960</v>
      </c>
      <c r="E200" t="s">
        <v>1169</v>
      </c>
      <c r="F200">
        <v>0.44229431223999999</v>
      </c>
      <c r="G200">
        <v>0</v>
      </c>
      <c r="H200">
        <v>3.5842246416000001</v>
      </c>
      <c r="I200" t="s">
        <v>1533</v>
      </c>
      <c r="K200">
        <v>65.634972298999998</v>
      </c>
    </row>
    <row r="201" spans="1:11" x14ac:dyDescent="0.25">
      <c r="A201">
        <f t="shared" si="3"/>
        <v>199</v>
      </c>
      <c r="B201" s="2" t="s">
        <v>198</v>
      </c>
      <c r="C201" t="s">
        <v>692</v>
      </c>
      <c r="D201" t="s">
        <v>960</v>
      </c>
      <c r="E201" t="s">
        <v>1170</v>
      </c>
      <c r="F201">
        <v>0.35281449292</v>
      </c>
      <c r="H201">
        <v>5.8314739730999996</v>
      </c>
      <c r="I201" t="s">
        <v>1533</v>
      </c>
      <c r="K201">
        <v>0</v>
      </c>
    </row>
    <row r="202" spans="1:11" x14ac:dyDescent="0.25">
      <c r="A202">
        <f t="shared" si="3"/>
        <v>200</v>
      </c>
      <c r="B202" s="2" t="s">
        <v>199</v>
      </c>
      <c r="C202" t="s">
        <v>692</v>
      </c>
      <c r="D202" t="s">
        <v>961</v>
      </c>
      <c r="E202" t="s">
        <v>1171</v>
      </c>
      <c r="F202">
        <v>0.35281449292</v>
      </c>
      <c r="G202">
        <v>0.47347853379999999</v>
      </c>
      <c r="H202">
        <v>5.8314739730999996</v>
      </c>
      <c r="I202" t="s">
        <v>1533</v>
      </c>
      <c r="J202">
        <v>11.198432219000001</v>
      </c>
      <c r="K202">
        <v>840.03124176999995</v>
      </c>
    </row>
    <row r="203" spans="1:11" x14ac:dyDescent="0.25">
      <c r="A203">
        <f t="shared" si="3"/>
        <v>201</v>
      </c>
      <c r="B203" s="2" t="s">
        <v>200</v>
      </c>
      <c r="C203" t="s">
        <v>693</v>
      </c>
      <c r="D203" t="s">
        <v>960</v>
      </c>
      <c r="E203" t="s">
        <v>1172</v>
      </c>
      <c r="F203">
        <v>0.81833987227000005</v>
      </c>
      <c r="G203">
        <v>0.40300348671000003</v>
      </c>
      <c r="H203">
        <v>1.4814724629</v>
      </c>
      <c r="I203" t="s">
        <v>1539</v>
      </c>
      <c r="J203">
        <v>2.6136340911999998</v>
      </c>
      <c r="K203">
        <v>53.069820659000001</v>
      </c>
    </row>
    <row r="204" spans="1:11" x14ac:dyDescent="0.25">
      <c r="A204">
        <f t="shared" si="3"/>
        <v>202</v>
      </c>
      <c r="B204" s="2" t="s">
        <v>201</v>
      </c>
      <c r="C204" t="s">
        <v>694</v>
      </c>
      <c r="D204" t="s">
        <v>960</v>
      </c>
      <c r="E204" t="s">
        <v>1173</v>
      </c>
      <c r="F204">
        <v>-0.24879532035999999</v>
      </c>
      <c r="G204">
        <v>0</v>
      </c>
      <c r="H204">
        <v>3.4950063548000001</v>
      </c>
      <c r="I204" t="s">
        <v>1546</v>
      </c>
      <c r="J204">
        <v>3.8834563161000002</v>
      </c>
      <c r="K204">
        <v>666586.36172000004</v>
      </c>
    </row>
    <row r="205" spans="1:11" x14ac:dyDescent="0.25">
      <c r="A205">
        <f t="shared" si="3"/>
        <v>203</v>
      </c>
      <c r="B205" s="2" t="s">
        <v>202</v>
      </c>
      <c r="C205" t="s">
        <v>695</v>
      </c>
      <c r="D205" t="s">
        <v>960</v>
      </c>
      <c r="E205" t="s">
        <v>1174</v>
      </c>
      <c r="F205">
        <v>0.27902785105</v>
      </c>
      <c r="G205">
        <v>0</v>
      </c>
      <c r="H205">
        <v>2.9900500951</v>
      </c>
      <c r="I205" t="s">
        <v>1531</v>
      </c>
      <c r="J205">
        <v>2.3096766453000002</v>
      </c>
      <c r="K205">
        <v>66550.621188000005</v>
      </c>
    </row>
    <row r="206" spans="1:11" x14ac:dyDescent="0.25">
      <c r="A206">
        <f t="shared" si="3"/>
        <v>204</v>
      </c>
      <c r="B206" s="2" t="s">
        <v>203</v>
      </c>
      <c r="C206" t="s">
        <v>696</v>
      </c>
      <c r="D206" t="s">
        <v>960</v>
      </c>
      <c r="E206" t="s">
        <v>1175</v>
      </c>
      <c r="F206">
        <v>0.34316232429999999</v>
      </c>
      <c r="G206">
        <v>0.26906653934000002</v>
      </c>
      <c r="H206">
        <v>3.6320746542000002</v>
      </c>
      <c r="I206" t="s">
        <v>1533</v>
      </c>
      <c r="J206">
        <v>4.4993700882000001</v>
      </c>
      <c r="K206">
        <v>279624.27723000001</v>
      </c>
    </row>
    <row r="207" spans="1:11" x14ac:dyDescent="0.25">
      <c r="A207">
        <f t="shared" si="3"/>
        <v>205</v>
      </c>
      <c r="B207" s="2" t="s">
        <v>204</v>
      </c>
      <c r="C207" t="s">
        <v>697</v>
      </c>
      <c r="D207" t="s">
        <v>960</v>
      </c>
      <c r="E207" t="s">
        <v>1176</v>
      </c>
      <c r="F207">
        <v>0.21597605534</v>
      </c>
      <c r="G207">
        <v>7.5972185996000002E-2</v>
      </c>
      <c r="H207">
        <v>1.0376879608</v>
      </c>
      <c r="I207" t="s">
        <v>1533</v>
      </c>
      <c r="J207">
        <v>2.5496430499999998</v>
      </c>
      <c r="K207">
        <v>512.20813034000003</v>
      </c>
    </row>
    <row r="208" spans="1:11" x14ac:dyDescent="0.25">
      <c r="A208">
        <f t="shared" si="3"/>
        <v>206</v>
      </c>
      <c r="B208" s="2" t="s">
        <v>205</v>
      </c>
      <c r="C208" t="s">
        <v>697</v>
      </c>
      <c r="D208" t="s">
        <v>961</v>
      </c>
      <c r="E208" t="s">
        <v>1177</v>
      </c>
      <c r="F208">
        <v>0.21597605534</v>
      </c>
      <c r="G208">
        <v>7.5972185996000002E-2</v>
      </c>
      <c r="H208">
        <v>1.0376879608</v>
      </c>
      <c r="I208" t="s">
        <v>1533</v>
      </c>
      <c r="J208">
        <v>1.4397984282</v>
      </c>
      <c r="K208">
        <v>539.18157496000003</v>
      </c>
    </row>
    <row r="209" spans="1:11" x14ac:dyDescent="0.25">
      <c r="A209">
        <f t="shared" si="3"/>
        <v>207</v>
      </c>
      <c r="B209" s="2" t="s">
        <v>206</v>
      </c>
      <c r="C209" t="s">
        <v>697</v>
      </c>
      <c r="D209" t="s">
        <v>968</v>
      </c>
      <c r="E209" t="s">
        <v>1178</v>
      </c>
      <c r="F209">
        <v>0.21597605534</v>
      </c>
      <c r="G209">
        <v>7.5972185996000002E-2</v>
      </c>
      <c r="H209">
        <v>1.0376879608</v>
      </c>
      <c r="I209" t="s">
        <v>1533</v>
      </c>
      <c r="J209">
        <v>8.3588297637999993</v>
      </c>
      <c r="K209">
        <v>739105.75207000005</v>
      </c>
    </row>
    <row r="210" spans="1:11" x14ac:dyDescent="0.25">
      <c r="A210">
        <f t="shared" si="3"/>
        <v>208</v>
      </c>
      <c r="B210" s="2" t="s">
        <v>207</v>
      </c>
      <c r="C210" t="s">
        <v>698</v>
      </c>
      <c r="D210" t="s">
        <v>960</v>
      </c>
      <c r="E210" t="s">
        <v>1179</v>
      </c>
      <c r="F210">
        <v>1.0423072234999999</v>
      </c>
      <c r="G210">
        <v>0.82449555615000003</v>
      </c>
      <c r="H210">
        <v>2.7129423022000001</v>
      </c>
      <c r="I210" t="s">
        <v>1533</v>
      </c>
      <c r="J210">
        <v>14.397984281999999</v>
      </c>
      <c r="K210">
        <v>125.3988023</v>
      </c>
    </row>
    <row r="211" spans="1:11" x14ac:dyDescent="0.25">
      <c r="A211">
        <f t="shared" si="3"/>
        <v>209</v>
      </c>
      <c r="B211" s="2" t="s">
        <v>208</v>
      </c>
      <c r="C211" t="s">
        <v>698</v>
      </c>
      <c r="D211" t="s">
        <v>961</v>
      </c>
      <c r="E211" t="s">
        <v>1180</v>
      </c>
      <c r="F211">
        <v>1.0423072234999999</v>
      </c>
      <c r="G211">
        <v>0.82449555615000003</v>
      </c>
      <c r="H211">
        <v>2.7129423022000001</v>
      </c>
      <c r="I211" t="s">
        <v>1533</v>
      </c>
      <c r="J211">
        <v>13.978043074</v>
      </c>
      <c r="K211">
        <v>89.533790072000002</v>
      </c>
    </row>
    <row r="212" spans="1:11" x14ac:dyDescent="0.25">
      <c r="A212">
        <f t="shared" si="3"/>
        <v>210</v>
      </c>
      <c r="B212" s="2" t="s">
        <v>209</v>
      </c>
      <c r="C212" t="s">
        <v>699</v>
      </c>
      <c r="D212" t="s">
        <v>960</v>
      </c>
      <c r="E212" t="s">
        <v>1181</v>
      </c>
      <c r="F212">
        <v>5.0163139632000003E-2</v>
      </c>
      <c r="G212">
        <v>0</v>
      </c>
      <c r="H212">
        <v>1.6573271651999999</v>
      </c>
      <c r="I212" t="s">
        <v>1533</v>
      </c>
      <c r="J212">
        <v>2.2696822444999998</v>
      </c>
      <c r="K212">
        <v>338949.50523000001</v>
      </c>
    </row>
    <row r="213" spans="1:11" x14ac:dyDescent="0.25">
      <c r="A213">
        <f t="shared" si="3"/>
        <v>211</v>
      </c>
      <c r="B213" s="2" t="s">
        <v>210</v>
      </c>
      <c r="C213" t="s">
        <v>700</v>
      </c>
      <c r="D213" t="s">
        <v>960</v>
      </c>
      <c r="E213" t="s">
        <v>1182</v>
      </c>
      <c r="F213">
        <v>0.62553735056000004</v>
      </c>
      <c r="G213">
        <v>0.42550829348000002</v>
      </c>
      <c r="H213">
        <v>1.9816759547</v>
      </c>
      <c r="I213" t="s">
        <v>1533</v>
      </c>
      <c r="J213">
        <v>8.2448457216000008</v>
      </c>
      <c r="K213">
        <v>301863.36852000002</v>
      </c>
    </row>
    <row r="214" spans="1:11" x14ac:dyDescent="0.25">
      <c r="A214">
        <f t="shared" si="3"/>
        <v>212</v>
      </c>
      <c r="B214" s="2" t="s">
        <v>211</v>
      </c>
      <c r="C214" t="s">
        <v>701</v>
      </c>
      <c r="D214" t="s">
        <v>960</v>
      </c>
      <c r="E214" t="s">
        <v>1183</v>
      </c>
      <c r="F214">
        <v>-6.4037289592000002E-2</v>
      </c>
      <c r="G214">
        <v>0</v>
      </c>
      <c r="H214">
        <v>0.36451676867999999</v>
      </c>
      <c r="I214" t="s">
        <v>1539</v>
      </c>
      <c r="J214">
        <v>0.17997480353</v>
      </c>
      <c r="K214">
        <v>6596.9539965000004</v>
      </c>
    </row>
    <row r="215" spans="1:11" x14ac:dyDescent="0.25">
      <c r="A215">
        <f t="shared" si="3"/>
        <v>213</v>
      </c>
      <c r="B215" s="2" t="s">
        <v>212</v>
      </c>
      <c r="C215" t="s">
        <v>702</v>
      </c>
      <c r="D215" t="s">
        <v>960</v>
      </c>
      <c r="E215" t="s">
        <v>1184</v>
      </c>
      <c r="F215">
        <v>0.75659332440000004</v>
      </c>
      <c r="G215">
        <v>0.40510876073000002</v>
      </c>
      <c r="H215">
        <v>4.0275507395999997</v>
      </c>
      <c r="I215" t="s">
        <v>1533</v>
      </c>
      <c r="J215">
        <v>4.5993560900999997</v>
      </c>
      <c r="K215">
        <v>181.41940348</v>
      </c>
    </row>
    <row r="216" spans="1:11" x14ac:dyDescent="0.25">
      <c r="A216">
        <f t="shared" si="3"/>
        <v>214</v>
      </c>
      <c r="B216" s="2" t="s">
        <v>213</v>
      </c>
      <c r="C216" t="s">
        <v>702</v>
      </c>
      <c r="D216" t="s">
        <v>962</v>
      </c>
      <c r="E216" t="s">
        <v>1185</v>
      </c>
      <c r="F216">
        <v>0.75659332440000004</v>
      </c>
      <c r="H216">
        <v>4.0275507395999997</v>
      </c>
      <c r="I216" t="s">
        <v>1533</v>
      </c>
      <c r="K216">
        <v>0</v>
      </c>
    </row>
    <row r="217" spans="1:11" x14ac:dyDescent="0.25">
      <c r="A217">
        <f t="shared" si="3"/>
        <v>215</v>
      </c>
      <c r="B217" s="2" t="s">
        <v>214</v>
      </c>
      <c r="C217" t="s">
        <v>702</v>
      </c>
      <c r="D217" t="s">
        <v>963</v>
      </c>
      <c r="E217" t="s">
        <v>1186</v>
      </c>
      <c r="F217">
        <v>0.75659332440000004</v>
      </c>
      <c r="G217">
        <v>0.27101692544</v>
      </c>
      <c r="H217">
        <v>4.0275507395999997</v>
      </c>
      <c r="I217" t="s">
        <v>1533</v>
      </c>
      <c r="K217">
        <v>0</v>
      </c>
    </row>
    <row r="218" spans="1:11" x14ac:dyDescent="0.25">
      <c r="A218">
        <f t="shared" si="3"/>
        <v>216</v>
      </c>
      <c r="B218" s="2" t="s">
        <v>215</v>
      </c>
      <c r="C218" t="s">
        <v>703</v>
      </c>
      <c r="D218" t="s">
        <v>960</v>
      </c>
      <c r="E218" t="s">
        <v>1187</v>
      </c>
      <c r="F218">
        <v>0.13503040569999999</v>
      </c>
      <c r="G218">
        <v>0.16578099483</v>
      </c>
      <c r="H218">
        <v>0.25073767377</v>
      </c>
      <c r="I218" t="s">
        <v>1533</v>
      </c>
      <c r="J218">
        <v>1.2438258644</v>
      </c>
      <c r="K218">
        <v>426.32306155999999</v>
      </c>
    </row>
    <row r="219" spans="1:11" x14ac:dyDescent="0.25">
      <c r="A219">
        <f t="shared" si="3"/>
        <v>217</v>
      </c>
      <c r="B219" s="2" t="s">
        <v>216</v>
      </c>
      <c r="C219" t="s">
        <v>703</v>
      </c>
      <c r="D219" t="s">
        <v>962</v>
      </c>
      <c r="E219" t="s">
        <v>1188</v>
      </c>
      <c r="F219">
        <v>0.13503040569999999</v>
      </c>
      <c r="G219">
        <v>0.16578099483</v>
      </c>
      <c r="H219">
        <v>0.25073767377</v>
      </c>
      <c r="I219" t="s">
        <v>1533</v>
      </c>
      <c r="K219">
        <v>0</v>
      </c>
    </row>
    <row r="220" spans="1:11" x14ac:dyDescent="0.25">
      <c r="A220">
        <f t="shared" si="3"/>
        <v>218</v>
      </c>
      <c r="B220" s="2" t="s">
        <v>217</v>
      </c>
      <c r="C220" t="s">
        <v>703</v>
      </c>
      <c r="D220" t="s">
        <v>963</v>
      </c>
      <c r="E220" t="s">
        <v>1189</v>
      </c>
      <c r="F220">
        <v>0.13503040569999999</v>
      </c>
      <c r="G220">
        <v>7.5632672955999999E-2</v>
      </c>
      <c r="H220">
        <v>0.25073767377</v>
      </c>
      <c r="I220" t="s">
        <v>1533</v>
      </c>
      <c r="K220">
        <v>0</v>
      </c>
    </row>
    <row r="221" spans="1:11" x14ac:dyDescent="0.25">
      <c r="A221">
        <f t="shared" si="3"/>
        <v>219</v>
      </c>
      <c r="B221" s="2" t="s">
        <v>218</v>
      </c>
      <c r="C221" t="s">
        <v>703</v>
      </c>
      <c r="D221" t="s">
        <v>964</v>
      </c>
      <c r="E221" t="s">
        <v>1190</v>
      </c>
      <c r="F221">
        <v>0.13503040569999999</v>
      </c>
      <c r="G221">
        <v>0.16578099483</v>
      </c>
      <c r="H221">
        <v>0.25073767377</v>
      </c>
      <c r="I221" t="s">
        <v>1533</v>
      </c>
      <c r="K221">
        <v>0</v>
      </c>
    </row>
    <row r="222" spans="1:11" x14ac:dyDescent="0.25">
      <c r="A222">
        <f t="shared" si="3"/>
        <v>220</v>
      </c>
      <c r="B222" s="2" t="s">
        <v>219</v>
      </c>
      <c r="C222" t="s">
        <v>704</v>
      </c>
      <c r="D222" t="s">
        <v>960</v>
      </c>
      <c r="E222" t="s">
        <v>1191</v>
      </c>
      <c r="F222">
        <v>0.24208259030000001</v>
      </c>
      <c r="G222">
        <v>0.13010510052999999</v>
      </c>
      <c r="H222">
        <v>2.8945841826000001</v>
      </c>
      <c r="I222" t="s">
        <v>1533</v>
      </c>
      <c r="J222">
        <v>5.4672345872000001</v>
      </c>
      <c r="K222">
        <v>986952.28049999999</v>
      </c>
    </row>
    <row r="223" spans="1:11" x14ac:dyDescent="0.25">
      <c r="A223">
        <f t="shared" si="3"/>
        <v>221</v>
      </c>
      <c r="B223" s="2" t="s">
        <v>220</v>
      </c>
      <c r="C223" t="s">
        <v>705</v>
      </c>
      <c r="D223" t="s">
        <v>960</v>
      </c>
      <c r="E223" t="s">
        <v>1192</v>
      </c>
      <c r="F223">
        <v>-3.6202572778999999E-2</v>
      </c>
      <c r="G223">
        <v>0</v>
      </c>
      <c r="H223">
        <v>0.46715364304000001</v>
      </c>
      <c r="I223" t="s">
        <v>1537</v>
      </c>
      <c r="J223">
        <v>0.23796668466000001</v>
      </c>
      <c r="K223">
        <v>16029.68361</v>
      </c>
    </row>
    <row r="224" spans="1:11" x14ac:dyDescent="0.25">
      <c r="A224">
        <f t="shared" si="3"/>
        <v>222</v>
      </c>
      <c r="B224" s="2" t="s">
        <v>221</v>
      </c>
      <c r="C224" t="s">
        <v>706</v>
      </c>
      <c r="D224" t="s">
        <v>960</v>
      </c>
      <c r="E224" t="s">
        <v>1193</v>
      </c>
      <c r="F224">
        <v>-0.14427846687000001</v>
      </c>
      <c r="G224">
        <v>0</v>
      </c>
      <c r="H224">
        <v>0.37096020955999998</v>
      </c>
      <c r="I224" t="s">
        <v>1537</v>
      </c>
      <c r="J224">
        <v>0.23796668466000001</v>
      </c>
      <c r="K224">
        <v>1157.1145348</v>
      </c>
    </row>
    <row r="225" spans="1:11" x14ac:dyDescent="0.25">
      <c r="A225">
        <f t="shared" si="3"/>
        <v>223</v>
      </c>
      <c r="B225" s="2" t="s">
        <v>222</v>
      </c>
      <c r="C225" t="s">
        <v>707</v>
      </c>
      <c r="D225" t="s">
        <v>960</v>
      </c>
      <c r="E225" t="s">
        <v>1194</v>
      </c>
      <c r="F225">
        <v>-11.032041165000001</v>
      </c>
      <c r="G225">
        <v>0</v>
      </c>
      <c r="H225">
        <v>-120.38326511</v>
      </c>
      <c r="I225" t="s">
        <v>1537</v>
      </c>
      <c r="K225">
        <v>0</v>
      </c>
    </row>
    <row r="226" spans="1:11" x14ac:dyDescent="0.25">
      <c r="A226">
        <f t="shared" si="3"/>
        <v>224</v>
      </c>
      <c r="B226" s="2" t="s">
        <v>223</v>
      </c>
      <c r="C226" t="s">
        <v>707</v>
      </c>
      <c r="D226" t="s">
        <v>961</v>
      </c>
      <c r="E226" t="s">
        <v>1195</v>
      </c>
      <c r="F226">
        <v>-11.032041165000001</v>
      </c>
      <c r="G226">
        <v>0</v>
      </c>
      <c r="H226">
        <v>-120.38326511</v>
      </c>
      <c r="I226" t="s">
        <v>1537</v>
      </c>
      <c r="K226">
        <v>6.4725089825</v>
      </c>
    </row>
    <row r="227" spans="1:11" x14ac:dyDescent="0.25">
      <c r="A227">
        <f t="shared" si="3"/>
        <v>225</v>
      </c>
      <c r="B227" s="2" t="s">
        <v>224</v>
      </c>
      <c r="C227" t="s">
        <v>708</v>
      </c>
      <c r="D227" t="s">
        <v>960</v>
      </c>
      <c r="E227" t="s">
        <v>1196</v>
      </c>
      <c r="F227">
        <v>0.42696191031000003</v>
      </c>
      <c r="G227">
        <v>0.1169781558</v>
      </c>
      <c r="H227">
        <v>2.0981273542999999</v>
      </c>
      <c r="I227" t="s">
        <v>1548</v>
      </c>
      <c r="J227">
        <v>1.8717379567000001</v>
      </c>
      <c r="K227">
        <v>14606.011632</v>
      </c>
    </row>
    <row r="228" spans="1:11" x14ac:dyDescent="0.25">
      <c r="A228">
        <f t="shared" si="3"/>
        <v>226</v>
      </c>
      <c r="B228" s="2" t="s">
        <v>225</v>
      </c>
      <c r="C228" t="s">
        <v>709</v>
      </c>
      <c r="D228" t="s">
        <v>960</v>
      </c>
      <c r="E228" t="s">
        <v>1197</v>
      </c>
      <c r="F228">
        <v>0.53530985741000003</v>
      </c>
      <c r="G228">
        <v>0.13441852496000001</v>
      </c>
      <c r="H228">
        <v>4.1844923109999996</v>
      </c>
      <c r="I228" t="s">
        <v>1537</v>
      </c>
      <c r="J228">
        <v>2.0057191993000001</v>
      </c>
      <c r="K228">
        <v>148.52800973000001</v>
      </c>
    </row>
    <row r="229" spans="1:11" x14ac:dyDescent="0.25">
      <c r="A229">
        <f t="shared" si="3"/>
        <v>227</v>
      </c>
      <c r="B229" s="2" t="s">
        <v>226</v>
      </c>
      <c r="C229" t="s">
        <v>709</v>
      </c>
      <c r="D229" t="s">
        <v>961</v>
      </c>
      <c r="E229" t="s">
        <v>1198</v>
      </c>
      <c r="F229">
        <v>0.53530985741000003</v>
      </c>
      <c r="G229">
        <v>0.14786983680999999</v>
      </c>
      <c r="H229">
        <v>4.1844923109999996</v>
      </c>
      <c r="I229" t="s">
        <v>1537</v>
      </c>
      <c r="J229">
        <v>1.7297578338999999</v>
      </c>
      <c r="K229">
        <v>1137.6739998999999</v>
      </c>
    </row>
    <row r="230" spans="1:11" x14ac:dyDescent="0.25">
      <c r="A230">
        <f t="shared" si="3"/>
        <v>228</v>
      </c>
      <c r="B230" s="2" t="s">
        <v>227</v>
      </c>
      <c r="C230" t="s">
        <v>710</v>
      </c>
      <c r="D230" t="s">
        <v>960</v>
      </c>
      <c r="E230" t="s">
        <v>1199</v>
      </c>
      <c r="F230">
        <v>0.20814298646000001</v>
      </c>
      <c r="H230">
        <v>0.75141253322000001</v>
      </c>
      <c r="I230" t="s">
        <v>1539</v>
      </c>
      <c r="K230">
        <v>0</v>
      </c>
    </row>
    <row r="231" spans="1:11" x14ac:dyDescent="0.25">
      <c r="A231">
        <f t="shared" si="3"/>
        <v>229</v>
      </c>
      <c r="B231" s="2" t="s">
        <v>228</v>
      </c>
      <c r="C231" t="s">
        <v>711</v>
      </c>
      <c r="D231" t="s">
        <v>960</v>
      </c>
      <c r="E231" t="s">
        <v>1200</v>
      </c>
      <c r="F231">
        <v>9.7386980531999998E-2</v>
      </c>
      <c r="G231">
        <v>2.8051592273000001E-2</v>
      </c>
      <c r="H231">
        <v>1.7740210381999999</v>
      </c>
      <c r="I231" t="s">
        <v>1541</v>
      </c>
      <c r="J231">
        <v>1.0098586197999999</v>
      </c>
      <c r="K231">
        <v>20004.124038999998</v>
      </c>
    </row>
    <row r="232" spans="1:11" x14ac:dyDescent="0.25">
      <c r="A232">
        <f t="shared" si="3"/>
        <v>230</v>
      </c>
      <c r="B232" s="2" t="s">
        <v>229</v>
      </c>
      <c r="C232" t="s">
        <v>712</v>
      </c>
      <c r="D232" t="s">
        <v>960</v>
      </c>
      <c r="E232" t="s">
        <v>1201</v>
      </c>
      <c r="F232">
        <v>-5.2116155577000001E-2</v>
      </c>
      <c r="H232">
        <v>3.3548123584999998</v>
      </c>
      <c r="I232" t="s">
        <v>1542</v>
      </c>
      <c r="K232">
        <v>0</v>
      </c>
    </row>
    <row r="233" spans="1:11" x14ac:dyDescent="0.25">
      <c r="A233">
        <f t="shared" si="3"/>
        <v>231</v>
      </c>
      <c r="B233" s="2" t="s">
        <v>230</v>
      </c>
      <c r="C233" t="s">
        <v>712</v>
      </c>
      <c r="D233" t="s">
        <v>961</v>
      </c>
      <c r="E233" t="s">
        <v>1202</v>
      </c>
      <c r="F233">
        <v>-5.2116155577000001E-2</v>
      </c>
      <c r="G233">
        <v>0</v>
      </c>
      <c r="H233">
        <v>3.3548123584999998</v>
      </c>
      <c r="I233" t="s">
        <v>1542</v>
      </c>
      <c r="K233">
        <v>22.988758634</v>
      </c>
    </row>
    <row r="234" spans="1:11" x14ac:dyDescent="0.25">
      <c r="A234">
        <f t="shared" si="3"/>
        <v>232</v>
      </c>
      <c r="B234" s="2" t="s">
        <v>231</v>
      </c>
      <c r="C234" t="s">
        <v>713</v>
      </c>
      <c r="D234" t="s">
        <v>960</v>
      </c>
      <c r="E234" t="s">
        <v>1203</v>
      </c>
      <c r="F234">
        <v>0.28296764768999999</v>
      </c>
      <c r="G234">
        <v>6.7790137117999999E-2</v>
      </c>
      <c r="H234">
        <v>3.9272384953000001</v>
      </c>
      <c r="I234" t="s">
        <v>1541</v>
      </c>
      <c r="J234">
        <v>2.9055932169999998</v>
      </c>
      <c r="K234">
        <v>178966.75596000001</v>
      </c>
    </row>
    <row r="235" spans="1:11" x14ac:dyDescent="0.25">
      <c r="A235">
        <f t="shared" si="3"/>
        <v>233</v>
      </c>
      <c r="B235" s="2" t="s">
        <v>232</v>
      </c>
      <c r="C235" t="s">
        <v>714</v>
      </c>
      <c r="D235" t="s">
        <v>960</v>
      </c>
      <c r="E235" t="s">
        <v>1204</v>
      </c>
      <c r="F235">
        <v>-0.53581859513999996</v>
      </c>
      <c r="G235">
        <v>0</v>
      </c>
      <c r="H235">
        <v>1.3114070351</v>
      </c>
      <c r="I235" t="s">
        <v>1547</v>
      </c>
      <c r="J235">
        <v>2.6996220529000001</v>
      </c>
      <c r="K235">
        <v>6623.8134083000004</v>
      </c>
    </row>
    <row r="236" spans="1:11" x14ac:dyDescent="0.25">
      <c r="A236">
        <f t="shared" si="3"/>
        <v>234</v>
      </c>
      <c r="B236" s="2" t="s">
        <v>233</v>
      </c>
      <c r="C236" t="s">
        <v>715</v>
      </c>
      <c r="D236" t="s">
        <v>960</v>
      </c>
      <c r="E236" t="s">
        <v>1205</v>
      </c>
      <c r="F236">
        <v>2.3924647395999998</v>
      </c>
      <c r="G236">
        <v>0.67094441503000002</v>
      </c>
      <c r="H236">
        <v>6.8459775517999999</v>
      </c>
      <c r="I236" t="s">
        <v>1535</v>
      </c>
      <c r="J236">
        <v>11.998320235</v>
      </c>
      <c r="K236">
        <v>15.119883078000001</v>
      </c>
    </row>
    <row r="237" spans="1:11" x14ac:dyDescent="0.25">
      <c r="A237">
        <f t="shared" si="3"/>
        <v>235</v>
      </c>
      <c r="B237" s="2" t="s">
        <v>234</v>
      </c>
      <c r="C237" t="s">
        <v>715</v>
      </c>
      <c r="D237" t="s">
        <v>961</v>
      </c>
      <c r="E237" t="s">
        <v>1206</v>
      </c>
      <c r="F237">
        <v>2.3924647395999998</v>
      </c>
      <c r="G237">
        <v>0.73803885654000001</v>
      </c>
      <c r="H237">
        <v>6.8459775517999999</v>
      </c>
      <c r="I237" t="s">
        <v>1535</v>
      </c>
      <c r="J237">
        <v>10.298558201000001</v>
      </c>
      <c r="K237">
        <v>41386.773337999999</v>
      </c>
    </row>
    <row r="238" spans="1:11" x14ac:dyDescent="0.25">
      <c r="A238">
        <f t="shared" si="3"/>
        <v>236</v>
      </c>
      <c r="B238" s="2" t="s">
        <v>235</v>
      </c>
      <c r="C238" t="s">
        <v>716</v>
      </c>
      <c r="D238" t="s">
        <v>960</v>
      </c>
      <c r="E238" t="s">
        <v>1207</v>
      </c>
      <c r="F238">
        <v>0.18408447645000001</v>
      </c>
      <c r="G238">
        <v>5.5394923090999998E-2</v>
      </c>
      <c r="H238">
        <v>1.4026339695000001</v>
      </c>
      <c r="I238" t="s">
        <v>1537</v>
      </c>
      <c r="J238">
        <v>2.9035934969000001</v>
      </c>
      <c r="K238">
        <v>175798.77095000001</v>
      </c>
    </row>
    <row r="239" spans="1:11" x14ac:dyDescent="0.25">
      <c r="A239">
        <f t="shared" si="3"/>
        <v>237</v>
      </c>
      <c r="B239" s="2" t="s">
        <v>236</v>
      </c>
      <c r="C239" t="s">
        <v>717</v>
      </c>
      <c r="D239" t="s">
        <v>960</v>
      </c>
      <c r="E239" t="s">
        <v>1208</v>
      </c>
      <c r="F239">
        <v>-11.207338449</v>
      </c>
      <c r="H239">
        <v>-10.438573616999999</v>
      </c>
      <c r="I239" t="s">
        <v>1537</v>
      </c>
      <c r="K239">
        <v>0</v>
      </c>
    </row>
    <row r="240" spans="1:11" x14ac:dyDescent="0.25">
      <c r="A240">
        <f t="shared" si="3"/>
        <v>238</v>
      </c>
      <c r="B240" s="2" t="s">
        <v>237</v>
      </c>
      <c r="C240" t="s">
        <v>718</v>
      </c>
      <c r="D240" t="s">
        <v>960</v>
      </c>
      <c r="E240" t="s">
        <v>1209</v>
      </c>
      <c r="F240">
        <v>0.15503573757</v>
      </c>
      <c r="G240">
        <v>5.0187339301999999E-2</v>
      </c>
      <c r="H240">
        <v>1.2660702844</v>
      </c>
      <c r="I240" t="s">
        <v>1546</v>
      </c>
      <c r="J240">
        <v>1.8757373968</v>
      </c>
      <c r="K240">
        <v>13174.279028000001</v>
      </c>
    </row>
    <row r="241" spans="1:11" x14ac:dyDescent="0.25">
      <c r="A241">
        <f t="shared" si="3"/>
        <v>239</v>
      </c>
      <c r="B241" s="2" t="s">
        <v>238</v>
      </c>
      <c r="C241" t="s">
        <v>719</v>
      </c>
      <c r="D241" t="s">
        <v>971</v>
      </c>
      <c r="E241" t="s">
        <v>1210</v>
      </c>
      <c r="F241">
        <v>-0.43675187200999999</v>
      </c>
      <c r="G241">
        <v>0</v>
      </c>
      <c r="H241">
        <v>1.4847141107999999</v>
      </c>
      <c r="I241" t="s">
        <v>1534</v>
      </c>
      <c r="J241">
        <v>0.38594596756999999</v>
      </c>
      <c r="K241">
        <v>691.17600230999994</v>
      </c>
    </row>
    <row r="242" spans="1:11" x14ac:dyDescent="0.25">
      <c r="A242">
        <f t="shared" si="3"/>
        <v>240</v>
      </c>
      <c r="B242" s="2" t="s">
        <v>239</v>
      </c>
      <c r="C242" t="s">
        <v>720</v>
      </c>
      <c r="D242" t="s">
        <v>960</v>
      </c>
      <c r="E242" t="s">
        <v>1211</v>
      </c>
      <c r="F242">
        <v>-0.42380573348</v>
      </c>
      <c r="G242">
        <v>0</v>
      </c>
      <c r="H242">
        <v>8.9567974353000004</v>
      </c>
      <c r="I242" t="s">
        <v>1541</v>
      </c>
      <c r="J242">
        <v>1.1458395825000001</v>
      </c>
      <c r="K242">
        <v>41730.021543000003</v>
      </c>
    </row>
    <row r="243" spans="1:11" x14ac:dyDescent="0.25">
      <c r="A243">
        <f t="shared" si="3"/>
        <v>241</v>
      </c>
      <c r="B243" s="2" t="s">
        <v>240</v>
      </c>
      <c r="C243" t="s">
        <v>721</v>
      </c>
      <c r="D243" t="s">
        <v>960</v>
      </c>
      <c r="E243" t="s">
        <v>1212</v>
      </c>
      <c r="F243">
        <v>-1.6831707544E-3</v>
      </c>
      <c r="H243">
        <v>0.10356450641000001</v>
      </c>
      <c r="I243" t="s">
        <v>1537</v>
      </c>
      <c r="K243">
        <v>0</v>
      </c>
    </row>
    <row r="244" spans="1:11" x14ac:dyDescent="0.25">
      <c r="A244">
        <f t="shared" si="3"/>
        <v>242</v>
      </c>
      <c r="B244" s="2" t="s">
        <v>241</v>
      </c>
      <c r="C244" t="s">
        <v>722</v>
      </c>
      <c r="D244" t="s">
        <v>960</v>
      </c>
      <c r="E244" t="s">
        <v>1213</v>
      </c>
      <c r="F244">
        <v>-8.8679033004000001</v>
      </c>
      <c r="G244">
        <v>0</v>
      </c>
      <c r="H244">
        <v>-82.965463306999993</v>
      </c>
      <c r="I244" t="s">
        <v>1537</v>
      </c>
      <c r="J244">
        <v>3.3355330254000002</v>
      </c>
      <c r="K244">
        <v>4.0241151914</v>
      </c>
    </row>
    <row r="245" spans="1:11" x14ac:dyDescent="0.25">
      <c r="A245">
        <f t="shared" si="3"/>
        <v>243</v>
      </c>
      <c r="B245" s="2" t="s">
        <v>242</v>
      </c>
      <c r="C245" t="s">
        <v>723</v>
      </c>
      <c r="D245" t="s">
        <v>960</v>
      </c>
      <c r="E245" t="s">
        <v>1214</v>
      </c>
      <c r="F245">
        <v>0.49363429017999999</v>
      </c>
      <c r="G245">
        <v>0.45097420601999999</v>
      </c>
      <c r="H245">
        <v>3.7985069836999998</v>
      </c>
      <c r="I245" t="s">
        <v>1533</v>
      </c>
      <c r="K245">
        <v>12.245692964</v>
      </c>
    </row>
    <row r="246" spans="1:11" x14ac:dyDescent="0.25">
      <c r="A246">
        <f t="shared" si="3"/>
        <v>244</v>
      </c>
      <c r="B246" s="2" t="s">
        <v>243</v>
      </c>
      <c r="C246" t="s">
        <v>723</v>
      </c>
      <c r="D246" t="s">
        <v>961</v>
      </c>
      <c r="E246" t="s">
        <v>1215</v>
      </c>
      <c r="F246">
        <v>0.49363429017999999</v>
      </c>
      <c r="G246">
        <v>0.45097420601999999</v>
      </c>
      <c r="H246">
        <v>3.7985069836999998</v>
      </c>
      <c r="I246" t="s">
        <v>1533</v>
      </c>
      <c r="J246">
        <v>5.1392805007</v>
      </c>
      <c r="K246">
        <v>69.111329893000004</v>
      </c>
    </row>
    <row r="247" spans="1:11" x14ac:dyDescent="0.25">
      <c r="A247">
        <f t="shared" si="3"/>
        <v>245</v>
      </c>
      <c r="B247" s="2" t="s">
        <v>244</v>
      </c>
      <c r="C247" t="s">
        <v>724</v>
      </c>
      <c r="D247" t="s">
        <v>960</v>
      </c>
      <c r="E247" t="s">
        <v>1216</v>
      </c>
      <c r="F247">
        <v>1.2311683622</v>
      </c>
      <c r="G247">
        <v>0.66076711879000005</v>
      </c>
      <c r="H247">
        <v>5.0599531454999997</v>
      </c>
      <c r="I247" t="s">
        <v>1535</v>
      </c>
      <c r="J247">
        <v>4.4973703681000003</v>
      </c>
      <c r="K247">
        <v>3711.8381009</v>
      </c>
    </row>
    <row r="248" spans="1:11" x14ac:dyDescent="0.25">
      <c r="A248">
        <f t="shared" si="3"/>
        <v>246</v>
      </c>
      <c r="B248" s="2" t="s">
        <v>245</v>
      </c>
      <c r="C248" t="s">
        <v>724</v>
      </c>
      <c r="D248" t="s">
        <v>961</v>
      </c>
      <c r="E248" t="s">
        <v>1217</v>
      </c>
      <c r="F248">
        <v>1.2311683622</v>
      </c>
      <c r="G248">
        <v>0.66076711879000005</v>
      </c>
      <c r="H248">
        <v>5.0599531454999997</v>
      </c>
      <c r="I248" t="s">
        <v>1535</v>
      </c>
      <c r="J248">
        <v>5.0352950587</v>
      </c>
      <c r="K248">
        <v>928710.04278999998</v>
      </c>
    </row>
    <row r="249" spans="1:11" x14ac:dyDescent="0.25">
      <c r="A249">
        <f t="shared" si="3"/>
        <v>247</v>
      </c>
      <c r="B249" s="2" t="s">
        <v>246</v>
      </c>
      <c r="C249" t="s">
        <v>725</v>
      </c>
      <c r="D249" t="s">
        <v>960</v>
      </c>
      <c r="E249" t="s">
        <v>1218</v>
      </c>
      <c r="F249">
        <v>0.67254915170999996</v>
      </c>
      <c r="G249">
        <v>0.24090845509</v>
      </c>
      <c r="H249">
        <v>3.0541169057999999</v>
      </c>
      <c r="I249" t="s">
        <v>1535</v>
      </c>
      <c r="J249">
        <v>2.1996920431000002</v>
      </c>
      <c r="K249">
        <v>4472.9860253999996</v>
      </c>
    </row>
    <row r="250" spans="1:11" x14ac:dyDescent="0.25">
      <c r="A250">
        <f t="shared" si="3"/>
        <v>248</v>
      </c>
      <c r="B250" s="2" t="s">
        <v>247</v>
      </c>
      <c r="C250" t="s">
        <v>725</v>
      </c>
      <c r="D250" t="s">
        <v>961</v>
      </c>
      <c r="E250" t="s">
        <v>1219</v>
      </c>
      <c r="F250">
        <v>0.67254915170999996</v>
      </c>
      <c r="G250">
        <v>0.24090845509</v>
      </c>
      <c r="H250">
        <v>3.0541169057999999</v>
      </c>
      <c r="I250" t="s">
        <v>1535</v>
      </c>
      <c r="J250">
        <v>2.3316735657000001</v>
      </c>
      <c r="K250">
        <v>381417.81211</v>
      </c>
    </row>
    <row r="251" spans="1:11" x14ac:dyDescent="0.25">
      <c r="A251">
        <f t="shared" si="3"/>
        <v>249</v>
      </c>
      <c r="B251" s="2" t="s">
        <v>248</v>
      </c>
      <c r="C251" t="s">
        <v>726</v>
      </c>
      <c r="D251" t="s">
        <v>960</v>
      </c>
      <c r="E251" t="s">
        <v>1220</v>
      </c>
      <c r="F251">
        <v>-6.0456321418000003E-2</v>
      </c>
      <c r="G251">
        <v>0</v>
      </c>
      <c r="H251">
        <v>1.0637267429999999</v>
      </c>
      <c r="I251" t="s">
        <v>1539</v>
      </c>
      <c r="J251">
        <v>0.53992441057999996</v>
      </c>
      <c r="K251">
        <v>3451.3481634</v>
      </c>
    </row>
    <row r="252" spans="1:11" x14ac:dyDescent="0.25">
      <c r="A252">
        <f t="shared" si="3"/>
        <v>250</v>
      </c>
      <c r="B252" s="2" t="s">
        <v>249</v>
      </c>
      <c r="C252" t="s">
        <v>727</v>
      </c>
      <c r="D252" t="s">
        <v>960</v>
      </c>
      <c r="E252" t="s">
        <v>1221</v>
      </c>
      <c r="F252">
        <v>-1.6724951266000001</v>
      </c>
      <c r="H252">
        <v>-9.8964779783000001</v>
      </c>
      <c r="I252" t="s">
        <v>1538</v>
      </c>
      <c r="K252">
        <v>0</v>
      </c>
    </row>
    <row r="253" spans="1:11" x14ac:dyDescent="0.25">
      <c r="A253">
        <f t="shared" si="3"/>
        <v>251</v>
      </c>
      <c r="B253" s="2" t="s">
        <v>250</v>
      </c>
      <c r="C253" t="s">
        <v>727</v>
      </c>
      <c r="D253" t="s">
        <v>961</v>
      </c>
      <c r="E253" t="s">
        <v>1222</v>
      </c>
      <c r="F253">
        <v>-1.6724951266000001</v>
      </c>
      <c r="G253">
        <v>0</v>
      </c>
      <c r="H253">
        <v>-9.8964779783000001</v>
      </c>
      <c r="I253" t="s">
        <v>1538</v>
      </c>
      <c r="J253">
        <v>1.3278141059999999</v>
      </c>
      <c r="K253">
        <v>313970.07552999997</v>
      </c>
    </row>
    <row r="254" spans="1:11" x14ac:dyDescent="0.25">
      <c r="A254">
        <f t="shared" si="3"/>
        <v>252</v>
      </c>
      <c r="B254" s="2" t="s">
        <v>251</v>
      </c>
      <c r="C254" t="s">
        <v>728</v>
      </c>
      <c r="D254" t="s">
        <v>971</v>
      </c>
      <c r="E254" t="s">
        <v>1223</v>
      </c>
      <c r="F254">
        <v>-1.5690137065</v>
      </c>
      <c r="G254">
        <v>0</v>
      </c>
      <c r="H254">
        <v>3.1198947436000002</v>
      </c>
      <c r="I254" t="s">
        <v>1537</v>
      </c>
      <c r="J254">
        <v>0.50392944987999999</v>
      </c>
      <c r="K254">
        <v>240.54995636000001</v>
      </c>
    </row>
    <row r="255" spans="1:11" x14ac:dyDescent="0.25">
      <c r="A255">
        <f t="shared" si="3"/>
        <v>253</v>
      </c>
      <c r="B255" s="2" t="s">
        <v>252</v>
      </c>
      <c r="C255" t="s">
        <v>729</v>
      </c>
      <c r="D255" t="s">
        <v>960</v>
      </c>
      <c r="E255" t="s">
        <v>1224</v>
      </c>
      <c r="F255">
        <v>0.14800922698999999</v>
      </c>
      <c r="G255">
        <v>5.1350506763999999E-2</v>
      </c>
      <c r="H255">
        <v>0.74130856094999997</v>
      </c>
      <c r="I255" t="s">
        <v>1537</v>
      </c>
      <c r="J255">
        <v>2.5176475293</v>
      </c>
      <c r="K255">
        <v>76127.025617000007</v>
      </c>
    </row>
    <row r="256" spans="1:11" x14ac:dyDescent="0.25">
      <c r="A256">
        <f t="shared" si="3"/>
        <v>254</v>
      </c>
      <c r="B256" s="2" t="s">
        <v>253</v>
      </c>
      <c r="C256" t="s">
        <v>730</v>
      </c>
      <c r="D256" t="s">
        <v>960</v>
      </c>
      <c r="E256" t="s">
        <v>1225</v>
      </c>
      <c r="F256">
        <v>1.1807195013</v>
      </c>
      <c r="G256">
        <v>0.45845614208000002</v>
      </c>
      <c r="H256">
        <v>8.2455927724000002</v>
      </c>
      <c r="I256" t="s">
        <v>1539</v>
      </c>
      <c r="K256">
        <v>304.43935657999998</v>
      </c>
    </row>
    <row r="257" spans="1:11" x14ac:dyDescent="0.25">
      <c r="A257">
        <f t="shared" si="3"/>
        <v>255</v>
      </c>
      <c r="B257" s="2" t="s">
        <v>254</v>
      </c>
      <c r="C257" t="s">
        <v>730</v>
      </c>
      <c r="D257" t="s">
        <v>961</v>
      </c>
      <c r="E257" t="s">
        <v>1226</v>
      </c>
      <c r="F257">
        <v>1.1807195013</v>
      </c>
      <c r="G257">
        <v>0.45845614208000002</v>
      </c>
      <c r="H257">
        <v>8.2455927724000002</v>
      </c>
      <c r="I257" t="s">
        <v>1539</v>
      </c>
      <c r="J257">
        <v>5.7231987522000001</v>
      </c>
      <c r="K257">
        <v>479.88414036</v>
      </c>
    </row>
    <row r="258" spans="1:11" x14ac:dyDescent="0.25">
      <c r="A258">
        <f t="shared" si="3"/>
        <v>256</v>
      </c>
      <c r="B258" s="2" t="s">
        <v>255</v>
      </c>
      <c r="C258" t="s">
        <v>731</v>
      </c>
      <c r="D258" t="s">
        <v>960</v>
      </c>
      <c r="E258" t="s">
        <v>1227</v>
      </c>
      <c r="F258">
        <v>0.12070250791000001</v>
      </c>
      <c r="G258">
        <v>5.9880566519999998E-2</v>
      </c>
      <c r="H258">
        <v>0.92759960805999997</v>
      </c>
      <c r="I258" t="s">
        <v>1540</v>
      </c>
      <c r="J258">
        <v>1.6337712719999999</v>
      </c>
      <c r="K258">
        <v>93210.629809000005</v>
      </c>
    </row>
    <row r="259" spans="1:11" x14ac:dyDescent="0.25">
      <c r="A259">
        <f t="shared" si="3"/>
        <v>257</v>
      </c>
      <c r="B259" s="2" t="s">
        <v>256</v>
      </c>
      <c r="C259" t="s">
        <v>732</v>
      </c>
      <c r="D259" t="s">
        <v>960</v>
      </c>
      <c r="E259" t="s">
        <v>1228</v>
      </c>
      <c r="F259">
        <v>9.1294754391999994E-2</v>
      </c>
      <c r="G259">
        <v>0</v>
      </c>
      <c r="H259">
        <v>0.64675544494000003</v>
      </c>
      <c r="I259" t="s">
        <v>1539</v>
      </c>
      <c r="J259">
        <v>1.1018457416</v>
      </c>
      <c r="K259">
        <v>176804.19317000001</v>
      </c>
    </row>
    <row r="260" spans="1:11" x14ac:dyDescent="0.25">
      <c r="A260">
        <f t="shared" ref="A260:A323" si="4">ROW()-ROW($A$2)</f>
        <v>258</v>
      </c>
      <c r="B260" s="2" t="s">
        <v>257</v>
      </c>
      <c r="C260" t="s">
        <v>733</v>
      </c>
      <c r="D260" t="s">
        <v>960</v>
      </c>
      <c r="E260" t="s">
        <v>1229</v>
      </c>
      <c r="F260">
        <v>-0.39924886713000002</v>
      </c>
      <c r="G260">
        <v>0</v>
      </c>
      <c r="H260">
        <v>3.1167351437000002</v>
      </c>
      <c r="I260" t="s">
        <v>1539</v>
      </c>
      <c r="J260">
        <v>2.2116903633999998</v>
      </c>
      <c r="K260">
        <v>1313889.6869000001</v>
      </c>
    </row>
    <row r="261" spans="1:11" x14ac:dyDescent="0.25">
      <c r="A261">
        <f t="shared" si="4"/>
        <v>259</v>
      </c>
      <c r="B261" s="2" t="s">
        <v>258</v>
      </c>
      <c r="C261" t="s">
        <v>734</v>
      </c>
      <c r="D261" t="s">
        <v>960</v>
      </c>
      <c r="E261" t="s">
        <v>1230</v>
      </c>
      <c r="F261">
        <v>0.16152824291000001</v>
      </c>
      <c r="G261">
        <v>2.3957326793999999E-2</v>
      </c>
      <c r="H261">
        <v>1.8950236632999999</v>
      </c>
      <c r="I261" t="s">
        <v>1539</v>
      </c>
      <c r="J261">
        <v>1.5357849901</v>
      </c>
      <c r="K261">
        <v>70237.249645000004</v>
      </c>
    </row>
    <row r="262" spans="1:11" x14ac:dyDescent="0.25">
      <c r="A262">
        <f t="shared" si="4"/>
        <v>260</v>
      </c>
      <c r="B262" s="2" t="s">
        <v>259</v>
      </c>
      <c r="C262" t="s">
        <v>735</v>
      </c>
      <c r="D262" t="s">
        <v>960</v>
      </c>
      <c r="E262" t="s">
        <v>1231</v>
      </c>
      <c r="F262">
        <v>8.1861460078000006E-2</v>
      </c>
      <c r="G262">
        <v>1.8444452932000002E-2</v>
      </c>
      <c r="H262">
        <v>1.8084725584000001</v>
      </c>
      <c r="I262" t="s">
        <v>1539</v>
      </c>
      <c r="J262">
        <v>1.6797648328999999</v>
      </c>
      <c r="K262">
        <v>379302.62838000001</v>
      </c>
    </row>
    <row r="263" spans="1:11" x14ac:dyDescent="0.25">
      <c r="A263">
        <f t="shared" si="4"/>
        <v>261</v>
      </c>
      <c r="B263" s="2" t="s">
        <v>260</v>
      </c>
      <c r="C263" t="s">
        <v>736</v>
      </c>
      <c r="D263" t="s">
        <v>960</v>
      </c>
      <c r="E263" t="s">
        <v>1232</v>
      </c>
      <c r="F263">
        <v>1.9956520411E-2</v>
      </c>
      <c r="G263">
        <v>1.5312820887000001E-2</v>
      </c>
      <c r="H263">
        <v>2.0206410753999999</v>
      </c>
      <c r="I263" t="s">
        <v>1540</v>
      </c>
      <c r="J263">
        <v>0.84588157657999996</v>
      </c>
      <c r="K263">
        <v>34163.992475999999</v>
      </c>
    </row>
    <row r="264" spans="1:11" x14ac:dyDescent="0.25">
      <c r="A264">
        <f t="shared" si="4"/>
        <v>262</v>
      </c>
      <c r="B264" s="2" t="s">
        <v>261</v>
      </c>
      <c r="C264" t="s">
        <v>737</v>
      </c>
      <c r="D264" t="s">
        <v>960</v>
      </c>
      <c r="E264" t="s">
        <v>1233</v>
      </c>
      <c r="F264">
        <v>1.2737521352000001</v>
      </c>
      <c r="H264">
        <v>10.123478886999999</v>
      </c>
      <c r="I264" t="s">
        <v>1537</v>
      </c>
      <c r="K264">
        <v>0</v>
      </c>
    </row>
    <row r="265" spans="1:11" x14ac:dyDescent="0.25">
      <c r="A265">
        <f t="shared" si="4"/>
        <v>263</v>
      </c>
      <c r="B265" s="2" t="s">
        <v>262</v>
      </c>
      <c r="C265" t="s">
        <v>737</v>
      </c>
      <c r="D265" t="s">
        <v>962</v>
      </c>
      <c r="E265" t="s">
        <v>1234</v>
      </c>
      <c r="F265">
        <v>1.2737521352000001</v>
      </c>
      <c r="G265">
        <v>0.70709169704999997</v>
      </c>
      <c r="H265">
        <v>10.123478886999999</v>
      </c>
      <c r="I265" t="s">
        <v>1537</v>
      </c>
      <c r="K265">
        <v>4.0029141961999999</v>
      </c>
    </row>
    <row r="266" spans="1:11" x14ac:dyDescent="0.25">
      <c r="A266">
        <f t="shared" si="4"/>
        <v>264</v>
      </c>
      <c r="B266" s="2" t="s">
        <v>263</v>
      </c>
      <c r="C266" t="s">
        <v>737</v>
      </c>
      <c r="D266" t="s">
        <v>963</v>
      </c>
      <c r="E266" t="s">
        <v>1235</v>
      </c>
      <c r="F266">
        <v>1.2737521352000001</v>
      </c>
      <c r="H266">
        <v>10.123478886999999</v>
      </c>
      <c r="I266" t="s">
        <v>1537</v>
      </c>
      <c r="K266">
        <v>0</v>
      </c>
    </row>
    <row r="267" spans="1:11" x14ac:dyDescent="0.25">
      <c r="A267">
        <f t="shared" si="4"/>
        <v>265</v>
      </c>
      <c r="B267" s="2" t="s">
        <v>264</v>
      </c>
      <c r="C267" t="s">
        <v>738</v>
      </c>
      <c r="D267" t="s">
        <v>960</v>
      </c>
      <c r="E267" t="s">
        <v>1236</v>
      </c>
      <c r="F267">
        <v>8.9318549353000001E-2</v>
      </c>
      <c r="G267">
        <v>0</v>
      </c>
      <c r="H267">
        <v>-0.90771461007999998</v>
      </c>
      <c r="I267" t="s">
        <v>1535</v>
      </c>
      <c r="J267">
        <v>0.40594316796000002</v>
      </c>
      <c r="K267">
        <v>89.874862222999994</v>
      </c>
    </row>
    <row r="268" spans="1:11" x14ac:dyDescent="0.25">
      <c r="A268">
        <f t="shared" si="4"/>
        <v>266</v>
      </c>
      <c r="B268" s="2" t="s">
        <v>265</v>
      </c>
      <c r="C268" t="s">
        <v>738</v>
      </c>
      <c r="D268" t="s">
        <v>961</v>
      </c>
      <c r="E268" t="s">
        <v>1237</v>
      </c>
      <c r="F268">
        <v>8.9318549353000001E-2</v>
      </c>
      <c r="G268">
        <v>0</v>
      </c>
      <c r="H268">
        <v>-0.90771461007999998</v>
      </c>
      <c r="I268" t="s">
        <v>1535</v>
      </c>
      <c r="J268">
        <v>0.19797228387999999</v>
      </c>
      <c r="K268">
        <v>81.329413342999999</v>
      </c>
    </row>
    <row r="269" spans="1:11" x14ac:dyDescent="0.25">
      <c r="A269">
        <f t="shared" si="4"/>
        <v>267</v>
      </c>
      <c r="B269" s="2" t="s">
        <v>266</v>
      </c>
      <c r="C269" t="s">
        <v>739</v>
      </c>
      <c r="D269" t="s">
        <v>960</v>
      </c>
      <c r="E269" t="s">
        <v>1238</v>
      </c>
      <c r="F269">
        <v>-2.2034695960999998E-2</v>
      </c>
      <c r="G269">
        <v>0</v>
      </c>
      <c r="H269">
        <v>1.3162957306</v>
      </c>
      <c r="I269" t="s">
        <v>1537</v>
      </c>
      <c r="J269">
        <v>0.55192273081999998</v>
      </c>
      <c r="K269">
        <v>1124874.2289</v>
      </c>
    </row>
    <row r="270" spans="1:11" x14ac:dyDescent="0.25">
      <c r="A270">
        <f t="shared" si="4"/>
        <v>268</v>
      </c>
      <c r="B270" s="2" t="s">
        <v>267</v>
      </c>
      <c r="C270" t="s">
        <v>740</v>
      </c>
      <c r="D270" t="s">
        <v>960</v>
      </c>
      <c r="E270" t="s">
        <v>1239</v>
      </c>
      <c r="F270">
        <v>0.1170819635</v>
      </c>
      <c r="G270">
        <v>0</v>
      </c>
      <c r="H270">
        <v>3.5820156728999999</v>
      </c>
      <c r="I270" t="s">
        <v>1541</v>
      </c>
      <c r="J270">
        <v>0.75789389486000003</v>
      </c>
      <c r="K270">
        <v>1473.6295866999999</v>
      </c>
    </row>
    <row r="271" spans="1:11" x14ac:dyDescent="0.25">
      <c r="A271">
        <f t="shared" si="4"/>
        <v>269</v>
      </c>
      <c r="B271" s="2" t="s">
        <v>268</v>
      </c>
      <c r="C271" t="s">
        <v>741</v>
      </c>
      <c r="D271" t="s">
        <v>960</v>
      </c>
      <c r="E271" t="s">
        <v>1240</v>
      </c>
      <c r="F271">
        <v>7.3737918914E-2</v>
      </c>
      <c r="G271">
        <v>3.6738081823999999E-2</v>
      </c>
      <c r="H271">
        <v>1.9818519076000001</v>
      </c>
      <c r="I271" t="s">
        <v>1541</v>
      </c>
      <c r="J271">
        <v>0.46793448917000002</v>
      </c>
      <c r="K271">
        <v>9254.6947980000004</v>
      </c>
    </row>
    <row r="272" spans="1:11" x14ac:dyDescent="0.25">
      <c r="A272">
        <f t="shared" si="4"/>
        <v>270</v>
      </c>
      <c r="B272" s="2" t="s">
        <v>269</v>
      </c>
      <c r="C272" t="s">
        <v>742</v>
      </c>
      <c r="D272" t="s">
        <v>960</v>
      </c>
      <c r="E272" t="s">
        <v>1241</v>
      </c>
      <c r="F272">
        <v>76.534510674000003</v>
      </c>
      <c r="G272">
        <v>0</v>
      </c>
      <c r="H272">
        <v>-131.87340379</v>
      </c>
      <c r="I272" t="s">
        <v>1535</v>
      </c>
      <c r="K272">
        <v>0</v>
      </c>
    </row>
    <row r="273" spans="1:11" x14ac:dyDescent="0.25">
      <c r="A273">
        <f t="shared" si="4"/>
        <v>271</v>
      </c>
      <c r="B273" s="2" t="s">
        <v>270</v>
      </c>
      <c r="C273" t="s">
        <v>742</v>
      </c>
      <c r="D273" t="s">
        <v>961</v>
      </c>
      <c r="E273" t="s">
        <v>1242</v>
      </c>
      <c r="F273">
        <v>76.534510674000003</v>
      </c>
      <c r="G273">
        <v>0</v>
      </c>
      <c r="H273">
        <v>-131.87340379</v>
      </c>
      <c r="I273" t="s">
        <v>1535</v>
      </c>
      <c r="J273">
        <v>0.75989361488999996</v>
      </c>
      <c r="K273">
        <v>7.0082930917999997</v>
      </c>
    </row>
    <row r="274" spans="1:11" x14ac:dyDescent="0.25">
      <c r="A274">
        <f t="shared" si="4"/>
        <v>272</v>
      </c>
      <c r="B274" s="2" t="s">
        <v>271</v>
      </c>
      <c r="C274" t="s">
        <v>743</v>
      </c>
      <c r="D274" t="s">
        <v>960</v>
      </c>
      <c r="E274" t="s">
        <v>1243</v>
      </c>
      <c r="F274">
        <v>-2.0574926515E-3</v>
      </c>
      <c r="G274">
        <v>0</v>
      </c>
      <c r="H274">
        <v>0.33543078623</v>
      </c>
      <c r="I274" t="s">
        <v>1538</v>
      </c>
      <c r="J274">
        <v>0.51192833003000004</v>
      </c>
      <c r="K274">
        <v>46473.880047999999</v>
      </c>
    </row>
    <row r="275" spans="1:11" x14ac:dyDescent="0.25">
      <c r="A275">
        <f t="shared" si="4"/>
        <v>273</v>
      </c>
      <c r="B275" s="2" t="s">
        <v>272</v>
      </c>
      <c r="C275" t="s">
        <v>744</v>
      </c>
      <c r="D275" t="s">
        <v>960</v>
      </c>
      <c r="E275" t="s">
        <v>1244</v>
      </c>
      <c r="F275">
        <v>3.5154356972999998E-2</v>
      </c>
      <c r="H275">
        <v>0.23099319145</v>
      </c>
      <c r="I275" t="s">
        <v>1537</v>
      </c>
      <c r="K275">
        <v>0</v>
      </c>
    </row>
    <row r="276" spans="1:11" x14ac:dyDescent="0.25">
      <c r="A276">
        <f t="shared" si="4"/>
        <v>274</v>
      </c>
      <c r="B276" s="2" t="s">
        <v>273</v>
      </c>
      <c r="C276" t="s">
        <v>745</v>
      </c>
      <c r="D276" t="s">
        <v>960</v>
      </c>
      <c r="E276" t="s">
        <v>1245</v>
      </c>
      <c r="F276">
        <v>2.0623289912999998</v>
      </c>
      <c r="H276">
        <v>-2.9319968552</v>
      </c>
      <c r="I276" t="s">
        <v>1537</v>
      </c>
      <c r="K276">
        <v>0</v>
      </c>
    </row>
    <row r="277" spans="1:11" x14ac:dyDescent="0.25">
      <c r="A277">
        <f t="shared" si="4"/>
        <v>275</v>
      </c>
      <c r="B277" s="2" t="s">
        <v>274</v>
      </c>
      <c r="C277" t="s">
        <v>745</v>
      </c>
      <c r="D277" t="s">
        <v>961</v>
      </c>
      <c r="E277" t="s">
        <v>1246</v>
      </c>
      <c r="F277">
        <v>2.0623289912999998</v>
      </c>
      <c r="G277">
        <v>0</v>
      </c>
      <c r="H277">
        <v>-2.9319968552</v>
      </c>
      <c r="I277" t="s">
        <v>1537</v>
      </c>
      <c r="J277">
        <v>0.20597116403999999</v>
      </c>
      <c r="K277">
        <v>61.583294604999999</v>
      </c>
    </row>
    <row r="278" spans="1:11" x14ac:dyDescent="0.25">
      <c r="A278">
        <f t="shared" si="4"/>
        <v>276</v>
      </c>
      <c r="B278" s="2" t="s">
        <v>275</v>
      </c>
      <c r="C278" t="s">
        <v>746</v>
      </c>
      <c r="D278" t="s">
        <v>960</v>
      </c>
      <c r="E278" t="s">
        <v>1247</v>
      </c>
      <c r="F278">
        <v>0.52524829561999997</v>
      </c>
      <c r="G278">
        <v>0.23547208933</v>
      </c>
      <c r="H278">
        <v>3.3612036662999998</v>
      </c>
      <c r="I278" t="s">
        <v>1537</v>
      </c>
      <c r="J278">
        <v>7.4489571459999997</v>
      </c>
      <c r="K278">
        <v>920296.12159</v>
      </c>
    </row>
    <row r="279" spans="1:11" x14ac:dyDescent="0.25">
      <c r="A279">
        <f t="shared" si="4"/>
        <v>277</v>
      </c>
      <c r="B279" s="2" t="s">
        <v>276</v>
      </c>
      <c r="C279" t="s">
        <v>747</v>
      </c>
      <c r="D279" t="s">
        <v>960</v>
      </c>
      <c r="E279" t="s">
        <v>1248</v>
      </c>
      <c r="F279">
        <v>57.861979722999997</v>
      </c>
      <c r="G279">
        <v>0</v>
      </c>
      <c r="H279">
        <v>-96.282144447999997</v>
      </c>
      <c r="I279" t="s">
        <v>1549</v>
      </c>
      <c r="J279">
        <v>22.596836443000001</v>
      </c>
      <c r="K279">
        <v>1912.415751</v>
      </c>
    </row>
    <row r="280" spans="1:11" x14ac:dyDescent="0.25">
      <c r="A280">
        <f t="shared" si="4"/>
        <v>278</v>
      </c>
      <c r="B280" s="2" t="s">
        <v>277</v>
      </c>
      <c r="C280" t="s">
        <v>748</v>
      </c>
      <c r="D280" t="s">
        <v>960</v>
      </c>
      <c r="E280" t="s">
        <v>1249</v>
      </c>
      <c r="F280">
        <v>-0.26407428167000002</v>
      </c>
      <c r="H280">
        <v>1.4136651369</v>
      </c>
      <c r="I280" t="s">
        <v>1537</v>
      </c>
      <c r="K280">
        <v>0</v>
      </c>
    </row>
    <row r="281" spans="1:11" x14ac:dyDescent="0.25">
      <c r="A281">
        <f t="shared" si="4"/>
        <v>279</v>
      </c>
      <c r="B281" s="2" t="s">
        <v>278</v>
      </c>
      <c r="C281" t="s">
        <v>749</v>
      </c>
      <c r="D281" t="s">
        <v>960</v>
      </c>
      <c r="E281" t="s">
        <v>1250</v>
      </c>
      <c r="F281">
        <v>1.2527688339000001E-3</v>
      </c>
      <c r="G281">
        <v>2.0190675971000001E-2</v>
      </c>
      <c r="H281">
        <v>0.6363738082</v>
      </c>
      <c r="I281" t="s">
        <v>1537</v>
      </c>
      <c r="J281">
        <v>0.48993140959999998</v>
      </c>
      <c r="K281">
        <v>1020.6099503</v>
      </c>
    </row>
    <row r="282" spans="1:11" x14ac:dyDescent="0.25">
      <c r="A282">
        <f t="shared" si="4"/>
        <v>280</v>
      </c>
      <c r="B282" s="2" t="s">
        <v>279</v>
      </c>
      <c r="C282" t="s">
        <v>749</v>
      </c>
      <c r="D282" t="s">
        <v>961</v>
      </c>
      <c r="E282" t="s">
        <v>1251</v>
      </c>
      <c r="F282">
        <v>1.2527688339000001E-3</v>
      </c>
      <c r="H282">
        <v>0.6363738082</v>
      </c>
      <c r="I282" t="s">
        <v>1537</v>
      </c>
      <c r="J282">
        <v>1.7957485952000001</v>
      </c>
      <c r="K282">
        <v>51.628475156999997</v>
      </c>
    </row>
    <row r="283" spans="1:11" x14ac:dyDescent="0.25">
      <c r="A283">
        <f t="shared" si="4"/>
        <v>281</v>
      </c>
      <c r="B283" s="2" t="s">
        <v>280</v>
      </c>
      <c r="C283" t="s">
        <v>749</v>
      </c>
      <c r="D283" t="s">
        <v>970</v>
      </c>
      <c r="E283" t="s">
        <v>1252</v>
      </c>
      <c r="F283">
        <v>1.2527688339000001E-3</v>
      </c>
      <c r="G283">
        <v>2.0190675969E-2</v>
      </c>
      <c r="H283">
        <v>0.6363738082</v>
      </c>
      <c r="I283" t="s">
        <v>1537</v>
      </c>
      <c r="J283">
        <v>4.0714299998000003</v>
      </c>
      <c r="K283">
        <v>268056.58812999999</v>
      </c>
    </row>
    <row r="284" spans="1:11" x14ac:dyDescent="0.25">
      <c r="A284">
        <f t="shared" si="4"/>
        <v>282</v>
      </c>
      <c r="B284" s="2" t="s">
        <v>281</v>
      </c>
      <c r="C284" t="s">
        <v>750</v>
      </c>
      <c r="D284" t="s">
        <v>960</v>
      </c>
      <c r="E284" t="s">
        <v>1253</v>
      </c>
      <c r="F284">
        <v>0.26090297752000002</v>
      </c>
      <c r="G284">
        <v>0.10215336139</v>
      </c>
      <c r="H284">
        <v>1.4847364724000001</v>
      </c>
      <c r="I284" t="s">
        <v>1537</v>
      </c>
      <c r="J284">
        <v>4.0494330794</v>
      </c>
      <c r="K284">
        <v>30024.123695999999</v>
      </c>
    </row>
    <row r="285" spans="1:11" x14ac:dyDescent="0.25">
      <c r="A285">
        <f t="shared" si="4"/>
        <v>283</v>
      </c>
      <c r="B285" s="2" t="s">
        <v>282</v>
      </c>
      <c r="C285" t="s">
        <v>751</v>
      </c>
      <c r="D285" t="s">
        <v>960</v>
      </c>
      <c r="E285" t="s">
        <v>1254</v>
      </c>
      <c r="F285">
        <v>4.8792226463E-2</v>
      </c>
      <c r="G285">
        <v>0</v>
      </c>
      <c r="H285">
        <v>0.75924689992000005</v>
      </c>
      <c r="I285" t="s">
        <v>1539</v>
      </c>
      <c r="J285">
        <v>0.41994120822999997</v>
      </c>
      <c r="K285">
        <v>8864.3079242999993</v>
      </c>
    </row>
    <row r="286" spans="1:11" x14ac:dyDescent="0.25">
      <c r="A286">
        <f t="shared" si="4"/>
        <v>284</v>
      </c>
      <c r="B286" s="2" t="s">
        <v>283</v>
      </c>
      <c r="C286" t="s">
        <v>752</v>
      </c>
      <c r="D286" t="s">
        <v>960</v>
      </c>
      <c r="E286" t="s">
        <v>1255</v>
      </c>
      <c r="F286">
        <v>29.623461506000002</v>
      </c>
      <c r="H286">
        <v>221.24638092000001</v>
      </c>
      <c r="I286" t="s">
        <v>1540</v>
      </c>
      <c r="K286">
        <v>0</v>
      </c>
    </row>
    <row r="287" spans="1:11" x14ac:dyDescent="0.25">
      <c r="A287">
        <f t="shared" si="4"/>
        <v>285</v>
      </c>
      <c r="B287" s="2" t="s">
        <v>284</v>
      </c>
      <c r="C287" t="s">
        <v>752</v>
      </c>
      <c r="D287" t="s">
        <v>961</v>
      </c>
      <c r="E287" t="s">
        <v>1256</v>
      </c>
      <c r="F287">
        <v>29.623461506000002</v>
      </c>
      <c r="H287">
        <v>221.24638092000001</v>
      </c>
      <c r="I287" t="s">
        <v>1540</v>
      </c>
      <c r="K287">
        <v>0</v>
      </c>
    </row>
    <row r="288" spans="1:11" x14ac:dyDescent="0.25">
      <c r="A288">
        <f t="shared" si="4"/>
        <v>286</v>
      </c>
      <c r="B288" s="2" t="s">
        <v>285</v>
      </c>
      <c r="C288" t="s">
        <v>753</v>
      </c>
      <c r="D288" t="s">
        <v>960</v>
      </c>
      <c r="E288" t="s">
        <v>1257</v>
      </c>
      <c r="F288">
        <v>-0.38315474858999998</v>
      </c>
      <c r="G288">
        <v>0</v>
      </c>
      <c r="H288">
        <v>-1.6968133861000001</v>
      </c>
      <c r="I288" t="s">
        <v>1537</v>
      </c>
      <c r="J288">
        <v>0.21996920431</v>
      </c>
      <c r="K288">
        <v>5481.3731522999997</v>
      </c>
    </row>
    <row r="289" spans="1:11" x14ac:dyDescent="0.25">
      <c r="A289">
        <f t="shared" si="4"/>
        <v>287</v>
      </c>
      <c r="B289" s="2" t="s">
        <v>286</v>
      </c>
      <c r="C289" t="s">
        <v>753</v>
      </c>
      <c r="D289" t="s">
        <v>961</v>
      </c>
      <c r="E289" t="s">
        <v>1258</v>
      </c>
      <c r="F289">
        <v>-0.38315474858999998</v>
      </c>
      <c r="G289">
        <v>0</v>
      </c>
      <c r="H289">
        <v>-1.6968133861000001</v>
      </c>
      <c r="I289" t="s">
        <v>1537</v>
      </c>
      <c r="J289">
        <v>0.16797648329000001</v>
      </c>
      <c r="K289">
        <v>1344.8703324999999</v>
      </c>
    </row>
    <row r="290" spans="1:11" x14ac:dyDescent="0.25">
      <c r="A290">
        <f t="shared" si="4"/>
        <v>288</v>
      </c>
      <c r="B290" s="2" t="s">
        <v>287</v>
      </c>
      <c r="C290" t="s">
        <v>754</v>
      </c>
      <c r="D290" t="s">
        <v>960</v>
      </c>
      <c r="E290" t="s">
        <v>1259</v>
      </c>
      <c r="F290">
        <v>-0.16846778277999999</v>
      </c>
      <c r="G290">
        <v>0</v>
      </c>
      <c r="H290">
        <v>0.75677719388999998</v>
      </c>
      <c r="I290" t="s">
        <v>1539</v>
      </c>
      <c r="J290">
        <v>0.2399664047</v>
      </c>
      <c r="K290">
        <v>6656.483459</v>
      </c>
    </row>
    <row r="291" spans="1:11" x14ac:dyDescent="0.25">
      <c r="A291">
        <f t="shared" si="4"/>
        <v>289</v>
      </c>
      <c r="B291" s="2" t="s">
        <v>288</v>
      </c>
      <c r="C291" t="s">
        <v>755</v>
      </c>
      <c r="D291" t="s">
        <v>960</v>
      </c>
      <c r="E291" t="s">
        <v>1260</v>
      </c>
      <c r="F291">
        <v>0.28095741529000001</v>
      </c>
      <c r="G291">
        <v>0.11387709486</v>
      </c>
      <c r="H291">
        <v>1.3051759018</v>
      </c>
      <c r="I291" t="s">
        <v>1549</v>
      </c>
      <c r="J291">
        <v>4.5133681284999998</v>
      </c>
      <c r="K291">
        <v>156197.95091000001</v>
      </c>
    </row>
    <row r="292" spans="1:11" x14ac:dyDescent="0.25">
      <c r="A292">
        <f t="shared" si="4"/>
        <v>290</v>
      </c>
      <c r="B292" s="2" t="s">
        <v>289</v>
      </c>
      <c r="C292" t="s">
        <v>756</v>
      </c>
      <c r="D292" t="s">
        <v>960</v>
      </c>
      <c r="E292" t="s">
        <v>1261</v>
      </c>
      <c r="F292">
        <v>0.13437766976000001</v>
      </c>
      <c r="H292">
        <v>0.30525981359999999</v>
      </c>
      <c r="I292" t="s">
        <v>1541</v>
      </c>
      <c r="K292">
        <v>0</v>
      </c>
    </row>
    <row r="293" spans="1:11" x14ac:dyDescent="0.25">
      <c r="A293">
        <f t="shared" si="4"/>
        <v>291</v>
      </c>
      <c r="B293" s="2" t="s">
        <v>290</v>
      </c>
      <c r="C293" t="s">
        <v>757</v>
      </c>
      <c r="D293" t="s">
        <v>960</v>
      </c>
      <c r="E293" t="s">
        <v>1262</v>
      </c>
      <c r="F293">
        <v>-6.9516309203999996E-2</v>
      </c>
      <c r="H293">
        <v>-0.56666552120000002</v>
      </c>
      <c r="I293" t="s">
        <v>1538</v>
      </c>
      <c r="K293">
        <v>0</v>
      </c>
    </row>
    <row r="294" spans="1:11" x14ac:dyDescent="0.25">
      <c r="A294">
        <f t="shared" si="4"/>
        <v>292</v>
      </c>
      <c r="B294" s="2" t="s">
        <v>291</v>
      </c>
      <c r="C294" t="s">
        <v>757</v>
      </c>
      <c r="D294" t="s">
        <v>961</v>
      </c>
      <c r="E294" t="s">
        <v>1263</v>
      </c>
      <c r="F294">
        <v>-6.9516309203999996E-2</v>
      </c>
      <c r="H294">
        <v>-0.56666552120000002</v>
      </c>
      <c r="I294" t="s">
        <v>1538</v>
      </c>
      <c r="K294">
        <v>0</v>
      </c>
    </row>
    <row r="295" spans="1:11" x14ac:dyDescent="0.25">
      <c r="A295">
        <f t="shared" si="4"/>
        <v>293</v>
      </c>
      <c r="B295" s="2" t="s">
        <v>292</v>
      </c>
      <c r="C295" t="s">
        <v>758</v>
      </c>
      <c r="D295" t="s">
        <v>960</v>
      </c>
      <c r="E295" t="s">
        <v>1264</v>
      </c>
      <c r="F295">
        <v>0.84072154890999995</v>
      </c>
      <c r="G295">
        <v>7.6735751578000002</v>
      </c>
      <c r="H295">
        <v>12.023372091000001</v>
      </c>
      <c r="I295" t="s">
        <v>1537</v>
      </c>
      <c r="K295">
        <v>0</v>
      </c>
    </row>
    <row r="296" spans="1:11" x14ac:dyDescent="0.25">
      <c r="A296">
        <f t="shared" si="4"/>
        <v>294</v>
      </c>
      <c r="B296" s="2" t="s">
        <v>293</v>
      </c>
      <c r="C296" t="s">
        <v>758</v>
      </c>
      <c r="D296" t="s">
        <v>961</v>
      </c>
      <c r="E296" t="s">
        <v>1265</v>
      </c>
      <c r="F296">
        <v>0.84072154890999995</v>
      </c>
      <c r="G296">
        <v>1.5032068411999999E-2</v>
      </c>
      <c r="H296">
        <v>12.023372091000001</v>
      </c>
      <c r="I296" t="s">
        <v>1537</v>
      </c>
      <c r="K296">
        <v>0</v>
      </c>
    </row>
    <row r="297" spans="1:11" x14ac:dyDescent="0.25">
      <c r="A297">
        <f t="shared" si="4"/>
        <v>295</v>
      </c>
      <c r="B297" s="2" t="s">
        <v>294</v>
      </c>
      <c r="C297" t="s">
        <v>759</v>
      </c>
      <c r="D297" t="s">
        <v>960</v>
      </c>
      <c r="E297" t="s">
        <v>1266</v>
      </c>
      <c r="F297">
        <v>0.35241821789</v>
      </c>
      <c r="G297">
        <v>0.13967630690999999</v>
      </c>
      <c r="H297">
        <v>4.9304449209000003</v>
      </c>
      <c r="I297" t="s">
        <v>1546</v>
      </c>
      <c r="J297">
        <v>2.2696822444999998</v>
      </c>
      <c r="K297">
        <v>74263.564903000006</v>
      </c>
    </row>
    <row r="298" spans="1:11" x14ac:dyDescent="0.25">
      <c r="A298">
        <f t="shared" si="4"/>
        <v>296</v>
      </c>
      <c r="B298" s="2" t="s">
        <v>295</v>
      </c>
      <c r="C298" t="s">
        <v>760</v>
      </c>
      <c r="D298" t="s">
        <v>960</v>
      </c>
      <c r="E298" t="s">
        <v>1267</v>
      </c>
      <c r="F298">
        <v>0.27845147222</v>
      </c>
      <c r="G298">
        <v>0.20675908569000001</v>
      </c>
      <c r="H298">
        <v>0.96337939773000003</v>
      </c>
      <c r="I298" t="s">
        <v>1550</v>
      </c>
      <c r="J298">
        <v>1.7357569939999999</v>
      </c>
      <c r="K298">
        <v>37628.108636999998</v>
      </c>
    </row>
    <row r="299" spans="1:11" x14ac:dyDescent="0.25">
      <c r="A299">
        <f t="shared" si="4"/>
        <v>297</v>
      </c>
      <c r="B299" s="2" t="s">
        <v>296</v>
      </c>
      <c r="C299" t="s">
        <v>761</v>
      </c>
      <c r="D299" t="s">
        <v>960</v>
      </c>
      <c r="E299" t="s">
        <v>1268</v>
      </c>
      <c r="F299">
        <v>-2.1880492490000001</v>
      </c>
      <c r="G299">
        <v>0</v>
      </c>
      <c r="H299">
        <v>9.5391320664000006</v>
      </c>
      <c r="I299" t="s">
        <v>1534</v>
      </c>
      <c r="J299">
        <v>6.2931189634000004</v>
      </c>
      <c r="K299">
        <v>269771.01202000002</v>
      </c>
    </row>
    <row r="300" spans="1:11" x14ac:dyDescent="0.25">
      <c r="A300">
        <f t="shared" si="4"/>
        <v>298</v>
      </c>
      <c r="B300" s="2" t="s">
        <v>297</v>
      </c>
      <c r="C300" t="s">
        <v>762</v>
      </c>
      <c r="D300" t="s">
        <v>960</v>
      </c>
      <c r="E300" t="s">
        <v>1269</v>
      </c>
      <c r="F300">
        <v>0.27010938181999999</v>
      </c>
      <c r="G300">
        <v>8.8034431381000006E-2</v>
      </c>
      <c r="H300">
        <v>1.4381345436999999</v>
      </c>
      <c r="I300" t="s">
        <v>1537</v>
      </c>
      <c r="J300">
        <v>1.7597536345</v>
      </c>
      <c r="K300">
        <v>4511.7957737999996</v>
      </c>
    </row>
    <row r="301" spans="1:11" x14ac:dyDescent="0.25">
      <c r="A301">
        <f t="shared" si="4"/>
        <v>299</v>
      </c>
      <c r="B301" s="2" t="s">
        <v>298</v>
      </c>
      <c r="C301" t="s">
        <v>762</v>
      </c>
      <c r="D301" t="s">
        <v>961</v>
      </c>
      <c r="E301" t="s">
        <v>1270</v>
      </c>
      <c r="F301">
        <v>0.27010938181999999</v>
      </c>
      <c r="G301">
        <v>8.8034431381000006E-2</v>
      </c>
      <c r="H301">
        <v>1.4381345436999999</v>
      </c>
      <c r="I301" t="s">
        <v>1537</v>
      </c>
      <c r="J301">
        <v>1.7357569939999999</v>
      </c>
      <c r="K301">
        <v>664997.97429000004</v>
      </c>
    </row>
    <row r="302" spans="1:11" x14ac:dyDescent="0.25">
      <c r="A302">
        <f t="shared" si="4"/>
        <v>300</v>
      </c>
      <c r="B302" s="2" t="s">
        <v>299</v>
      </c>
      <c r="C302" t="s">
        <v>763</v>
      </c>
      <c r="D302" t="s">
        <v>960</v>
      </c>
      <c r="E302" t="s">
        <v>1271</v>
      </c>
      <c r="F302">
        <v>0.57549476583000003</v>
      </c>
      <c r="G302">
        <v>0.24347612422000001</v>
      </c>
      <c r="H302">
        <v>3.1468783990000002</v>
      </c>
      <c r="I302" t="s">
        <v>1534</v>
      </c>
      <c r="J302">
        <v>4.4173815665999996</v>
      </c>
      <c r="K302">
        <v>51469.81839</v>
      </c>
    </row>
    <row r="303" spans="1:11" x14ac:dyDescent="0.25">
      <c r="A303">
        <f t="shared" si="4"/>
        <v>301</v>
      </c>
      <c r="B303" s="2" t="s">
        <v>300</v>
      </c>
      <c r="C303" t="s">
        <v>763</v>
      </c>
      <c r="D303" t="s">
        <v>961</v>
      </c>
      <c r="E303" t="s">
        <v>1272</v>
      </c>
      <c r="F303">
        <v>0.57549476583000003</v>
      </c>
      <c r="G303">
        <v>0.24347612422000001</v>
      </c>
      <c r="H303">
        <v>3.1468783990000002</v>
      </c>
      <c r="I303" t="s">
        <v>1534</v>
      </c>
      <c r="J303">
        <v>5.1832743415999998</v>
      </c>
      <c r="K303">
        <v>3020207.5213000001</v>
      </c>
    </row>
    <row r="304" spans="1:11" x14ac:dyDescent="0.25">
      <c r="A304">
        <f t="shared" si="4"/>
        <v>302</v>
      </c>
      <c r="B304" s="2" t="s">
        <v>301</v>
      </c>
      <c r="C304" t="s">
        <v>764</v>
      </c>
      <c r="D304" t="s">
        <v>960</v>
      </c>
      <c r="E304" t="s">
        <v>1273</v>
      </c>
      <c r="F304">
        <v>0.56077836222999999</v>
      </c>
      <c r="G304">
        <v>3.3186765575999998E-2</v>
      </c>
      <c r="H304">
        <v>1.3898214211</v>
      </c>
      <c r="I304" t="s">
        <v>1537</v>
      </c>
      <c r="J304">
        <v>1.5717799508000001</v>
      </c>
      <c r="K304">
        <v>29807.520945</v>
      </c>
    </row>
    <row r="305" spans="1:11" x14ac:dyDescent="0.25">
      <c r="A305">
        <f t="shared" si="4"/>
        <v>303</v>
      </c>
      <c r="B305" s="2" t="s">
        <v>302</v>
      </c>
      <c r="C305" t="s">
        <v>765</v>
      </c>
      <c r="D305" t="s">
        <v>960</v>
      </c>
      <c r="E305" t="s">
        <v>1274</v>
      </c>
      <c r="F305">
        <v>1.3237854856</v>
      </c>
      <c r="G305">
        <v>0.38532681083999998</v>
      </c>
      <c r="H305">
        <v>4.0043463959999999</v>
      </c>
      <c r="I305" t="s">
        <v>1542</v>
      </c>
      <c r="J305">
        <v>3.5794988702000001</v>
      </c>
      <c r="K305">
        <v>666857.82409000001</v>
      </c>
    </row>
    <row r="306" spans="1:11" x14ac:dyDescent="0.25">
      <c r="A306">
        <f t="shared" si="4"/>
        <v>304</v>
      </c>
      <c r="B306" s="2" t="s">
        <v>303</v>
      </c>
      <c r="C306" t="s">
        <v>766</v>
      </c>
      <c r="D306" t="s">
        <v>960</v>
      </c>
      <c r="E306" t="s">
        <v>1275</v>
      </c>
      <c r="F306">
        <v>0.1747032992</v>
      </c>
      <c r="G306">
        <v>4.6268185890000001E-2</v>
      </c>
      <c r="H306">
        <v>1.3864172759</v>
      </c>
      <c r="I306" t="s">
        <v>1541</v>
      </c>
      <c r="J306">
        <v>0.77589137520999996</v>
      </c>
      <c r="K306">
        <v>45059.168401000003</v>
      </c>
    </row>
    <row r="307" spans="1:11" x14ac:dyDescent="0.25">
      <c r="A307">
        <f t="shared" si="4"/>
        <v>305</v>
      </c>
      <c r="B307" s="2" t="s">
        <v>304</v>
      </c>
      <c r="C307" t="s">
        <v>767</v>
      </c>
      <c r="D307" t="s">
        <v>960</v>
      </c>
      <c r="E307" t="s">
        <v>1276</v>
      </c>
      <c r="F307">
        <v>-1.1230103023</v>
      </c>
      <c r="G307">
        <v>0</v>
      </c>
      <c r="H307">
        <v>-6.2134972518999998</v>
      </c>
      <c r="I307" t="s">
        <v>1541</v>
      </c>
      <c r="J307">
        <v>0.47993280940999999</v>
      </c>
      <c r="K307">
        <v>71.268301003999994</v>
      </c>
    </row>
    <row r="308" spans="1:11" x14ac:dyDescent="0.25">
      <c r="A308">
        <f t="shared" si="4"/>
        <v>306</v>
      </c>
      <c r="B308" s="2" t="s">
        <v>305</v>
      </c>
      <c r="C308" t="s">
        <v>768</v>
      </c>
      <c r="D308" t="s">
        <v>960</v>
      </c>
      <c r="E308" t="s">
        <v>1277</v>
      </c>
      <c r="F308">
        <v>0.55314168811999997</v>
      </c>
      <c r="G308">
        <v>0.16502998487000001</v>
      </c>
      <c r="H308">
        <v>10.240881985</v>
      </c>
      <c r="I308" t="s">
        <v>1542</v>
      </c>
      <c r="K308">
        <v>20.197296010999999</v>
      </c>
    </row>
    <row r="309" spans="1:11" x14ac:dyDescent="0.25">
      <c r="A309">
        <f t="shared" si="4"/>
        <v>307</v>
      </c>
      <c r="B309" s="2" t="s">
        <v>306</v>
      </c>
      <c r="C309" t="s">
        <v>768</v>
      </c>
      <c r="D309" t="s">
        <v>961</v>
      </c>
      <c r="E309" t="s">
        <v>1278</v>
      </c>
      <c r="F309">
        <v>0.55314168811999997</v>
      </c>
      <c r="G309">
        <v>0.18153298335000001</v>
      </c>
      <c r="H309">
        <v>10.240881985</v>
      </c>
      <c r="I309" t="s">
        <v>1542</v>
      </c>
      <c r="K309">
        <v>2.1022561252999998</v>
      </c>
    </row>
    <row r="310" spans="1:11" x14ac:dyDescent="0.25">
      <c r="A310">
        <f t="shared" si="4"/>
        <v>308</v>
      </c>
      <c r="B310" s="2" t="s">
        <v>307</v>
      </c>
      <c r="C310" t="s">
        <v>769</v>
      </c>
      <c r="D310" t="s">
        <v>960</v>
      </c>
      <c r="E310" t="s">
        <v>1279</v>
      </c>
      <c r="F310">
        <v>0.13001540101</v>
      </c>
      <c r="G310">
        <v>8.7876312486000002E-2</v>
      </c>
      <c r="H310">
        <v>0.99652994597</v>
      </c>
      <c r="I310" t="s">
        <v>1538</v>
      </c>
      <c r="J310">
        <v>1.4397984282</v>
      </c>
      <c r="K310">
        <v>11342.281698000001</v>
      </c>
    </row>
    <row r="311" spans="1:11" x14ac:dyDescent="0.25">
      <c r="A311">
        <f t="shared" si="4"/>
        <v>309</v>
      </c>
      <c r="B311" s="2" t="s">
        <v>308</v>
      </c>
      <c r="C311" t="s">
        <v>770</v>
      </c>
      <c r="D311" t="s">
        <v>960</v>
      </c>
      <c r="E311" t="s">
        <v>1280</v>
      </c>
      <c r="F311">
        <v>72.866680689000006</v>
      </c>
      <c r="H311">
        <v>1291.2028611000001</v>
      </c>
      <c r="I311" t="s">
        <v>1541</v>
      </c>
      <c r="K311">
        <v>0</v>
      </c>
    </row>
    <row r="312" spans="1:11" x14ac:dyDescent="0.25">
      <c r="A312">
        <f t="shared" si="4"/>
        <v>310</v>
      </c>
      <c r="B312" s="2" t="s">
        <v>309</v>
      </c>
      <c r="C312" t="s">
        <v>771</v>
      </c>
      <c r="D312" t="s">
        <v>960</v>
      </c>
      <c r="E312" t="s">
        <v>1281</v>
      </c>
      <c r="F312">
        <v>-0.65314158679000001</v>
      </c>
      <c r="G312">
        <v>0</v>
      </c>
      <c r="H312">
        <v>-4.7906109954999998</v>
      </c>
      <c r="I312" t="s">
        <v>1540</v>
      </c>
      <c r="K312">
        <v>0</v>
      </c>
    </row>
    <row r="313" spans="1:11" x14ac:dyDescent="0.25">
      <c r="A313">
        <f t="shared" si="4"/>
        <v>311</v>
      </c>
      <c r="B313" s="2" t="s">
        <v>310</v>
      </c>
      <c r="C313" t="s">
        <v>771</v>
      </c>
      <c r="D313" t="s">
        <v>961</v>
      </c>
      <c r="E313" t="s">
        <v>1282</v>
      </c>
      <c r="F313">
        <v>-0.65314158679000001</v>
      </c>
      <c r="G313">
        <v>0</v>
      </c>
      <c r="H313">
        <v>-4.7906109954999998</v>
      </c>
      <c r="I313" t="s">
        <v>1540</v>
      </c>
      <c r="K313">
        <v>11.344527210000001</v>
      </c>
    </row>
    <row r="314" spans="1:11" x14ac:dyDescent="0.25">
      <c r="A314">
        <f t="shared" si="4"/>
        <v>312</v>
      </c>
      <c r="B314" s="2" t="s">
        <v>311</v>
      </c>
      <c r="C314" t="s">
        <v>772</v>
      </c>
      <c r="D314" t="s">
        <v>960</v>
      </c>
      <c r="E314" t="s">
        <v>1283</v>
      </c>
      <c r="F314">
        <v>0.37396975125999998</v>
      </c>
      <c r="G314">
        <v>0.19239947426000001</v>
      </c>
      <c r="H314">
        <v>0.71694303195999998</v>
      </c>
      <c r="I314" t="s">
        <v>1535</v>
      </c>
      <c r="J314">
        <v>1.4417981483</v>
      </c>
      <c r="K314">
        <v>60608.762331999998</v>
      </c>
    </row>
    <row r="315" spans="1:11" x14ac:dyDescent="0.25">
      <c r="A315">
        <f t="shared" si="4"/>
        <v>313</v>
      </c>
      <c r="B315" s="2" t="s">
        <v>312</v>
      </c>
      <c r="C315" t="s">
        <v>773</v>
      </c>
      <c r="D315" t="s">
        <v>960</v>
      </c>
      <c r="E315" t="s">
        <v>1284</v>
      </c>
      <c r="F315">
        <v>0.15553834441</v>
      </c>
      <c r="G315">
        <v>5.7143621289000003E-2</v>
      </c>
      <c r="H315">
        <v>0.33299092042</v>
      </c>
      <c r="I315" t="s">
        <v>1550</v>
      </c>
      <c r="J315">
        <v>0.76989221509000005</v>
      </c>
      <c r="K315">
        <v>13338.120815</v>
      </c>
    </row>
    <row r="316" spans="1:11" x14ac:dyDescent="0.25">
      <c r="A316">
        <f t="shared" si="4"/>
        <v>314</v>
      </c>
      <c r="B316" s="2" t="s">
        <v>313</v>
      </c>
      <c r="C316" t="s">
        <v>773</v>
      </c>
      <c r="D316" t="s">
        <v>961</v>
      </c>
      <c r="E316" t="s">
        <v>1285</v>
      </c>
      <c r="F316">
        <v>0.15553834441</v>
      </c>
      <c r="G316">
        <v>5.7143628836999999E-2</v>
      </c>
      <c r="H316">
        <v>0.33299092042</v>
      </c>
      <c r="I316" t="s">
        <v>1550</v>
      </c>
      <c r="J316">
        <v>0.76189333493</v>
      </c>
      <c r="K316">
        <v>78743.717006000006</v>
      </c>
    </row>
    <row r="317" spans="1:11" x14ac:dyDescent="0.25">
      <c r="A317">
        <f t="shared" si="4"/>
        <v>315</v>
      </c>
      <c r="B317" s="2" t="s">
        <v>314</v>
      </c>
      <c r="C317" t="s">
        <v>773</v>
      </c>
      <c r="D317" t="s">
        <v>968</v>
      </c>
      <c r="E317" t="s">
        <v>1286</v>
      </c>
      <c r="F317">
        <v>0.15553834441</v>
      </c>
      <c r="G317">
        <v>5.7143628836999999E-2</v>
      </c>
      <c r="H317">
        <v>0.33299092042</v>
      </c>
      <c r="I317" t="s">
        <v>1550</v>
      </c>
      <c r="J317">
        <v>3.8254644350000002</v>
      </c>
      <c r="K317">
        <v>493716.3224</v>
      </c>
    </row>
    <row r="318" spans="1:11" x14ac:dyDescent="0.25">
      <c r="A318">
        <f t="shared" si="4"/>
        <v>316</v>
      </c>
      <c r="B318" s="2" t="s">
        <v>315</v>
      </c>
      <c r="C318" t="s">
        <v>774</v>
      </c>
      <c r="D318" t="s">
        <v>960</v>
      </c>
      <c r="E318" t="s">
        <v>1287</v>
      </c>
      <c r="F318">
        <v>-2.6852673104E-2</v>
      </c>
      <c r="G318">
        <v>0</v>
      </c>
      <c r="H318">
        <v>0.28441097990999997</v>
      </c>
      <c r="I318" t="s">
        <v>1537</v>
      </c>
      <c r="J318">
        <v>0.21796948427000001</v>
      </c>
      <c r="K318">
        <v>1569.3432339000001</v>
      </c>
    </row>
    <row r="319" spans="1:11" x14ac:dyDescent="0.25">
      <c r="A319">
        <f t="shared" si="4"/>
        <v>317</v>
      </c>
      <c r="B319" s="2" t="s">
        <v>316</v>
      </c>
      <c r="C319" t="s">
        <v>775</v>
      </c>
      <c r="D319" t="s">
        <v>960</v>
      </c>
      <c r="E319" t="s">
        <v>1288</v>
      </c>
      <c r="F319">
        <v>0.11045926057</v>
      </c>
      <c r="G319">
        <v>0.11272770114</v>
      </c>
      <c r="H319">
        <v>1.1490345454999999</v>
      </c>
      <c r="I319" t="s">
        <v>1541</v>
      </c>
      <c r="J319">
        <v>1.0798488211999999</v>
      </c>
      <c r="K319">
        <v>8024.7000115999999</v>
      </c>
    </row>
    <row r="320" spans="1:11" x14ac:dyDescent="0.25">
      <c r="A320">
        <f t="shared" si="4"/>
        <v>318</v>
      </c>
      <c r="B320" s="2" t="s">
        <v>317</v>
      </c>
      <c r="C320" t="s">
        <v>776</v>
      </c>
      <c r="D320" t="s">
        <v>960</v>
      </c>
      <c r="E320" t="s">
        <v>1289</v>
      </c>
      <c r="F320">
        <v>-0.85288057589999999</v>
      </c>
      <c r="H320">
        <v>0.85807252656999999</v>
      </c>
      <c r="I320" t="s">
        <v>1539</v>
      </c>
      <c r="K320">
        <v>0</v>
      </c>
    </row>
    <row r="321" spans="1:11" x14ac:dyDescent="0.25">
      <c r="A321">
        <f t="shared" si="4"/>
        <v>319</v>
      </c>
      <c r="B321" s="2" t="s">
        <v>318</v>
      </c>
      <c r="C321" t="s">
        <v>776</v>
      </c>
      <c r="D321" t="s">
        <v>961</v>
      </c>
      <c r="E321" t="s">
        <v>1290</v>
      </c>
      <c r="F321">
        <v>-0.85288057589999999</v>
      </c>
      <c r="H321">
        <v>0.85807252656999999</v>
      </c>
      <c r="I321" t="s">
        <v>1539</v>
      </c>
      <c r="K321">
        <v>0</v>
      </c>
    </row>
    <row r="322" spans="1:11" x14ac:dyDescent="0.25">
      <c r="A322">
        <f t="shared" si="4"/>
        <v>320</v>
      </c>
      <c r="B322" s="2" t="s">
        <v>319</v>
      </c>
      <c r="C322" t="s">
        <v>777</v>
      </c>
      <c r="D322" t="s">
        <v>960</v>
      </c>
      <c r="E322" t="s">
        <v>1291</v>
      </c>
      <c r="F322">
        <v>-1.0440315332000001</v>
      </c>
      <c r="H322">
        <v>13.693289962</v>
      </c>
      <c r="I322" t="s">
        <v>1537</v>
      </c>
      <c r="K322">
        <v>0</v>
      </c>
    </row>
    <row r="323" spans="1:11" x14ac:dyDescent="0.25">
      <c r="A323">
        <f t="shared" si="4"/>
        <v>321</v>
      </c>
      <c r="B323" s="2" t="s">
        <v>320</v>
      </c>
      <c r="C323" t="s">
        <v>778</v>
      </c>
      <c r="D323" t="s">
        <v>960</v>
      </c>
      <c r="E323" t="s">
        <v>1292</v>
      </c>
      <c r="F323">
        <v>-2.9179771462000001</v>
      </c>
      <c r="G323">
        <v>0</v>
      </c>
      <c r="H323">
        <v>1.4634412613000001</v>
      </c>
      <c r="I323" t="s">
        <v>1533</v>
      </c>
      <c r="J323">
        <v>0.64390985262</v>
      </c>
      <c r="K323">
        <v>124068.31864</v>
      </c>
    </row>
    <row r="324" spans="1:11" x14ac:dyDescent="0.25">
      <c r="A324">
        <f t="shared" ref="A324:A387" si="5">ROW()-ROW($A$2)</f>
        <v>322</v>
      </c>
      <c r="B324" s="2" t="s">
        <v>321</v>
      </c>
      <c r="C324" t="s">
        <v>779</v>
      </c>
      <c r="D324" t="s">
        <v>960</v>
      </c>
      <c r="E324" t="s">
        <v>1293</v>
      </c>
      <c r="F324">
        <v>1.5819562165000001</v>
      </c>
      <c r="H324">
        <v>2.7794393689999999</v>
      </c>
      <c r="I324" t="s">
        <v>1544</v>
      </c>
      <c r="K324">
        <v>0</v>
      </c>
    </row>
    <row r="325" spans="1:11" x14ac:dyDescent="0.25">
      <c r="A325">
        <f t="shared" si="5"/>
        <v>323</v>
      </c>
      <c r="B325" s="2" t="s">
        <v>322</v>
      </c>
      <c r="C325" t="s">
        <v>780</v>
      </c>
      <c r="D325" t="s">
        <v>960</v>
      </c>
      <c r="E325" t="s">
        <v>1294</v>
      </c>
      <c r="F325">
        <v>3.8839489993999998</v>
      </c>
      <c r="H325">
        <v>18.022191491000001</v>
      </c>
      <c r="I325" t="s">
        <v>1544</v>
      </c>
      <c r="K325">
        <v>0</v>
      </c>
    </row>
    <row r="326" spans="1:11" x14ac:dyDescent="0.25">
      <c r="A326">
        <f t="shared" si="5"/>
        <v>324</v>
      </c>
      <c r="B326" s="2" t="s">
        <v>323</v>
      </c>
      <c r="C326" t="s">
        <v>781</v>
      </c>
      <c r="D326" t="s">
        <v>960</v>
      </c>
      <c r="E326" t="s">
        <v>1295</v>
      </c>
      <c r="F326">
        <v>0.40891262028999997</v>
      </c>
      <c r="G326">
        <v>0.29708168112</v>
      </c>
      <c r="H326">
        <v>4.0266017211999996</v>
      </c>
      <c r="I326" t="s">
        <v>1537</v>
      </c>
      <c r="J326">
        <v>11.600375947</v>
      </c>
      <c r="K326">
        <v>1819160.8093999999</v>
      </c>
    </row>
    <row r="327" spans="1:11" x14ac:dyDescent="0.25">
      <c r="A327">
        <f t="shared" si="5"/>
        <v>325</v>
      </c>
      <c r="B327" s="2" t="s">
        <v>324</v>
      </c>
      <c r="C327" t="s">
        <v>782</v>
      </c>
      <c r="D327" t="s">
        <v>960</v>
      </c>
      <c r="E327" t="s">
        <v>1296</v>
      </c>
      <c r="F327">
        <v>9.8650892463999999E-3</v>
      </c>
      <c r="G327">
        <v>0</v>
      </c>
      <c r="H327">
        <v>0.96812081791000004</v>
      </c>
      <c r="I327" t="s">
        <v>1545</v>
      </c>
      <c r="J327">
        <v>1.0518527406</v>
      </c>
      <c r="K327">
        <v>176164.57183999999</v>
      </c>
    </row>
    <row r="328" spans="1:11" x14ac:dyDescent="0.25">
      <c r="A328">
        <f t="shared" si="5"/>
        <v>326</v>
      </c>
      <c r="B328" s="2" t="s">
        <v>325</v>
      </c>
      <c r="C328" t="s">
        <v>783</v>
      </c>
      <c r="D328" t="s">
        <v>960</v>
      </c>
      <c r="E328" t="s">
        <v>1297</v>
      </c>
      <c r="F328">
        <v>0.55248238910000003</v>
      </c>
      <c r="G328">
        <v>0.17705904707</v>
      </c>
      <c r="H328">
        <v>7.1180992433999997</v>
      </c>
      <c r="I328" t="s">
        <v>1541</v>
      </c>
      <c r="J328">
        <v>3.2775411442000002</v>
      </c>
      <c r="K328">
        <v>26336.862686</v>
      </c>
    </row>
    <row r="329" spans="1:11" x14ac:dyDescent="0.25">
      <c r="A329">
        <f t="shared" si="5"/>
        <v>327</v>
      </c>
      <c r="B329" s="2" t="s">
        <v>326</v>
      </c>
      <c r="C329" t="s">
        <v>784</v>
      </c>
      <c r="D329" t="s">
        <v>960</v>
      </c>
      <c r="E329" t="s">
        <v>1298</v>
      </c>
      <c r="F329">
        <v>0.74211323428999998</v>
      </c>
      <c r="G329">
        <v>0</v>
      </c>
      <c r="H329">
        <v>1.5941500991999999</v>
      </c>
      <c r="I329" t="s">
        <v>1538</v>
      </c>
      <c r="J329">
        <v>7.7329173916</v>
      </c>
      <c r="K329">
        <v>14322.555705000001</v>
      </c>
    </row>
    <row r="330" spans="1:11" x14ac:dyDescent="0.25">
      <c r="A330">
        <f t="shared" si="5"/>
        <v>328</v>
      </c>
      <c r="B330" s="2" t="s">
        <v>327</v>
      </c>
      <c r="C330" t="s">
        <v>785</v>
      </c>
      <c r="D330" t="s">
        <v>960</v>
      </c>
      <c r="E330" t="s">
        <v>1299</v>
      </c>
      <c r="F330">
        <v>-0.21867763978999999</v>
      </c>
      <c r="G330">
        <v>0</v>
      </c>
      <c r="H330">
        <v>0.36110471883</v>
      </c>
      <c r="I330" t="s">
        <v>1539</v>
      </c>
      <c r="J330">
        <v>0.12598236247</v>
      </c>
      <c r="K330">
        <v>34236.135295</v>
      </c>
    </row>
    <row r="331" spans="1:11" x14ac:dyDescent="0.25">
      <c r="A331">
        <f t="shared" si="5"/>
        <v>329</v>
      </c>
      <c r="B331" s="2" t="s">
        <v>328</v>
      </c>
      <c r="C331" t="s">
        <v>786</v>
      </c>
      <c r="D331" t="s">
        <v>960</v>
      </c>
      <c r="E331" t="s">
        <v>1300</v>
      </c>
      <c r="F331">
        <v>0.25360986443</v>
      </c>
      <c r="G331">
        <v>0.13424619434000001</v>
      </c>
      <c r="H331">
        <v>1.9923288041</v>
      </c>
      <c r="I331" t="s">
        <v>1539</v>
      </c>
      <c r="J331">
        <v>3.1675565420999998</v>
      </c>
      <c r="K331">
        <v>1731835.138</v>
      </c>
    </row>
    <row r="332" spans="1:11" x14ac:dyDescent="0.25">
      <c r="A332">
        <f t="shared" si="5"/>
        <v>330</v>
      </c>
      <c r="B332" s="2" t="s">
        <v>329</v>
      </c>
      <c r="C332" t="s">
        <v>787</v>
      </c>
      <c r="D332" t="s">
        <v>960</v>
      </c>
      <c r="E332" t="s">
        <v>1301</v>
      </c>
      <c r="F332">
        <v>1.6580870357999999E-2</v>
      </c>
      <c r="G332">
        <v>1.5363725070999999E-2</v>
      </c>
      <c r="H332">
        <v>0.26589370650999999</v>
      </c>
      <c r="I332" t="s">
        <v>1537</v>
      </c>
      <c r="J332">
        <v>0.34795128681999998</v>
      </c>
      <c r="K332">
        <v>1839.6090879000001</v>
      </c>
    </row>
    <row r="333" spans="1:11" x14ac:dyDescent="0.25">
      <c r="A333">
        <f t="shared" si="5"/>
        <v>331</v>
      </c>
      <c r="B333" s="2" t="s">
        <v>330</v>
      </c>
      <c r="C333" t="s">
        <v>788</v>
      </c>
      <c r="D333" t="s">
        <v>960</v>
      </c>
      <c r="E333" t="s">
        <v>1302</v>
      </c>
      <c r="F333">
        <v>0.35697069755999999</v>
      </c>
      <c r="G333">
        <v>0</v>
      </c>
      <c r="H333">
        <v>1.1852066511999999</v>
      </c>
      <c r="I333" t="s">
        <v>1535</v>
      </c>
      <c r="J333">
        <v>0.68190453337000001</v>
      </c>
      <c r="K333">
        <v>14156.082177</v>
      </c>
    </row>
    <row r="334" spans="1:11" x14ac:dyDescent="0.25">
      <c r="A334">
        <f t="shared" si="5"/>
        <v>332</v>
      </c>
      <c r="B334" s="2" t="s">
        <v>331</v>
      </c>
      <c r="C334" t="s">
        <v>789</v>
      </c>
      <c r="D334" t="s">
        <v>960</v>
      </c>
      <c r="E334" t="s">
        <v>1303</v>
      </c>
      <c r="F334">
        <v>0.27443100254000002</v>
      </c>
      <c r="G334">
        <v>3.8129060737000002E-2</v>
      </c>
      <c r="H334">
        <v>3.8246143469999998</v>
      </c>
      <c r="I334" t="s">
        <v>1542</v>
      </c>
      <c r="J334">
        <v>5.7191993120999998</v>
      </c>
      <c r="K334">
        <v>172431.91464</v>
      </c>
    </row>
    <row r="335" spans="1:11" x14ac:dyDescent="0.25">
      <c r="A335">
        <f t="shared" si="5"/>
        <v>333</v>
      </c>
      <c r="B335" s="2" t="s">
        <v>332</v>
      </c>
      <c r="C335" t="s">
        <v>790</v>
      </c>
      <c r="D335" t="s">
        <v>960</v>
      </c>
      <c r="E335" t="s">
        <v>1304</v>
      </c>
      <c r="F335">
        <v>7.6419498363999999E-2</v>
      </c>
      <c r="H335">
        <v>0.48698179803000002</v>
      </c>
      <c r="I335" t="s">
        <v>1537</v>
      </c>
      <c r="K335">
        <v>0</v>
      </c>
    </row>
    <row r="336" spans="1:11" x14ac:dyDescent="0.25">
      <c r="A336">
        <f t="shared" si="5"/>
        <v>334</v>
      </c>
      <c r="B336" s="2" t="s">
        <v>333</v>
      </c>
      <c r="C336" t="s">
        <v>791</v>
      </c>
      <c r="D336" t="s">
        <v>960</v>
      </c>
      <c r="E336" t="s">
        <v>1305</v>
      </c>
      <c r="F336">
        <v>-1.4335901012E-2</v>
      </c>
      <c r="G336">
        <v>0</v>
      </c>
      <c r="H336">
        <v>0.30564808676999999</v>
      </c>
      <c r="I336" t="s">
        <v>1539</v>
      </c>
      <c r="J336">
        <v>0.66790649309000005</v>
      </c>
      <c r="K336">
        <v>1507451.0060000001</v>
      </c>
    </row>
    <row r="337" spans="1:11" x14ac:dyDescent="0.25">
      <c r="A337">
        <f t="shared" si="5"/>
        <v>335</v>
      </c>
      <c r="B337" s="2" t="s">
        <v>334</v>
      </c>
      <c r="C337" t="s">
        <v>792</v>
      </c>
      <c r="D337" t="s">
        <v>960</v>
      </c>
      <c r="E337" t="s">
        <v>1306</v>
      </c>
      <c r="F337">
        <v>8.5740991059000002</v>
      </c>
      <c r="G337">
        <v>0.39870565122000001</v>
      </c>
      <c r="H337">
        <v>0.23943610195000001</v>
      </c>
      <c r="I337" t="s">
        <v>1535</v>
      </c>
      <c r="K337">
        <v>0</v>
      </c>
    </row>
    <row r="338" spans="1:11" x14ac:dyDescent="0.25">
      <c r="A338">
        <f t="shared" si="5"/>
        <v>336</v>
      </c>
      <c r="B338" s="2" t="s">
        <v>335</v>
      </c>
      <c r="C338" t="s">
        <v>792</v>
      </c>
      <c r="D338" t="s">
        <v>961</v>
      </c>
      <c r="E338" t="s">
        <v>1307</v>
      </c>
      <c r="F338">
        <v>8.5740991059000002</v>
      </c>
      <c r="G338">
        <v>0</v>
      </c>
      <c r="H338">
        <v>0.23943610195000001</v>
      </c>
      <c r="I338" t="s">
        <v>1535</v>
      </c>
      <c r="J338">
        <v>2.7956086147999999</v>
      </c>
      <c r="K338">
        <v>180.37891296000001</v>
      </c>
    </row>
    <row r="339" spans="1:11" x14ac:dyDescent="0.25">
      <c r="A339">
        <f t="shared" si="5"/>
        <v>337</v>
      </c>
      <c r="B339" s="2" t="s">
        <v>336</v>
      </c>
      <c r="C339" t="s">
        <v>793</v>
      </c>
      <c r="D339" t="s">
        <v>960</v>
      </c>
      <c r="E339" t="s">
        <v>1308</v>
      </c>
      <c r="F339">
        <v>9.1557868508999996E-2</v>
      </c>
      <c r="G339">
        <v>4.5077597798000003E-2</v>
      </c>
      <c r="H339">
        <v>0.64449927460000001</v>
      </c>
      <c r="I339" t="s">
        <v>1546</v>
      </c>
      <c r="J339">
        <v>0.55792189094</v>
      </c>
      <c r="K339">
        <v>1885.0364328999999</v>
      </c>
    </row>
    <row r="340" spans="1:11" x14ac:dyDescent="0.25">
      <c r="A340">
        <f t="shared" si="5"/>
        <v>338</v>
      </c>
      <c r="B340" s="2" t="s">
        <v>337</v>
      </c>
      <c r="C340" t="s">
        <v>793</v>
      </c>
      <c r="D340" t="s">
        <v>961</v>
      </c>
      <c r="E340" t="s">
        <v>1309</v>
      </c>
      <c r="F340">
        <v>9.1557868508999996E-2</v>
      </c>
      <c r="G340">
        <v>4.5077597798000003E-2</v>
      </c>
      <c r="H340">
        <v>0.64449927460000001</v>
      </c>
      <c r="I340" t="s">
        <v>1546</v>
      </c>
      <c r="J340">
        <v>0.71789949406999998</v>
      </c>
      <c r="K340">
        <v>87279.597169999994</v>
      </c>
    </row>
    <row r="341" spans="1:11" x14ac:dyDescent="0.25">
      <c r="A341">
        <f t="shared" si="5"/>
        <v>339</v>
      </c>
      <c r="B341" s="2" t="s">
        <v>338</v>
      </c>
      <c r="C341" t="s">
        <v>794</v>
      </c>
      <c r="D341" t="s">
        <v>960</v>
      </c>
      <c r="E341" t="s">
        <v>1310</v>
      </c>
      <c r="F341">
        <v>1.2081505121</v>
      </c>
      <c r="G341">
        <v>0.31696257360000002</v>
      </c>
      <c r="H341">
        <v>1.618174674</v>
      </c>
      <c r="I341" t="s">
        <v>1542</v>
      </c>
      <c r="J341">
        <v>1.3018177455</v>
      </c>
      <c r="K341">
        <v>319466.34957999998</v>
      </c>
    </row>
    <row r="342" spans="1:11" x14ac:dyDescent="0.25">
      <c r="A342">
        <f t="shared" si="5"/>
        <v>340</v>
      </c>
      <c r="B342" s="2" t="s">
        <v>339</v>
      </c>
      <c r="C342" t="s">
        <v>795</v>
      </c>
      <c r="D342" t="s">
        <v>960</v>
      </c>
      <c r="E342" t="s">
        <v>1311</v>
      </c>
      <c r="F342">
        <v>5.1885372915999997E-2</v>
      </c>
      <c r="G342">
        <v>1.8300558173000001E-2</v>
      </c>
      <c r="H342">
        <v>0.81142809842999997</v>
      </c>
      <c r="I342" t="s">
        <v>1537</v>
      </c>
      <c r="J342">
        <v>1.6797648328999999</v>
      </c>
      <c r="K342">
        <v>11530.979039</v>
      </c>
    </row>
    <row r="343" spans="1:11" x14ac:dyDescent="0.25">
      <c r="A343">
        <f t="shared" si="5"/>
        <v>341</v>
      </c>
      <c r="B343" s="2" t="s">
        <v>340</v>
      </c>
      <c r="C343" t="s">
        <v>796</v>
      </c>
      <c r="D343" t="s">
        <v>960</v>
      </c>
      <c r="E343" t="s">
        <v>1312</v>
      </c>
      <c r="F343">
        <v>4.5292724994E-2</v>
      </c>
      <c r="G343">
        <v>0</v>
      </c>
      <c r="H343">
        <v>24.740132541000001</v>
      </c>
      <c r="I343" t="s">
        <v>1550</v>
      </c>
      <c r="K343">
        <v>0</v>
      </c>
    </row>
    <row r="344" spans="1:11" x14ac:dyDescent="0.25">
      <c r="A344">
        <f t="shared" si="5"/>
        <v>342</v>
      </c>
      <c r="B344" s="2" t="s">
        <v>341</v>
      </c>
      <c r="C344" t="s">
        <v>796</v>
      </c>
      <c r="D344" t="s">
        <v>961</v>
      </c>
      <c r="E344" t="s">
        <v>1313</v>
      </c>
      <c r="F344">
        <v>4.5292724994E-2</v>
      </c>
      <c r="G344">
        <v>0</v>
      </c>
      <c r="H344">
        <v>24.740132541000001</v>
      </c>
      <c r="I344" t="s">
        <v>1550</v>
      </c>
      <c r="K344">
        <v>0</v>
      </c>
    </row>
    <row r="345" spans="1:11" x14ac:dyDescent="0.25">
      <c r="A345">
        <f t="shared" si="5"/>
        <v>343</v>
      </c>
      <c r="B345" s="2" t="s">
        <v>342</v>
      </c>
      <c r="C345" t="s">
        <v>797</v>
      </c>
      <c r="D345" t="s">
        <v>960</v>
      </c>
      <c r="E345" t="s">
        <v>1314</v>
      </c>
      <c r="F345">
        <v>-1.2932967136E-2</v>
      </c>
      <c r="G345">
        <v>0</v>
      </c>
      <c r="H345">
        <v>0.17426629207</v>
      </c>
      <c r="I345" t="s">
        <v>1545</v>
      </c>
      <c r="J345">
        <v>0.17197592337000001</v>
      </c>
      <c r="K345">
        <v>70844.518005000005</v>
      </c>
    </row>
    <row r="346" spans="1:11" x14ac:dyDescent="0.25">
      <c r="A346">
        <f t="shared" si="5"/>
        <v>344</v>
      </c>
      <c r="B346" s="2" t="s">
        <v>343</v>
      </c>
      <c r="C346" t="s">
        <v>798</v>
      </c>
      <c r="D346" t="s">
        <v>960</v>
      </c>
      <c r="E346" t="s">
        <v>1315</v>
      </c>
      <c r="F346">
        <v>7.9983865754999994E-2</v>
      </c>
      <c r="G346">
        <v>2.2945047401E-2</v>
      </c>
      <c r="H346">
        <v>1.1432911478000001</v>
      </c>
      <c r="I346" t="s">
        <v>1541</v>
      </c>
      <c r="J346">
        <v>0.69390285360000004</v>
      </c>
      <c r="K346">
        <v>6180.6126032000002</v>
      </c>
    </row>
    <row r="347" spans="1:11" x14ac:dyDescent="0.25">
      <c r="A347">
        <f t="shared" si="5"/>
        <v>345</v>
      </c>
      <c r="B347" s="2" t="s">
        <v>344</v>
      </c>
      <c r="C347" t="s">
        <v>799</v>
      </c>
      <c r="D347" t="s">
        <v>960</v>
      </c>
      <c r="E347" t="s">
        <v>1316</v>
      </c>
      <c r="F347">
        <v>0.91766102612</v>
      </c>
      <c r="H347">
        <v>40.354220507999997</v>
      </c>
      <c r="I347" t="s">
        <v>1538</v>
      </c>
      <c r="K347">
        <v>0</v>
      </c>
    </row>
    <row r="348" spans="1:11" x14ac:dyDescent="0.25">
      <c r="A348">
        <f t="shared" si="5"/>
        <v>346</v>
      </c>
      <c r="B348" s="2" t="s">
        <v>345</v>
      </c>
      <c r="C348" t="s">
        <v>800</v>
      </c>
      <c r="D348" t="s">
        <v>960</v>
      </c>
      <c r="E348" t="s">
        <v>1317</v>
      </c>
      <c r="F348">
        <v>0.36806210087000002</v>
      </c>
      <c r="G348">
        <v>0.10298787750000001</v>
      </c>
      <c r="H348">
        <v>2.3351085621999998</v>
      </c>
      <c r="I348" t="s">
        <v>1534</v>
      </c>
      <c r="K348">
        <v>30.421825689999999</v>
      </c>
    </row>
    <row r="349" spans="1:11" x14ac:dyDescent="0.25">
      <c r="A349">
        <f t="shared" si="5"/>
        <v>347</v>
      </c>
      <c r="B349" s="2" t="s">
        <v>346</v>
      </c>
      <c r="C349" t="s">
        <v>800</v>
      </c>
      <c r="D349" t="s">
        <v>961</v>
      </c>
      <c r="E349" t="s">
        <v>1318</v>
      </c>
      <c r="F349">
        <v>0.36806210087000002</v>
      </c>
      <c r="G349">
        <v>0.11328660716</v>
      </c>
      <c r="H349">
        <v>2.3351085621999998</v>
      </c>
      <c r="I349" t="s">
        <v>1534</v>
      </c>
      <c r="J349">
        <v>1.9917211589999999</v>
      </c>
      <c r="K349">
        <v>154.8923436</v>
      </c>
    </row>
    <row r="350" spans="1:11" x14ac:dyDescent="0.25">
      <c r="A350">
        <f t="shared" si="5"/>
        <v>348</v>
      </c>
      <c r="B350" s="2" t="s">
        <v>347</v>
      </c>
      <c r="C350" t="s">
        <v>801</v>
      </c>
      <c r="D350" t="s">
        <v>960</v>
      </c>
      <c r="E350" t="s">
        <v>1319</v>
      </c>
      <c r="F350">
        <v>-6.2168263224999999E-2</v>
      </c>
      <c r="G350">
        <v>0</v>
      </c>
      <c r="H350">
        <v>2.6740972888000001</v>
      </c>
      <c r="I350" t="s">
        <v>1534</v>
      </c>
      <c r="K350">
        <v>0</v>
      </c>
    </row>
    <row r="351" spans="1:11" x14ac:dyDescent="0.25">
      <c r="A351">
        <f t="shared" si="5"/>
        <v>349</v>
      </c>
      <c r="B351" s="2" t="s">
        <v>348</v>
      </c>
      <c r="C351" t="s">
        <v>801</v>
      </c>
      <c r="D351" t="s">
        <v>961</v>
      </c>
      <c r="E351" t="s">
        <v>1320</v>
      </c>
      <c r="F351">
        <v>-6.2168263224999999E-2</v>
      </c>
      <c r="G351">
        <v>0</v>
      </c>
      <c r="H351">
        <v>2.6740972888000001</v>
      </c>
      <c r="I351" t="s">
        <v>1534</v>
      </c>
      <c r="K351">
        <v>11.386248157000001</v>
      </c>
    </row>
    <row r="352" spans="1:11" x14ac:dyDescent="0.25">
      <c r="A352">
        <f t="shared" si="5"/>
        <v>350</v>
      </c>
      <c r="B352" s="2" t="s">
        <v>349</v>
      </c>
      <c r="C352" t="s">
        <v>802</v>
      </c>
      <c r="D352" t="s">
        <v>960</v>
      </c>
      <c r="E352" t="s">
        <v>1321</v>
      </c>
      <c r="F352">
        <v>0.38764027704999998</v>
      </c>
      <c r="G352">
        <v>0.27404866658999999</v>
      </c>
      <c r="H352">
        <v>5.2483768630999998</v>
      </c>
      <c r="I352" t="s">
        <v>1534</v>
      </c>
      <c r="J352">
        <v>3.4075229467999999</v>
      </c>
      <c r="K352">
        <v>3.4713429521000001</v>
      </c>
    </row>
    <row r="353" spans="1:11" x14ac:dyDescent="0.25">
      <c r="A353">
        <f t="shared" si="5"/>
        <v>351</v>
      </c>
      <c r="B353" s="2" t="s">
        <v>350</v>
      </c>
      <c r="C353" t="s">
        <v>802</v>
      </c>
      <c r="D353" t="s">
        <v>961</v>
      </c>
      <c r="E353" t="s">
        <v>1322</v>
      </c>
      <c r="F353">
        <v>0.38764027704999998</v>
      </c>
      <c r="G353">
        <v>0.30674713442000001</v>
      </c>
      <c r="H353">
        <v>5.2483768630999998</v>
      </c>
      <c r="I353" t="s">
        <v>1534</v>
      </c>
      <c r="J353">
        <v>2.4756534084999999</v>
      </c>
      <c r="K353">
        <v>16.206514968</v>
      </c>
    </row>
    <row r="354" spans="1:11" x14ac:dyDescent="0.25">
      <c r="A354">
        <f t="shared" si="5"/>
        <v>352</v>
      </c>
      <c r="B354" s="2" t="s">
        <v>351</v>
      </c>
      <c r="C354" t="s">
        <v>803</v>
      </c>
      <c r="D354" t="s">
        <v>960</v>
      </c>
      <c r="E354" t="s">
        <v>1323</v>
      </c>
      <c r="F354">
        <v>0.84430304357999997</v>
      </c>
      <c r="G354">
        <v>0.86240205269000003</v>
      </c>
      <c r="H354">
        <v>2.3699740584</v>
      </c>
      <c r="I354" t="s">
        <v>1546</v>
      </c>
      <c r="J354">
        <v>5.7491951126999998</v>
      </c>
      <c r="K354">
        <v>38163.642245000003</v>
      </c>
    </row>
    <row r="355" spans="1:11" x14ac:dyDescent="0.25">
      <c r="A355">
        <f t="shared" si="5"/>
        <v>353</v>
      </c>
      <c r="B355" s="2" t="s">
        <v>352</v>
      </c>
      <c r="C355" t="s">
        <v>804</v>
      </c>
      <c r="D355" t="s">
        <v>960</v>
      </c>
      <c r="E355" t="s">
        <v>1324</v>
      </c>
      <c r="F355">
        <v>-9.7418260023999999</v>
      </c>
      <c r="G355">
        <v>0</v>
      </c>
      <c r="H355">
        <v>-19.003574954000001</v>
      </c>
      <c r="I355" t="s">
        <v>1536</v>
      </c>
      <c r="K355">
        <v>10.352635063999999</v>
      </c>
    </row>
    <row r="356" spans="1:11" x14ac:dyDescent="0.25">
      <c r="A356">
        <f t="shared" si="5"/>
        <v>354</v>
      </c>
      <c r="B356" s="2" t="s">
        <v>353</v>
      </c>
      <c r="C356" t="s">
        <v>805</v>
      </c>
      <c r="D356" t="s">
        <v>960</v>
      </c>
      <c r="E356" t="s">
        <v>1325</v>
      </c>
      <c r="F356">
        <v>2.0009724257000001</v>
      </c>
      <c r="G356">
        <v>0.46709024289000001</v>
      </c>
      <c r="H356">
        <v>8.3561639086999993</v>
      </c>
      <c r="I356" t="s">
        <v>1535</v>
      </c>
      <c r="K356">
        <v>0</v>
      </c>
    </row>
    <row r="357" spans="1:11" x14ac:dyDescent="0.25">
      <c r="A357">
        <f t="shared" si="5"/>
        <v>355</v>
      </c>
      <c r="B357" s="2" t="s">
        <v>354</v>
      </c>
      <c r="C357" t="s">
        <v>805</v>
      </c>
      <c r="D357" t="s">
        <v>961</v>
      </c>
      <c r="E357" t="s">
        <v>1326</v>
      </c>
      <c r="F357">
        <v>2.0009724257000001</v>
      </c>
      <c r="G357">
        <v>0.50750219526999996</v>
      </c>
      <c r="H357">
        <v>8.3561639086999993</v>
      </c>
      <c r="I357" t="s">
        <v>1535</v>
      </c>
      <c r="J357">
        <v>8.3968244446</v>
      </c>
      <c r="K357">
        <v>397.68251927</v>
      </c>
    </row>
    <row r="358" spans="1:11" x14ac:dyDescent="0.25">
      <c r="A358">
        <f t="shared" si="5"/>
        <v>356</v>
      </c>
      <c r="B358" s="2" t="s">
        <v>355</v>
      </c>
      <c r="C358" t="s">
        <v>806</v>
      </c>
      <c r="D358" t="s">
        <v>960</v>
      </c>
      <c r="E358" t="s">
        <v>1327</v>
      </c>
      <c r="F358">
        <v>0.17169964203999999</v>
      </c>
      <c r="G358">
        <v>6.8139896108999995E-2</v>
      </c>
      <c r="H358">
        <v>0.98467622999000004</v>
      </c>
      <c r="I358" t="s">
        <v>1537</v>
      </c>
      <c r="J358">
        <v>1.8297438359</v>
      </c>
      <c r="K358">
        <v>41996.377202999996</v>
      </c>
    </row>
    <row r="359" spans="1:11" x14ac:dyDescent="0.25">
      <c r="A359">
        <f t="shared" si="5"/>
        <v>357</v>
      </c>
      <c r="B359" s="2" t="s">
        <v>356</v>
      </c>
      <c r="C359" t="s">
        <v>807</v>
      </c>
      <c r="D359" t="s">
        <v>960</v>
      </c>
      <c r="E359" t="s">
        <v>1328</v>
      </c>
      <c r="F359">
        <v>204.00186855999999</v>
      </c>
      <c r="H359">
        <v>1086.6834146000001</v>
      </c>
      <c r="I359" t="s">
        <v>1539</v>
      </c>
      <c r="K359">
        <v>0</v>
      </c>
    </row>
    <row r="360" spans="1:11" x14ac:dyDescent="0.25">
      <c r="A360">
        <f t="shared" si="5"/>
        <v>358</v>
      </c>
      <c r="B360" s="2" t="s">
        <v>357</v>
      </c>
      <c r="C360" t="s">
        <v>807</v>
      </c>
      <c r="D360" t="s">
        <v>961</v>
      </c>
      <c r="E360" t="s">
        <v>1329</v>
      </c>
      <c r="F360">
        <v>204.00186855999999</v>
      </c>
      <c r="G360">
        <v>0</v>
      </c>
      <c r="H360">
        <v>1086.6834146000001</v>
      </c>
      <c r="I360" t="s">
        <v>1539</v>
      </c>
      <c r="K360">
        <v>0</v>
      </c>
    </row>
    <row r="361" spans="1:11" x14ac:dyDescent="0.25">
      <c r="A361">
        <f t="shared" si="5"/>
        <v>359</v>
      </c>
      <c r="B361" s="2" t="s">
        <v>358</v>
      </c>
      <c r="C361" t="s">
        <v>808</v>
      </c>
      <c r="D361" t="s">
        <v>960</v>
      </c>
      <c r="E361" t="s">
        <v>1330</v>
      </c>
      <c r="F361">
        <v>0.21411325354999999</v>
      </c>
      <c r="G361">
        <v>0.11412162611</v>
      </c>
      <c r="H361">
        <v>0.16606474573999999</v>
      </c>
      <c r="I361" t="s">
        <v>1542</v>
      </c>
      <c r="J361">
        <v>1.7097606335</v>
      </c>
      <c r="K361">
        <v>537452.36210999999</v>
      </c>
    </row>
    <row r="362" spans="1:11" x14ac:dyDescent="0.25">
      <c r="A362">
        <f t="shared" si="5"/>
        <v>360</v>
      </c>
      <c r="B362" s="2" t="s">
        <v>359</v>
      </c>
      <c r="C362" t="s">
        <v>809</v>
      </c>
      <c r="D362" t="s">
        <v>960</v>
      </c>
      <c r="E362" t="s">
        <v>1331</v>
      </c>
      <c r="F362">
        <v>0.17637688831000001</v>
      </c>
      <c r="G362">
        <v>0</v>
      </c>
      <c r="H362">
        <v>-9.0637043411999993</v>
      </c>
      <c r="I362" t="s">
        <v>1542</v>
      </c>
      <c r="J362">
        <v>1.7997480352999999</v>
      </c>
      <c r="K362">
        <v>153.07003766</v>
      </c>
    </row>
    <row r="363" spans="1:11" x14ac:dyDescent="0.25">
      <c r="A363">
        <f t="shared" si="5"/>
        <v>361</v>
      </c>
      <c r="B363" s="2" t="s">
        <v>360</v>
      </c>
      <c r="C363" t="s">
        <v>810</v>
      </c>
      <c r="D363" t="s">
        <v>960</v>
      </c>
      <c r="E363" t="s">
        <v>1332</v>
      </c>
      <c r="F363">
        <v>6.3109112750000002E-2</v>
      </c>
      <c r="G363">
        <v>5.9846296824999999E-2</v>
      </c>
      <c r="H363">
        <v>1.8019907528000001</v>
      </c>
      <c r="I363" t="s">
        <v>1541</v>
      </c>
      <c r="J363">
        <v>0.72789809426999996</v>
      </c>
      <c r="K363">
        <v>6013.7565708000002</v>
      </c>
    </row>
    <row r="364" spans="1:11" x14ac:dyDescent="0.25">
      <c r="A364">
        <f t="shared" si="5"/>
        <v>362</v>
      </c>
      <c r="B364" s="2" t="s">
        <v>361</v>
      </c>
      <c r="C364" t="s">
        <v>811</v>
      </c>
      <c r="D364" t="s">
        <v>960</v>
      </c>
      <c r="E364" t="s">
        <v>1333</v>
      </c>
      <c r="F364">
        <v>-0.16168589794999999</v>
      </c>
      <c r="G364">
        <v>0</v>
      </c>
      <c r="H364">
        <v>0.99714942531999995</v>
      </c>
      <c r="I364" t="s">
        <v>1539</v>
      </c>
      <c r="J364">
        <v>0.37994680744999998</v>
      </c>
      <c r="K364">
        <v>7867.1859271000003</v>
      </c>
    </row>
    <row r="365" spans="1:11" x14ac:dyDescent="0.25">
      <c r="A365">
        <f t="shared" si="5"/>
        <v>363</v>
      </c>
      <c r="B365" s="2" t="s">
        <v>362</v>
      </c>
      <c r="C365" t="s">
        <v>812</v>
      </c>
      <c r="D365" t="s">
        <v>960</v>
      </c>
      <c r="E365" t="s">
        <v>1334</v>
      </c>
      <c r="F365">
        <v>1.370550842E-2</v>
      </c>
      <c r="G365">
        <v>1.9305812921000001E-2</v>
      </c>
      <c r="H365">
        <v>0.36015103365000001</v>
      </c>
      <c r="I365" t="s">
        <v>1534</v>
      </c>
      <c r="J365">
        <v>0.39194512768000001</v>
      </c>
      <c r="K365">
        <v>12739.588168</v>
      </c>
    </row>
    <row r="366" spans="1:11" x14ac:dyDescent="0.25">
      <c r="A366">
        <f t="shared" si="5"/>
        <v>364</v>
      </c>
      <c r="B366" s="2" t="s">
        <v>363</v>
      </c>
      <c r="C366" t="s">
        <v>813</v>
      </c>
      <c r="D366" t="s">
        <v>960</v>
      </c>
      <c r="E366" t="s">
        <v>1335</v>
      </c>
      <c r="F366">
        <v>3.6100666913000001</v>
      </c>
      <c r="G366">
        <v>1.4986733910000001</v>
      </c>
      <c r="H366">
        <v>15.944165290999999</v>
      </c>
      <c r="I366" t="s">
        <v>1537</v>
      </c>
      <c r="J366">
        <v>74.389585457999999</v>
      </c>
      <c r="K366">
        <v>1545.1196064000001</v>
      </c>
    </row>
    <row r="367" spans="1:11" x14ac:dyDescent="0.25">
      <c r="A367">
        <f t="shared" si="5"/>
        <v>365</v>
      </c>
      <c r="B367" s="2" t="s">
        <v>364</v>
      </c>
      <c r="C367" t="s">
        <v>814</v>
      </c>
      <c r="D367" t="s">
        <v>960</v>
      </c>
      <c r="E367" t="s">
        <v>1336</v>
      </c>
      <c r="F367">
        <v>0.24369271828</v>
      </c>
      <c r="G367">
        <v>0</v>
      </c>
      <c r="H367">
        <v>2.7207530931999999</v>
      </c>
      <c r="I367" t="s">
        <v>1541</v>
      </c>
      <c r="J367">
        <v>1.1138440618000001</v>
      </c>
      <c r="K367">
        <v>3973.2258145999999</v>
      </c>
    </row>
    <row r="368" spans="1:11" x14ac:dyDescent="0.25">
      <c r="A368">
        <f t="shared" si="5"/>
        <v>366</v>
      </c>
      <c r="B368" s="2" t="s">
        <v>365</v>
      </c>
      <c r="C368" t="s">
        <v>815</v>
      </c>
      <c r="D368" t="s">
        <v>960</v>
      </c>
      <c r="E368" t="s">
        <v>1337</v>
      </c>
      <c r="F368">
        <v>0.17389043791</v>
      </c>
      <c r="G368">
        <v>0.25482913128000001</v>
      </c>
      <c r="H368">
        <v>1.5407602576999999</v>
      </c>
      <c r="I368" t="s">
        <v>1537</v>
      </c>
      <c r="J368">
        <v>1.7217589537</v>
      </c>
      <c r="K368">
        <v>178096.50581</v>
      </c>
    </row>
    <row r="369" spans="1:11" x14ac:dyDescent="0.25">
      <c r="A369">
        <f t="shared" si="5"/>
        <v>367</v>
      </c>
      <c r="B369" s="2" t="s">
        <v>366</v>
      </c>
      <c r="C369" t="s">
        <v>816</v>
      </c>
      <c r="D369" t="s">
        <v>960</v>
      </c>
      <c r="E369" t="s">
        <v>1338</v>
      </c>
      <c r="F369">
        <v>0.49276613878999997</v>
      </c>
      <c r="G369">
        <v>9.4191628701999999E-2</v>
      </c>
      <c r="H369">
        <v>3.1079921398999999</v>
      </c>
      <c r="I369" t="s">
        <v>1538</v>
      </c>
      <c r="K369">
        <v>0</v>
      </c>
    </row>
    <row r="370" spans="1:11" x14ac:dyDescent="0.25">
      <c r="A370">
        <f t="shared" si="5"/>
        <v>368</v>
      </c>
      <c r="B370" s="2" t="s">
        <v>367</v>
      </c>
      <c r="C370" t="s">
        <v>816</v>
      </c>
      <c r="D370" t="s">
        <v>962</v>
      </c>
      <c r="E370" t="s">
        <v>1339</v>
      </c>
      <c r="F370">
        <v>0.49276613878999997</v>
      </c>
      <c r="G370">
        <v>0.10361079157</v>
      </c>
      <c r="H370">
        <v>3.1079921398999999</v>
      </c>
      <c r="I370" t="s">
        <v>1538</v>
      </c>
      <c r="K370">
        <v>0</v>
      </c>
    </row>
    <row r="371" spans="1:11" x14ac:dyDescent="0.25">
      <c r="A371">
        <f t="shared" si="5"/>
        <v>369</v>
      </c>
      <c r="B371" s="2" t="s">
        <v>368</v>
      </c>
      <c r="C371" t="s">
        <v>816</v>
      </c>
      <c r="D371" t="s">
        <v>963</v>
      </c>
      <c r="E371" t="s">
        <v>1340</v>
      </c>
      <c r="F371">
        <v>0.49276613878999997</v>
      </c>
      <c r="G371">
        <v>0.10361079157</v>
      </c>
      <c r="H371">
        <v>3.1079921398999999</v>
      </c>
      <c r="I371" t="s">
        <v>1538</v>
      </c>
      <c r="K371">
        <v>0</v>
      </c>
    </row>
    <row r="372" spans="1:11" x14ac:dyDescent="0.25">
      <c r="A372">
        <f t="shared" si="5"/>
        <v>370</v>
      </c>
      <c r="B372" s="2" t="s">
        <v>369</v>
      </c>
      <c r="C372" t="s">
        <v>817</v>
      </c>
      <c r="D372" t="s">
        <v>960</v>
      </c>
      <c r="E372" t="s">
        <v>1341</v>
      </c>
      <c r="F372">
        <v>-8.0336255962000003E-2</v>
      </c>
      <c r="G372">
        <v>7.6429360227999996E-2</v>
      </c>
      <c r="H372">
        <v>2.3112304111999999</v>
      </c>
      <c r="I372" t="s">
        <v>1541</v>
      </c>
      <c r="J372">
        <v>1.4397984282</v>
      </c>
      <c r="K372">
        <v>418853.22477999999</v>
      </c>
    </row>
    <row r="373" spans="1:11" x14ac:dyDescent="0.25">
      <c r="A373">
        <f t="shared" si="5"/>
        <v>371</v>
      </c>
      <c r="B373" s="2" t="s">
        <v>370</v>
      </c>
      <c r="C373" t="s">
        <v>818</v>
      </c>
      <c r="D373" t="s">
        <v>960</v>
      </c>
      <c r="E373" t="s">
        <v>1342</v>
      </c>
      <c r="F373">
        <v>2.1166639469E-2</v>
      </c>
      <c r="G373">
        <v>2.4585844039E-2</v>
      </c>
      <c r="H373">
        <v>0.95610366491999998</v>
      </c>
      <c r="I373" t="s">
        <v>1549</v>
      </c>
      <c r="J373">
        <v>0.39794428780000002</v>
      </c>
      <c r="K373">
        <v>54956.851496000003</v>
      </c>
    </row>
    <row r="374" spans="1:11" x14ac:dyDescent="0.25">
      <c r="A374">
        <f t="shared" si="5"/>
        <v>372</v>
      </c>
      <c r="B374" s="2" t="s">
        <v>371</v>
      </c>
      <c r="C374" t="s">
        <v>819</v>
      </c>
      <c r="D374" t="s">
        <v>960</v>
      </c>
      <c r="E374" t="s">
        <v>1343</v>
      </c>
      <c r="F374">
        <v>0.27016702471999998</v>
      </c>
      <c r="G374">
        <v>0.16177223231999999</v>
      </c>
      <c r="H374">
        <v>2.2610797326999998</v>
      </c>
      <c r="I374" t="s">
        <v>1537</v>
      </c>
      <c r="J374">
        <v>5.1792749015000004</v>
      </c>
      <c r="K374">
        <v>388352.61778999999</v>
      </c>
    </row>
    <row r="375" spans="1:11" x14ac:dyDescent="0.25">
      <c r="A375">
        <f t="shared" si="5"/>
        <v>373</v>
      </c>
      <c r="B375" s="2" t="s">
        <v>372</v>
      </c>
      <c r="C375" t="s">
        <v>820</v>
      </c>
      <c r="D375" t="s">
        <v>960</v>
      </c>
      <c r="E375" t="s">
        <v>1344</v>
      </c>
      <c r="F375">
        <v>68.174966212000001</v>
      </c>
      <c r="G375">
        <v>0</v>
      </c>
      <c r="H375">
        <v>12.250116775</v>
      </c>
      <c r="I375" t="s">
        <v>1535</v>
      </c>
      <c r="K375">
        <v>277.21499398999998</v>
      </c>
    </row>
    <row r="376" spans="1:11" x14ac:dyDescent="0.25">
      <c r="A376">
        <f t="shared" si="5"/>
        <v>374</v>
      </c>
      <c r="B376" s="2" t="s">
        <v>373</v>
      </c>
      <c r="C376" t="s">
        <v>821</v>
      </c>
      <c r="D376" t="s">
        <v>960</v>
      </c>
      <c r="E376" t="s">
        <v>1345</v>
      </c>
      <c r="F376">
        <v>0.76557919610000003</v>
      </c>
      <c r="G376">
        <v>0.18859871649000001</v>
      </c>
      <c r="H376">
        <v>4.5404484674000001</v>
      </c>
      <c r="I376" t="s">
        <v>1533</v>
      </c>
      <c r="J376">
        <v>3.0895674606000001</v>
      </c>
      <c r="K376">
        <v>152429.83494999999</v>
      </c>
    </row>
    <row r="377" spans="1:11" x14ac:dyDescent="0.25">
      <c r="A377">
        <f t="shared" si="5"/>
        <v>375</v>
      </c>
      <c r="B377" s="2" t="s">
        <v>374</v>
      </c>
      <c r="C377" t="s">
        <v>822</v>
      </c>
      <c r="D377" t="s">
        <v>960</v>
      </c>
      <c r="E377" t="s">
        <v>1346</v>
      </c>
      <c r="F377">
        <v>1.1765351215000001E-2</v>
      </c>
      <c r="G377">
        <v>0</v>
      </c>
      <c r="H377">
        <v>0.38407268561000002</v>
      </c>
      <c r="I377" t="s">
        <v>1545</v>
      </c>
      <c r="J377">
        <v>0.27396164537000001</v>
      </c>
      <c r="K377">
        <v>4105.6315197000004</v>
      </c>
    </row>
    <row r="378" spans="1:11" x14ac:dyDescent="0.25">
      <c r="A378">
        <f t="shared" si="5"/>
        <v>376</v>
      </c>
      <c r="B378" s="2" t="s">
        <v>375</v>
      </c>
      <c r="C378" t="s">
        <v>823</v>
      </c>
      <c r="D378" t="s">
        <v>960</v>
      </c>
      <c r="E378" t="s">
        <v>1347</v>
      </c>
      <c r="F378">
        <v>-12.077956101</v>
      </c>
      <c r="G378">
        <v>0</v>
      </c>
      <c r="H378">
        <v>-6.2922027049000002</v>
      </c>
      <c r="I378" t="s">
        <v>1537</v>
      </c>
      <c r="J378">
        <v>0.81988521606999998</v>
      </c>
      <c r="K378">
        <v>129.91165033999999</v>
      </c>
    </row>
    <row r="379" spans="1:11" x14ac:dyDescent="0.25">
      <c r="A379">
        <f t="shared" si="5"/>
        <v>377</v>
      </c>
      <c r="B379" s="2" t="s">
        <v>376</v>
      </c>
      <c r="C379" t="s">
        <v>824</v>
      </c>
      <c r="D379" t="s">
        <v>960</v>
      </c>
      <c r="E379" t="s">
        <v>1348</v>
      </c>
      <c r="F379">
        <v>4.4719746436000003</v>
      </c>
      <c r="G379">
        <v>1.1018351261999999</v>
      </c>
      <c r="H379">
        <v>19.962329893</v>
      </c>
      <c r="I379" t="s">
        <v>1534</v>
      </c>
      <c r="K379">
        <v>12.24906882</v>
      </c>
    </row>
    <row r="380" spans="1:11" x14ac:dyDescent="0.25">
      <c r="A380">
        <f t="shared" si="5"/>
        <v>378</v>
      </c>
      <c r="B380" s="2" t="s">
        <v>377</v>
      </c>
      <c r="C380" t="s">
        <v>825</v>
      </c>
      <c r="D380" t="s">
        <v>960</v>
      </c>
      <c r="E380" t="s">
        <v>1349</v>
      </c>
      <c r="F380">
        <v>-0.22772276966999999</v>
      </c>
      <c r="G380">
        <v>0</v>
      </c>
      <c r="H380">
        <v>-4.5017436655000003</v>
      </c>
      <c r="I380" t="s">
        <v>1536</v>
      </c>
      <c r="K380">
        <v>1.6203366872</v>
      </c>
    </row>
    <row r="381" spans="1:11" x14ac:dyDescent="0.25">
      <c r="A381">
        <f t="shared" si="5"/>
        <v>379</v>
      </c>
      <c r="B381" s="2" t="s">
        <v>378</v>
      </c>
      <c r="C381" t="s">
        <v>826</v>
      </c>
      <c r="D381" t="s">
        <v>960</v>
      </c>
      <c r="E381" t="s">
        <v>1350</v>
      </c>
      <c r="F381">
        <v>0.47380725331000001</v>
      </c>
      <c r="H381">
        <v>3.3323146244999999</v>
      </c>
      <c r="I381" t="s">
        <v>1547</v>
      </c>
      <c r="K381">
        <v>0</v>
      </c>
    </row>
    <row r="382" spans="1:11" x14ac:dyDescent="0.25">
      <c r="A382">
        <f t="shared" si="5"/>
        <v>380</v>
      </c>
      <c r="B382" s="2" t="s">
        <v>379</v>
      </c>
      <c r="C382" t="s">
        <v>827</v>
      </c>
      <c r="D382" t="s">
        <v>960</v>
      </c>
      <c r="E382" t="s">
        <v>1351</v>
      </c>
      <c r="F382">
        <v>-7.7462482811000002E-2</v>
      </c>
      <c r="G382">
        <v>0</v>
      </c>
      <c r="H382">
        <v>1.0536629125000001</v>
      </c>
      <c r="I382" t="s">
        <v>1534</v>
      </c>
      <c r="J382">
        <v>0.84988101666000004</v>
      </c>
      <c r="K382">
        <v>41099.521236</v>
      </c>
    </row>
    <row r="383" spans="1:11" x14ac:dyDescent="0.25">
      <c r="A383">
        <f t="shared" si="5"/>
        <v>381</v>
      </c>
      <c r="B383" s="2" t="s">
        <v>380</v>
      </c>
      <c r="C383" t="s">
        <v>828</v>
      </c>
      <c r="D383" t="s">
        <v>960</v>
      </c>
      <c r="E383" t="s">
        <v>1352</v>
      </c>
      <c r="F383">
        <v>12.251321985000001</v>
      </c>
      <c r="G383">
        <v>0</v>
      </c>
      <c r="H383">
        <v>45.384428673000002</v>
      </c>
      <c r="I383" t="s">
        <v>1547</v>
      </c>
      <c r="K383">
        <v>0</v>
      </c>
    </row>
    <row r="384" spans="1:11" x14ac:dyDescent="0.25">
      <c r="A384">
        <f t="shared" si="5"/>
        <v>382</v>
      </c>
      <c r="B384" s="2" t="s">
        <v>381</v>
      </c>
      <c r="C384" t="s">
        <v>829</v>
      </c>
      <c r="D384" t="s">
        <v>960</v>
      </c>
      <c r="E384" t="s">
        <v>1353</v>
      </c>
      <c r="F384">
        <v>-9.1956015406E-2</v>
      </c>
      <c r="G384">
        <v>0</v>
      </c>
      <c r="H384">
        <v>0.74031209464000003</v>
      </c>
      <c r="I384" t="s">
        <v>1544</v>
      </c>
      <c r="J384">
        <v>0.60391545183999995</v>
      </c>
      <c r="K384">
        <v>3760.8749115000001</v>
      </c>
    </row>
    <row r="385" spans="1:11" x14ac:dyDescent="0.25">
      <c r="A385">
        <f t="shared" si="5"/>
        <v>383</v>
      </c>
      <c r="B385" s="2" t="s">
        <v>382</v>
      </c>
      <c r="C385" t="s">
        <v>830</v>
      </c>
      <c r="D385" t="s">
        <v>960</v>
      </c>
      <c r="E385" t="s">
        <v>1354</v>
      </c>
      <c r="F385">
        <v>1.9675198222000001</v>
      </c>
      <c r="H385">
        <v>7.5594831753999996</v>
      </c>
      <c r="I385" t="s">
        <v>1542</v>
      </c>
      <c r="K385">
        <v>0</v>
      </c>
    </row>
    <row r="386" spans="1:11" x14ac:dyDescent="0.25">
      <c r="A386">
        <f t="shared" si="5"/>
        <v>384</v>
      </c>
      <c r="B386" s="2" t="s">
        <v>383</v>
      </c>
      <c r="C386" t="s">
        <v>830</v>
      </c>
      <c r="D386" t="s">
        <v>961</v>
      </c>
      <c r="E386" t="s">
        <v>1355</v>
      </c>
      <c r="F386">
        <v>1.9675198222000001</v>
      </c>
      <c r="G386">
        <v>0.13010037144</v>
      </c>
      <c r="H386">
        <v>7.5594831753999996</v>
      </c>
      <c r="I386" t="s">
        <v>1542</v>
      </c>
      <c r="K386">
        <v>0</v>
      </c>
    </row>
    <row r="387" spans="1:11" x14ac:dyDescent="0.25">
      <c r="A387">
        <f t="shared" si="5"/>
        <v>385</v>
      </c>
      <c r="B387" s="2" t="s">
        <v>384</v>
      </c>
      <c r="C387" t="s">
        <v>831</v>
      </c>
      <c r="D387" t="s">
        <v>960</v>
      </c>
      <c r="E387" t="s">
        <v>1356</v>
      </c>
      <c r="F387">
        <v>0.15465805700999999</v>
      </c>
      <c r="G387">
        <v>8.9708961678999999E-2</v>
      </c>
      <c r="H387">
        <v>0.41077314382000002</v>
      </c>
      <c r="I387" t="s">
        <v>1537</v>
      </c>
      <c r="J387">
        <v>1.9997200392000001</v>
      </c>
      <c r="K387">
        <v>93637.745305000004</v>
      </c>
    </row>
    <row r="388" spans="1:11" x14ac:dyDescent="0.25">
      <c r="A388">
        <f t="shared" ref="A388:A451" si="6">ROW()-ROW($A$2)</f>
        <v>386</v>
      </c>
      <c r="B388" s="2" t="s">
        <v>385</v>
      </c>
      <c r="C388" t="s">
        <v>832</v>
      </c>
      <c r="D388" t="s">
        <v>960</v>
      </c>
      <c r="E388" t="s">
        <v>1357</v>
      </c>
      <c r="F388">
        <v>-1.0403588697999999</v>
      </c>
      <c r="G388">
        <v>0</v>
      </c>
      <c r="H388">
        <v>-0.70905289950000006</v>
      </c>
      <c r="I388" t="s">
        <v>1543</v>
      </c>
      <c r="J388">
        <v>0.203971444</v>
      </c>
      <c r="K388">
        <v>43418.992967999999</v>
      </c>
    </row>
    <row r="389" spans="1:11" x14ac:dyDescent="0.25">
      <c r="A389">
        <f t="shared" si="6"/>
        <v>387</v>
      </c>
      <c r="B389" s="2" t="s">
        <v>386</v>
      </c>
      <c r="C389" t="s">
        <v>832</v>
      </c>
      <c r="D389" t="s">
        <v>961</v>
      </c>
      <c r="E389" t="s">
        <v>1358</v>
      </c>
      <c r="F389">
        <v>-1.0403588697999999</v>
      </c>
      <c r="G389">
        <v>0</v>
      </c>
      <c r="H389">
        <v>-0.70905289950000006</v>
      </c>
      <c r="I389" t="s">
        <v>1543</v>
      </c>
      <c r="J389">
        <v>0.48593196952000001</v>
      </c>
      <c r="K389">
        <v>712.80289456000003</v>
      </c>
    </row>
    <row r="390" spans="1:11" x14ac:dyDescent="0.25">
      <c r="A390">
        <f t="shared" si="6"/>
        <v>388</v>
      </c>
      <c r="B390" s="2" t="s">
        <v>387</v>
      </c>
      <c r="C390" t="s">
        <v>833</v>
      </c>
      <c r="D390" t="s">
        <v>960</v>
      </c>
      <c r="E390" t="s">
        <v>1359</v>
      </c>
      <c r="F390">
        <v>-3.7219814291E-3</v>
      </c>
      <c r="G390">
        <v>0</v>
      </c>
      <c r="H390">
        <v>1.5853300370000001</v>
      </c>
      <c r="I390" t="s">
        <v>1533</v>
      </c>
      <c r="J390">
        <v>1.8477413162</v>
      </c>
      <c r="K390">
        <v>88493.707355999999</v>
      </c>
    </row>
    <row r="391" spans="1:11" x14ac:dyDescent="0.25">
      <c r="A391">
        <f t="shared" si="6"/>
        <v>389</v>
      </c>
      <c r="B391" s="2" t="s">
        <v>388</v>
      </c>
      <c r="C391" t="s">
        <v>834</v>
      </c>
      <c r="D391" t="s">
        <v>960</v>
      </c>
      <c r="E391" t="s">
        <v>1360</v>
      </c>
      <c r="F391">
        <v>1.8421415949999999E-2</v>
      </c>
      <c r="G391">
        <v>0</v>
      </c>
      <c r="H391">
        <v>0.84875671625000004</v>
      </c>
      <c r="I391" t="s">
        <v>1537</v>
      </c>
      <c r="J391">
        <v>1.8057471953999999</v>
      </c>
      <c r="K391">
        <v>59320.682804999997</v>
      </c>
    </row>
    <row r="392" spans="1:11" x14ac:dyDescent="0.25">
      <c r="A392">
        <f t="shared" si="6"/>
        <v>390</v>
      </c>
      <c r="B392" s="2" t="s">
        <v>389</v>
      </c>
      <c r="C392" t="s">
        <v>835</v>
      </c>
      <c r="D392" t="s">
        <v>960</v>
      </c>
      <c r="E392" t="s">
        <v>1361</v>
      </c>
      <c r="F392">
        <v>-0.39940970159</v>
      </c>
      <c r="G392">
        <v>0</v>
      </c>
      <c r="H392">
        <v>1.4755878692</v>
      </c>
      <c r="I392" t="s">
        <v>1533</v>
      </c>
      <c r="J392">
        <v>6.8590397343999996</v>
      </c>
      <c r="K392">
        <v>77837.659329999995</v>
      </c>
    </row>
    <row r="393" spans="1:11" x14ac:dyDescent="0.25">
      <c r="A393">
        <f t="shared" si="6"/>
        <v>391</v>
      </c>
      <c r="B393" s="2" t="s">
        <v>390</v>
      </c>
      <c r="C393" t="s">
        <v>836</v>
      </c>
      <c r="D393" t="s">
        <v>960</v>
      </c>
      <c r="E393" t="s">
        <v>1362</v>
      </c>
      <c r="F393">
        <v>-17.516160052</v>
      </c>
      <c r="G393">
        <v>0</v>
      </c>
      <c r="H393">
        <v>-341.78051757999998</v>
      </c>
      <c r="I393" t="s">
        <v>1546</v>
      </c>
      <c r="J393">
        <v>0.90187373768000001</v>
      </c>
      <c r="K393">
        <v>697.62883566000005</v>
      </c>
    </row>
    <row r="394" spans="1:11" x14ac:dyDescent="0.25">
      <c r="A394">
        <f t="shared" si="6"/>
        <v>392</v>
      </c>
      <c r="B394" s="2" t="s">
        <v>391</v>
      </c>
      <c r="C394" t="s">
        <v>837</v>
      </c>
      <c r="D394" t="s">
        <v>960</v>
      </c>
      <c r="E394" t="s">
        <v>1363</v>
      </c>
      <c r="F394">
        <v>0.46574995359999999</v>
      </c>
      <c r="G394">
        <v>0.12287529051</v>
      </c>
      <c r="H394">
        <v>2.6233032943999999</v>
      </c>
      <c r="I394" t="s">
        <v>1547</v>
      </c>
      <c r="J394">
        <v>5.0192972983999997</v>
      </c>
      <c r="K394">
        <v>1045.4416344000001</v>
      </c>
    </row>
    <row r="395" spans="1:11" x14ac:dyDescent="0.25">
      <c r="A395">
        <f t="shared" si="6"/>
        <v>393</v>
      </c>
      <c r="B395" s="2" t="s">
        <v>392</v>
      </c>
      <c r="C395" t="s">
        <v>838</v>
      </c>
      <c r="D395" t="s">
        <v>960</v>
      </c>
      <c r="E395" t="s">
        <v>1364</v>
      </c>
      <c r="F395">
        <v>-0.12238997886</v>
      </c>
      <c r="G395">
        <v>0</v>
      </c>
      <c r="H395">
        <v>8.1956772597000001</v>
      </c>
      <c r="I395" t="s">
        <v>1539</v>
      </c>
      <c r="J395">
        <v>2.9995800587999999</v>
      </c>
      <c r="K395">
        <v>183041.41401000001</v>
      </c>
    </row>
    <row r="396" spans="1:11" x14ac:dyDescent="0.25">
      <c r="A396">
        <f t="shared" si="6"/>
        <v>394</v>
      </c>
      <c r="B396" s="2" t="s">
        <v>393</v>
      </c>
      <c r="C396" t="s">
        <v>839</v>
      </c>
      <c r="D396" t="s">
        <v>960</v>
      </c>
      <c r="E396" t="s">
        <v>1365</v>
      </c>
      <c r="F396">
        <v>2.3829267816000001E-2</v>
      </c>
      <c r="G396">
        <v>0</v>
      </c>
      <c r="H396">
        <v>0.33146721631999998</v>
      </c>
      <c r="I396" t="s">
        <v>1545</v>
      </c>
      <c r="J396">
        <v>0.44993700881999998</v>
      </c>
      <c r="K396">
        <v>232.91064268</v>
      </c>
    </row>
    <row r="397" spans="1:11" x14ac:dyDescent="0.25">
      <c r="A397">
        <f t="shared" si="6"/>
        <v>395</v>
      </c>
      <c r="B397" s="2" t="s">
        <v>394</v>
      </c>
      <c r="C397" t="s">
        <v>840</v>
      </c>
      <c r="D397" t="s">
        <v>960</v>
      </c>
      <c r="E397" t="s">
        <v>1366</v>
      </c>
      <c r="F397">
        <v>0.11434401236</v>
      </c>
      <c r="G397">
        <v>3.6630500502E-2</v>
      </c>
      <c r="H397">
        <v>1.0167798240999999</v>
      </c>
      <c r="I397" t="s">
        <v>1539</v>
      </c>
      <c r="J397">
        <v>0.58791769151999995</v>
      </c>
      <c r="K397">
        <v>15951.100071999999</v>
      </c>
    </row>
    <row r="398" spans="1:11" x14ac:dyDescent="0.25">
      <c r="A398">
        <f t="shared" si="6"/>
        <v>396</v>
      </c>
      <c r="B398" s="2" t="s">
        <v>395</v>
      </c>
      <c r="C398" t="s">
        <v>841</v>
      </c>
      <c r="D398" t="s">
        <v>960</v>
      </c>
      <c r="E398" t="s">
        <v>1367</v>
      </c>
      <c r="F398">
        <v>0.44600786102000001</v>
      </c>
      <c r="G398">
        <v>0.68374168202999996</v>
      </c>
      <c r="H398">
        <v>6.7299833764999999</v>
      </c>
      <c r="I398" t="s">
        <v>1535</v>
      </c>
      <c r="K398">
        <v>5.2776222765999998</v>
      </c>
    </row>
    <row r="399" spans="1:11" x14ac:dyDescent="0.25">
      <c r="A399">
        <f t="shared" si="6"/>
        <v>397</v>
      </c>
      <c r="B399" s="2" t="s">
        <v>396</v>
      </c>
      <c r="C399" t="s">
        <v>841</v>
      </c>
      <c r="D399" t="s">
        <v>961</v>
      </c>
      <c r="E399" t="s">
        <v>1368</v>
      </c>
      <c r="F399">
        <v>0.44600786102000001</v>
      </c>
      <c r="G399">
        <v>1.0119468175999999</v>
      </c>
      <c r="H399">
        <v>6.7299833764999999</v>
      </c>
      <c r="I399" t="s">
        <v>1535</v>
      </c>
      <c r="K399">
        <v>8.7556989539999996</v>
      </c>
    </row>
    <row r="400" spans="1:11" x14ac:dyDescent="0.25">
      <c r="A400">
        <f t="shared" si="6"/>
        <v>398</v>
      </c>
      <c r="B400" s="2" t="s">
        <v>397</v>
      </c>
      <c r="C400" t="s">
        <v>842</v>
      </c>
      <c r="D400" t="s">
        <v>960</v>
      </c>
      <c r="E400" t="s">
        <v>1369</v>
      </c>
      <c r="F400">
        <v>0.60522995471999996</v>
      </c>
      <c r="G400">
        <v>0.19850973526999999</v>
      </c>
      <c r="H400">
        <v>10.241540813</v>
      </c>
      <c r="I400" t="s">
        <v>1537</v>
      </c>
      <c r="K400">
        <v>2.4121530304999999</v>
      </c>
    </row>
    <row r="401" spans="1:11" x14ac:dyDescent="0.25">
      <c r="A401">
        <f t="shared" si="6"/>
        <v>399</v>
      </c>
      <c r="B401" s="2" t="s">
        <v>398</v>
      </c>
      <c r="C401" t="s">
        <v>842</v>
      </c>
      <c r="D401" t="s">
        <v>961</v>
      </c>
      <c r="E401" t="s">
        <v>1370</v>
      </c>
      <c r="F401">
        <v>0.60522995471999996</v>
      </c>
      <c r="G401">
        <v>0.21836070887</v>
      </c>
      <c r="H401">
        <v>10.241540813</v>
      </c>
      <c r="I401" t="s">
        <v>1537</v>
      </c>
      <c r="J401">
        <v>12.998180253999999</v>
      </c>
      <c r="K401">
        <v>28.498823303000002</v>
      </c>
    </row>
    <row r="402" spans="1:11" x14ac:dyDescent="0.25">
      <c r="A402">
        <f t="shared" si="6"/>
        <v>400</v>
      </c>
      <c r="B402" s="2" t="s">
        <v>399</v>
      </c>
      <c r="C402" t="s">
        <v>843</v>
      </c>
      <c r="D402" t="s">
        <v>960</v>
      </c>
      <c r="E402" t="s">
        <v>1371</v>
      </c>
      <c r="F402">
        <v>-11.927382864</v>
      </c>
      <c r="G402">
        <v>0</v>
      </c>
      <c r="H402">
        <v>-12.441741325000001</v>
      </c>
      <c r="I402" t="s">
        <v>1535</v>
      </c>
      <c r="J402">
        <v>0.76389305497000004</v>
      </c>
      <c r="K402">
        <v>989.29116280999995</v>
      </c>
    </row>
    <row r="403" spans="1:11" x14ac:dyDescent="0.25">
      <c r="A403">
        <f t="shared" si="6"/>
        <v>401</v>
      </c>
      <c r="B403" s="2" t="s">
        <v>400</v>
      </c>
      <c r="C403" t="s">
        <v>844</v>
      </c>
      <c r="D403" t="s">
        <v>960</v>
      </c>
      <c r="E403" t="s">
        <v>1372</v>
      </c>
      <c r="F403">
        <v>-27.174915782999999</v>
      </c>
      <c r="G403">
        <v>0</v>
      </c>
      <c r="H403">
        <v>-1664.9016882999999</v>
      </c>
      <c r="I403" t="s">
        <v>1541</v>
      </c>
      <c r="J403">
        <v>1.071849941</v>
      </c>
      <c r="K403">
        <v>4025.9358553000002</v>
      </c>
    </row>
    <row r="404" spans="1:11" x14ac:dyDescent="0.25">
      <c r="A404">
        <f t="shared" si="6"/>
        <v>402</v>
      </c>
      <c r="B404" s="2" t="s">
        <v>401</v>
      </c>
      <c r="C404" t="s">
        <v>845</v>
      </c>
      <c r="D404" t="s">
        <v>960</v>
      </c>
      <c r="E404" t="s">
        <v>1373</v>
      </c>
      <c r="F404">
        <v>-2.4873552217000001</v>
      </c>
      <c r="G404">
        <v>0</v>
      </c>
      <c r="H404">
        <v>-11.567291969999999</v>
      </c>
      <c r="I404" t="s">
        <v>1531</v>
      </c>
      <c r="J404">
        <v>0.34395184674000001</v>
      </c>
      <c r="K404">
        <v>82.185398891999995</v>
      </c>
    </row>
    <row r="405" spans="1:11" x14ac:dyDescent="0.25">
      <c r="A405">
        <f t="shared" si="6"/>
        <v>403</v>
      </c>
      <c r="B405" s="2" t="s">
        <v>402</v>
      </c>
      <c r="C405" t="s">
        <v>846</v>
      </c>
      <c r="D405" t="s">
        <v>960</v>
      </c>
      <c r="E405" t="s">
        <v>1374</v>
      </c>
      <c r="F405">
        <v>2.7670582285999998</v>
      </c>
      <c r="G405">
        <v>3.2902146736</v>
      </c>
      <c r="H405">
        <v>5.3275068568000004</v>
      </c>
      <c r="I405" t="s">
        <v>1531</v>
      </c>
      <c r="J405">
        <v>5.3332533445000001</v>
      </c>
      <c r="K405">
        <v>1743844.8629000001</v>
      </c>
    </row>
    <row r="406" spans="1:11" x14ac:dyDescent="0.25">
      <c r="A406">
        <f t="shared" si="6"/>
        <v>404</v>
      </c>
      <c r="B406" s="2" t="s">
        <v>403</v>
      </c>
      <c r="C406" t="s">
        <v>846</v>
      </c>
      <c r="D406" t="s">
        <v>961</v>
      </c>
      <c r="E406" t="s">
        <v>1375</v>
      </c>
      <c r="F406">
        <v>2.7670582285999998</v>
      </c>
      <c r="G406">
        <v>3.2902146736</v>
      </c>
      <c r="H406">
        <v>5.3275068568000004</v>
      </c>
      <c r="I406" t="s">
        <v>1531</v>
      </c>
      <c r="J406">
        <v>4.7393364928999997</v>
      </c>
      <c r="K406">
        <v>6561583.3973000003</v>
      </c>
    </row>
    <row r="407" spans="1:11" x14ac:dyDescent="0.25">
      <c r="A407">
        <f t="shared" si="6"/>
        <v>405</v>
      </c>
      <c r="B407" s="2" t="s">
        <v>404</v>
      </c>
      <c r="C407" t="s">
        <v>847</v>
      </c>
      <c r="D407" t="s">
        <v>960</v>
      </c>
      <c r="E407" t="s">
        <v>1376</v>
      </c>
      <c r="F407">
        <v>0.8105988744</v>
      </c>
      <c r="G407">
        <v>0.20618244992000001</v>
      </c>
      <c r="H407">
        <v>2.4944211579000002</v>
      </c>
      <c r="I407" t="s">
        <v>1531</v>
      </c>
      <c r="J407">
        <v>3.9354490371000002</v>
      </c>
      <c r="K407">
        <v>214331.01267</v>
      </c>
    </row>
    <row r="408" spans="1:11" x14ac:dyDescent="0.25">
      <c r="A408">
        <f t="shared" si="6"/>
        <v>406</v>
      </c>
      <c r="B408" s="2" t="s">
        <v>405</v>
      </c>
      <c r="C408" t="s">
        <v>848</v>
      </c>
      <c r="D408" t="s">
        <v>960</v>
      </c>
      <c r="E408" t="s">
        <v>1377</v>
      </c>
      <c r="F408">
        <v>0.76956556509999996</v>
      </c>
      <c r="G408">
        <v>0</v>
      </c>
      <c r="H408">
        <v>2.2476244151999998</v>
      </c>
      <c r="I408" t="s">
        <v>1531</v>
      </c>
      <c r="J408">
        <v>6.9490271361999998</v>
      </c>
      <c r="K408">
        <v>1845010.1433999999</v>
      </c>
    </row>
    <row r="409" spans="1:11" x14ac:dyDescent="0.25">
      <c r="A409">
        <f t="shared" si="6"/>
        <v>407</v>
      </c>
      <c r="B409" s="2" t="s">
        <v>406</v>
      </c>
      <c r="C409" t="s">
        <v>849</v>
      </c>
      <c r="D409" t="s">
        <v>960</v>
      </c>
      <c r="E409" t="s">
        <v>1378</v>
      </c>
      <c r="F409">
        <v>0.12978984242</v>
      </c>
      <c r="G409">
        <v>6.3294001190999996E-2</v>
      </c>
      <c r="H409">
        <v>1.4345316278</v>
      </c>
      <c r="I409" t="s">
        <v>1540</v>
      </c>
      <c r="J409">
        <v>1.581778551</v>
      </c>
      <c r="K409">
        <v>60.218279305000003</v>
      </c>
    </row>
    <row r="410" spans="1:11" x14ac:dyDescent="0.25">
      <c r="A410">
        <f t="shared" si="6"/>
        <v>408</v>
      </c>
      <c r="B410" s="2" t="s">
        <v>407</v>
      </c>
      <c r="C410" t="s">
        <v>849</v>
      </c>
      <c r="D410" t="s">
        <v>961</v>
      </c>
      <c r="E410" t="s">
        <v>1379</v>
      </c>
      <c r="F410">
        <v>0.12978984242</v>
      </c>
      <c r="G410">
        <v>6.3294001190999996E-2</v>
      </c>
      <c r="H410">
        <v>1.4345316278</v>
      </c>
      <c r="I410" t="s">
        <v>1540</v>
      </c>
      <c r="J410">
        <v>1.2998180255</v>
      </c>
      <c r="K410">
        <v>149.54768774999999</v>
      </c>
    </row>
    <row r="411" spans="1:11" x14ac:dyDescent="0.25">
      <c r="A411">
        <f t="shared" si="6"/>
        <v>409</v>
      </c>
      <c r="B411" s="2" t="s">
        <v>408</v>
      </c>
      <c r="C411" t="s">
        <v>850</v>
      </c>
      <c r="D411" t="s">
        <v>960</v>
      </c>
      <c r="E411" t="s">
        <v>1380</v>
      </c>
      <c r="F411">
        <v>2.1049590933E-2</v>
      </c>
      <c r="G411">
        <v>5.4400751752000003E-3</v>
      </c>
      <c r="H411">
        <v>0.76413056837000004</v>
      </c>
      <c r="I411" t="s">
        <v>1539</v>
      </c>
      <c r="J411">
        <v>1.2338272642000001</v>
      </c>
      <c r="K411">
        <v>261759.5527</v>
      </c>
    </row>
    <row r="412" spans="1:11" x14ac:dyDescent="0.25">
      <c r="A412">
        <f t="shared" si="6"/>
        <v>410</v>
      </c>
      <c r="B412" s="2" t="s">
        <v>409</v>
      </c>
      <c r="C412" t="s">
        <v>851</v>
      </c>
      <c r="D412" t="s">
        <v>960</v>
      </c>
      <c r="E412" t="s">
        <v>1381</v>
      </c>
      <c r="F412">
        <v>4.4979080347000003E-2</v>
      </c>
      <c r="H412">
        <v>0.89328135734000003</v>
      </c>
      <c r="I412" t="s">
        <v>1534</v>
      </c>
      <c r="K412">
        <v>0</v>
      </c>
    </row>
    <row r="413" spans="1:11" x14ac:dyDescent="0.25">
      <c r="A413">
        <f t="shared" si="6"/>
        <v>411</v>
      </c>
      <c r="B413" s="2" t="s">
        <v>410</v>
      </c>
      <c r="C413" t="s">
        <v>851</v>
      </c>
      <c r="D413" t="s">
        <v>961</v>
      </c>
      <c r="E413" t="s">
        <v>1382</v>
      </c>
      <c r="F413">
        <v>4.4979080347000003E-2</v>
      </c>
      <c r="G413">
        <v>1.2078270687999999E-2</v>
      </c>
      <c r="H413">
        <v>0.89328135734000003</v>
      </c>
      <c r="I413" t="s">
        <v>1534</v>
      </c>
      <c r="J413">
        <v>0.305957166</v>
      </c>
      <c r="K413">
        <v>1013.3639363</v>
      </c>
    </row>
    <row r="414" spans="1:11" x14ac:dyDescent="0.25">
      <c r="A414">
        <f t="shared" si="6"/>
        <v>412</v>
      </c>
      <c r="B414" s="2" t="s">
        <v>411</v>
      </c>
      <c r="C414" t="s">
        <v>852</v>
      </c>
      <c r="D414" t="s">
        <v>960</v>
      </c>
      <c r="E414" t="s">
        <v>1383</v>
      </c>
      <c r="F414">
        <v>0.12844979001000001</v>
      </c>
      <c r="G414">
        <v>3.2765124107999997E-2</v>
      </c>
      <c r="H414">
        <v>0.39657773157999998</v>
      </c>
      <c r="I414" t="s">
        <v>1541</v>
      </c>
      <c r="J414">
        <v>1.223828664</v>
      </c>
      <c r="K414">
        <v>26296.884931000001</v>
      </c>
    </row>
    <row r="415" spans="1:11" x14ac:dyDescent="0.25">
      <c r="A415">
        <f t="shared" si="6"/>
        <v>413</v>
      </c>
      <c r="B415" s="2" t="s">
        <v>412</v>
      </c>
      <c r="C415" t="s">
        <v>853</v>
      </c>
      <c r="D415" t="s">
        <v>960</v>
      </c>
      <c r="E415" t="s">
        <v>1384</v>
      </c>
      <c r="F415">
        <v>-1.4980890961</v>
      </c>
      <c r="G415">
        <v>0</v>
      </c>
      <c r="H415">
        <v>-6.3021361778999996</v>
      </c>
      <c r="I415" t="s">
        <v>1546</v>
      </c>
      <c r="K415">
        <v>6.7788010431999997</v>
      </c>
    </row>
    <row r="416" spans="1:11" x14ac:dyDescent="0.25">
      <c r="A416">
        <f t="shared" si="6"/>
        <v>414</v>
      </c>
      <c r="B416" s="2" t="s">
        <v>413</v>
      </c>
      <c r="C416" t="s">
        <v>854</v>
      </c>
      <c r="D416" t="s">
        <v>960</v>
      </c>
      <c r="E416" t="s">
        <v>1385</v>
      </c>
      <c r="F416">
        <v>5.3365648839000004</v>
      </c>
      <c r="H416">
        <v>61.121214743000003</v>
      </c>
      <c r="I416" t="s">
        <v>1537</v>
      </c>
      <c r="K416">
        <v>0</v>
      </c>
    </row>
    <row r="417" spans="1:11" x14ac:dyDescent="0.25">
      <c r="A417">
        <f t="shared" si="6"/>
        <v>415</v>
      </c>
      <c r="B417" s="2" t="s">
        <v>414</v>
      </c>
      <c r="C417" t="s">
        <v>855</v>
      </c>
      <c r="D417" t="s">
        <v>960</v>
      </c>
      <c r="E417" t="s">
        <v>1386</v>
      </c>
      <c r="F417">
        <v>-0.48529644962000001</v>
      </c>
      <c r="G417">
        <v>0</v>
      </c>
      <c r="H417">
        <v>-6.5739003675000003</v>
      </c>
      <c r="I417" t="s">
        <v>1532</v>
      </c>
      <c r="K417">
        <v>6.7330374373000001</v>
      </c>
    </row>
    <row r="418" spans="1:11" x14ac:dyDescent="0.25">
      <c r="A418">
        <f t="shared" si="6"/>
        <v>416</v>
      </c>
      <c r="B418" s="2" t="s">
        <v>415</v>
      </c>
      <c r="C418" t="s">
        <v>856</v>
      </c>
      <c r="D418" t="s">
        <v>960</v>
      </c>
      <c r="E418" t="s">
        <v>1387</v>
      </c>
      <c r="F418">
        <v>0.34098259072999998</v>
      </c>
      <c r="G418">
        <v>0.13983725130999999</v>
      </c>
      <c r="H418">
        <v>3.1790528451000002</v>
      </c>
      <c r="I418" t="s">
        <v>1534</v>
      </c>
      <c r="J418">
        <v>5.0252964584999997</v>
      </c>
      <c r="K418">
        <v>199988.21406999999</v>
      </c>
    </row>
    <row r="419" spans="1:11" x14ac:dyDescent="0.25">
      <c r="A419">
        <f t="shared" si="6"/>
        <v>417</v>
      </c>
      <c r="B419" s="2" t="s">
        <v>416</v>
      </c>
      <c r="C419" t="s">
        <v>857</v>
      </c>
      <c r="D419" t="s">
        <v>960</v>
      </c>
      <c r="E419" t="s">
        <v>1388</v>
      </c>
      <c r="F419">
        <v>0.20811881423</v>
      </c>
      <c r="G419">
        <v>5.9515226083E-2</v>
      </c>
      <c r="H419">
        <v>0.63512547460000002</v>
      </c>
      <c r="I419" t="s">
        <v>1548</v>
      </c>
      <c r="J419">
        <v>1.2058311836</v>
      </c>
      <c r="K419">
        <v>23470.810111999999</v>
      </c>
    </row>
    <row r="420" spans="1:11" x14ac:dyDescent="0.25">
      <c r="A420">
        <f t="shared" si="6"/>
        <v>418</v>
      </c>
      <c r="B420" s="2" t="s">
        <v>417</v>
      </c>
      <c r="C420" t="s">
        <v>858</v>
      </c>
      <c r="D420" t="s">
        <v>960</v>
      </c>
      <c r="E420" t="s">
        <v>1389</v>
      </c>
      <c r="F420">
        <v>0.41543633571999999</v>
      </c>
      <c r="G420">
        <v>6.9162801871999996E-2</v>
      </c>
      <c r="H420">
        <v>1.9114133622</v>
      </c>
      <c r="I420" t="s">
        <v>1549</v>
      </c>
      <c r="J420">
        <v>1.4977903094</v>
      </c>
      <c r="K420">
        <v>63775.983547999997</v>
      </c>
    </row>
    <row r="421" spans="1:11" x14ac:dyDescent="0.25">
      <c r="A421">
        <f t="shared" si="6"/>
        <v>419</v>
      </c>
      <c r="B421" s="2" t="s">
        <v>418</v>
      </c>
      <c r="C421" t="s">
        <v>859</v>
      </c>
      <c r="D421" t="s">
        <v>970</v>
      </c>
      <c r="E421" t="s">
        <v>1390</v>
      </c>
      <c r="F421">
        <v>1.3618325647E-4</v>
      </c>
      <c r="G421">
        <v>0</v>
      </c>
      <c r="H421">
        <v>4.7664156697999998E-4</v>
      </c>
      <c r="I421" t="s">
        <v>1534</v>
      </c>
      <c r="J421">
        <v>0.80988661587999999</v>
      </c>
      <c r="K421">
        <v>16.480047816999999</v>
      </c>
    </row>
    <row r="422" spans="1:11" x14ac:dyDescent="0.25">
      <c r="A422">
        <f t="shared" si="6"/>
        <v>420</v>
      </c>
      <c r="B422" s="2" t="s">
        <v>419</v>
      </c>
      <c r="C422" t="s">
        <v>860</v>
      </c>
      <c r="D422" t="s">
        <v>960</v>
      </c>
      <c r="E422" t="s">
        <v>1391</v>
      </c>
      <c r="F422">
        <v>0.92571792079000004</v>
      </c>
      <c r="H422">
        <v>3.9842677236999999</v>
      </c>
      <c r="I422" t="s">
        <v>1549</v>
      </c>
      <c r="K422">
        <v>0</v>
      </c>
    </row>
    <row r="423" spans="1:11" x14ac:dyDescent="0.25">
      <c r="A423">
        <f t="shared" si="6"/>
        <v>421</v>
      </c>
      <c r="B423" s="2" t="s">
        <v>420</v>
      </c>
      <c r="C423" t="s">
        <v>860</v>
      </c>
      <c r="D423" t="s">
        <v>969</v>
      </c>
      <c r="E423" t="s">
        <v>1392</v>
      </c>
      <c r="F423">
        <v>0.92571792079000004</v>
      </c>
      <c r="H423">
        <v>3.9842677236999999</v>
      </c>
      <c r="I423" t="s">
        <v>1549</v>
      </c>
      <c r="K423">
        <v>0</v>
      </c>
    </row>
    <row r="424" spans="1:11" x14ac:dyDescent="0.25">
      <c r="A424">
        <f t="shared" si="6"/>
        <v>422</v>
      </c>
      <c r="B424" s="2" t="s">
        <v>421</v>
      </c>
      <c r="C424" t="s">
        <v>861</v>
      </c>
      <c r="D424" t="s">
        <v>960</v>
      </c>
      <c r="E424" t="s">
        <v>1393</v>
      </c>
      <c r="F424">
        <v>0.10280304893</v>
      </c>
      <c r="G424">
        <v>5.6250512108E-2</v>
      </c>
      <c r="H424">
        <v>1.1134969296999999</v>
      </c>
      <c r="I424" t="s">
        <v>1541</v>
      </c>
      <c r="J424">
        <v>1.7497550342999999</v>
      </c>
      <c r="K424">
        <v>5597.5914675000004</v>
      </c>
    </row>
    <row r="425" spans="1:11" x14ac:dyDescent="0.25">
      <c r="A425">
        <f t="shared" si="6"/>
        <v>423</v>
      </c>
      <c r="B425" s="2" t="s">
        <v>422</v>
      </c>
      <c r="C425" t="s">
        <v>862</v>
      </c>
      <c r="D425" t="s">
        <v>960</v>
      </c>
      <c r="E425" t="s">
        <v>1394</v>
      </c>
      <c r="F425">
        <v>0.12641551672000001</v>
      </c>
      <c r="G425">
        <v>3.3058890011E-2</v>
      </c>
      <c r="H425">
        <v>1.8616941196000001</v>
      </c>
      <c r="I425" t="s">
        <v>1539</v>
      </c>
      <c r="J425">
        <v>0.64191013257999996</v>
      </c>
      <c r="K425">
        <v>1669.4199877999999</v>
      </c>
    </row>
    <row r="426" spans="1:11" x14ac:dyDescent="0.25">
      <c r="A426">
        <f t="shared" si="6"/>
        <v>424</v>
      </c>
      <c r="B426" s="2" t="s">
        <v>423</v>
      </c>
      <c r="C426" t="s">
        <v>863</v>
      </c>
      <c r="D426" t="s">
        <v>960</v>
      </c>
      <c r="E426" t="s">
        <v>1395</v>
      </c>
      <c r="F426">
        <v>-1.3749901251000001E-5</v>
      </c>
      <c r="H426">
        <v>1.1470613966999999E-5</v>
      </c>
      <c r="I426" t="s">
        <v>1537</v>
      </c>
      <c r="K426">
        <v>0</v>
      </c>
    </row>
    <row r="427" spans="1:11" x14ac:dyDescent="0.25">
      <c r="A427">
        <f t="shared" si="6"/>
        <v>425</v>
      </c>
      <c r="B427" s="2" t="s">
        <v>424</v>
      </c>
      <c r="C427" t="s">
        <v>864</v>
      </c>
      <c r="D427" t="s">
        <v>960</v>
      </c>
      <c r="E427" t="s">
        <v>1396</v>
      </c>
      <c r="F427">
        <v>6.3980332713999999E-2</v>
      </c>
      <c r="G427">
        <v>5.1034246142999999E-2</v>
      </c>
      <c r="H427">
        <v>0.92673871769000005</v>
      </c>
      <c r="I427" t="s">
        <v>1537</v>
      </c>
      <c r="J427">
        <v>0.79388885556</v>
      </c>
      <c r="K427">
        <v>88335.730859000003</v>
      </c>
    </row>
    <row r="428" spans="1:11" x14ac:dyDescent="0.25">
      <c r="A428">
        <f t="shared" si="6"/>
        <v>426</v>
      </c>
      <c r="B428" s="2" t="s">
        <v>425</v>
      </c>
      <c r="C428" t="s">
        <v>865</v>
      </c>
      <c r="D428" t="s">
        <v>960</v>
      </c>
      <c r="E428" t="s">
        <v>1397</v>
      </c>
      <c r="F428">
        <v>2.8136627158</v>
      </c>
      <c r="H428">
        <v>15.114589661</v>
      </c>
      <c r="I428" t="s">
        <v>1545</v>
      </c>
      <c r="K428">
        <v>0</v>
      </c>
    </row>
    <row r="429" spans="1:11" x14ac:dyDescent="0.25">
      <c r="A429">
        <f t="shared" si="6"/>
        <v>427</v>
      </c>
      <c r="B429" s="2" t="s">
        <v>426</v>
      </c>
      <c r="C429" t="s">
        <v>866</v>
      </c>
      <c r="D429" t="s">
        <v>960</v>
      </c>
      <c r="E429" t="s">
        <v>1398</v>
      </c>
      <c r="F429">
        <v>-1.9138926702E-2</v>
      </c>
      <c r="G429">
        <v>0</v>
      </c>
      <c r="H429">
        <v>0.54933416616999997</v>
      </c>
      <c r="I429" t="s">
        <v>1539</v>
      </c>
      <c r="J429">
        <v>0.82188493611000002</v>
      </c>
      <c r="K429">
        <v>70067.609159</v>
      </c>
    </row>
    <row r="430" spans="1:11" x14ac:dyDescent="0.25">
      <c r="A430">
        <f t="shared" si="6"/>
        <v>428</v>
      </c>
      <c r="B430" s="2" t="s">
        <v>427</v>
      </c>
      <c r="C430" t="s">
        <v>867</v>
      </c>
      <c r="D430" t="s">
        <v>960</v>
      </c>
      <c r="E430" t="s">
        <v>1399</v>
      </c>
      <c r="F430">
        <v>0.11587138545</v>
      </c>
      <c r="G430">
        <v>5.9882055657E-2</v>
      </c>
      <c r="H430">
        <v>0.62121349513000002</v>
      </c>
      <c r="I430" t="s">
        <v>1539</v>
      </c>
      <c r="J430">
        <v>5.2552642629999999</v>
      </c>
      <c r="K430">
        <v>719552.01988000004</v>
      </c>
    </row>
    <row r="431" spans="1:11" x14ac:dyDescent="0.25">
      <c r="A431">
        <f t="shared" si="6"/>
        <v>429</v>
      </c>
      <c r="B431" s="2" t="s">
        <v>428</v>
      </c>
      <c r="C431" t="s">
        <v>868</v>
      </c>
      <c r="D431" t="s">
        <v>961</v>
      </c>
      <c r="E431" t="s">
        <v>1400</v>
      </c>
      <c r="F431">
        <v>1.787675338E-3</v>
      </c>
      <c r="G431">
        <v>3.9738939042000002E-2</v>
      </c>
      <c r="H431">
        <v>0.39371069341999998</v>
      </c>
      <c r="I431" t="s">
        <v>1532</v>
      </c>
      <c r="J431">
        <v>0.63791069249999999</v>
      </c>
      <c r="K431">
        <v>265067.30342000001</v>
      </c>
    </row>
    <row r="432" spans="1:11" x14ac:dyDescent="0.25">
      <c r="A432">
        <f t="shared" si="6"/>
        <v>430</v>
      </c>
      <c r="B432" s="2" t="s">
        <v>429</v>
      </c>
      <c r="C432" t="s">
        <v>869</v>
      </c>
      <c r="D432" t="s">
        <v>960</v>
      </c>
      <c r="E432" t="s">
        <v>1401</v>
      </c>
      <c r="F432">
        <v>0.27467241220999999</v>
      </c>
      <c r="G432">
        <v>9.5140963021000002E-2</v>
      </c>
      <c r="H432">
        <v>1.6023711484000001</v>
      </c>
      <c r="I432" t="s">
        <v>1546</v>
      </c>
      <c r="J432">
        <v>1.5437838703</v>
      </c>
      <c r="K432">
        <v>480.42002116999998</v>
      </c>
    </row>
    <row r="433" spans="1:11" x14ac:dyDescent="0.25">
      <c r="A433">
        <f t="shared" si="6"/>
        <v>431</v>
      </c>
      <c r="B433" s="2" t="s">
        <v>430</v>
      </c>
      <c r="C433" t="s">
        <v>869</v>
      </c>
      <c r="D433" t="s">
        <v>961</v>
      </c>
      <c r="E433" t="s">
        <v>1402</v>
      </c>
      <c r="F433">
        <v>0.27467241220999999</v>
      </c>
      <c r="G433">
        <v>9.5140963021000002E-2</v>
      </c>
      <c r="H433">
        <v>1.6023711484000001</v>
      </c>
      <c r="I433" t="s">
        <v>1546</v>
      </c>
      <c r="J433">
        <v>1.6517687524</v>
      </c>
      <c r="K433">
        <v>86190.568922000006</v>
      </c>
    </row>
    <row r="434" spans="1:11" x14ac:dyDescent="0.25">
      <c r="A434">
        <f t="shared" si="6"/>
        <v>432</v>
      </c>
      <c r="B434" s="2" t="s">
        <v>431</v>
      </c>
      <c r="C434" t="s">
        <v>870</v>
      </c>
      <c r="D434" t="s">
        <v>960</v>
      </c>
      <c r="E434" t="s">
        <v>1403</v>
      </c>
      <c r="F434">
        <v>-6.4931154825000004E-2</v>
      </c>
      <c r="G434">
        <v>0</v>
      </c>
      <c r="H434">
        <v>-2.7971536615000001E-2</v>
      </c>
      <c r="I434" t="s">
        <v>1546</v>
      </c>
      <c r="J434">
        <v>0.66190733297000004</v>
      </c>
      <c r="K434">
        <v>29761.602185</v>
      </c>
    </row>
    <row r="435" spans="1:11" x14ac:dyDescent="0.25">
      <c r="A435">
        <f t="shared" si="6"/>
        <v>433</v>
      </c>
      <c r="B435" s="2" t="s">
        <v>432</v>
      </c>
      <c r="C435" t="s">
        <v>870</v>
      </c>
      <c r="D435" t="s">
        <v>961</v>
      </c>
      <c r="E435" t="s">
        <v>1404</v>
      </c>
      <c r="F435">
        <v>-6.4931154825000004E-2</v>
      </c>
      <c r="G435">
        <v>0</v>
      </c>
      <c r="H435">
        <v>-2.7971536615000001E-2</v>
      </c>
      <c r="I435" t="s">
        <v>1546</v>
      </c>
      <c r="J435">
        <v>0.17397564340999999</v>
      </c>
      <c r="K435">
        <v>6456.1451391999999</v>
      </c>
    </row>
    <row r="436" spans="1:11" x14ac:dyDescent="0.25">
      <c r="A436">
        <f t="shared" si="6"/>
        <v>434</v>
      </c>
      <c r="B436" s="2" t="s">
        <v>433</v>
      </c>
      <c r="C436" t="s">
        <v>871</v>
      </c>
      <c r="D436" t="s">
        <v>960</v>
      </c>
      <c r="E436" t="s">
        <v>1405</v>
      </c>
      <c r="F436">
        <v>0.11566254654999999</v>
      </c>
      <c r="G436">
        <v>5.7890441982000003E-2</v>
      </c>
      <c r="H436">
        <v>1.8555129136999999</v>
      </c>
      <c r="I436" t="s">
        <v>1537</v>
      </c>
      <c r="J436">
        <v>4.5733597295999999</v>
      </c>
      <c r="K436">
        <v>683872.40118000004</v>
      </c>
    </row>
    <row r="437" spans="1:11" x14ac:dyDescent="0.25">
      <c r="A437">
        <f t="shared" si="6"/>
        <v>435</v>
      </c>
      <c r="B437" s="2" t="s">
        <v>434</v>
      </c>
      <c r="C437" t="s">
        <v>872</v>
      </c>
      <c r="D437" t="s">
        <v>960</v>
      </c>
      <c r="E437" t="s">
        <v>1406</v>
      </c>
      <c r="F437">
        <v>0.13497978153000001</v>
      </c>
      <c r="G437">
        <v>0.16867921697999999</v>
      </c>
      <c r="H437">
        <v>0.34969993790999998</v>
      </c>
      <c r="I437" t="s">
        <v>1533</v>
      </c>
      <c r="J437">
        <v>1.0778491011</v>
      </c>
      <c r="K437">
        <v>35.389981757000001</v>
      </c>
    </row>
    <row r="438" spans="1:11" x14ac:dyDescent="0.25">
      <c r="A438">
        <f t="shared" si="6"/>
        <v>436</v>
      </c>
      <c r="B438" s="2" t="s">
        <v>435</v>
      </c>
      <c r="C438" t="s">
        <v>873</v>
      </c>
      <c r="D438" t="s">
        <v>960</v>
      </c>
      <c r="E438" t="s">
        <v>1407</v>
      </c>
      <c r="F438">
        <v>0.9594812304</v>
      </c>
      <c r="G438">
        <v>0</v>
      </c>
      <c r="H438">
        <v>0.71510273148000003</v>
      </c>
      <c r="I438" t="s">
        <v>1533</v>
      </c>
      <c r="J438">
        <v>0.32395464634999999</v>
      </c>
      <c r="K438">
        <v>405.84125219999999</v>
      </c>
    </row>
    <row r="439" spans="1:11" x14ac:dyDescent="0.25">
      <c r="A439">
        <f t="shared" si="6"/>
        <v>437</v>
      </c>
      <c r="B439" s="2" t="s">
        <v>436</v>
      </c>
      <c r="C439" t="s">
        <v>873</v>
      </c>
      <c r="D439" t="s">
        <v>961</v>
      </c>
      <c r="E439" t="s">
        <v>1408</v>
      </c>
      <c r="F439">
        <v>0.9594812304</v>
      </c>
      <c r="G439">
        <v>0</v>
      </c>
      <c r="H439">
        <v>0.71510273148000003</v>
      </c>
      <c r="I439" t="s">
        <v>1533</v>
      </c>
      <c r="J439">
        <v>0.32395464634999999</v>
      </c>
      <c r="K439">
        <v>481.96414963000001</v>
      </c>
    </row>
    <row r="440" spans="1:11" x14ac:dyDescent="0.25">
      <c r="A440">
        <f t="shared" si="6"/>
        <v>438</v>
      </c>
      <c r="B440" s="2" t="s">
        <v>437</v>
      </c>
      <c r="C440" t="s">
        <v>873</v>
      </c>
      <c r="D440" t="s">
        <v>968</v>
      </c>
      <c r="E440" t="s">
        <v>1409</v>
      </c>
      <c r="F440">
        <v>0.9594812304</v>
      </c>
      <c r="G440">
        <v>0</v>
      </c>
      <c r="H440">
        <v>0.71510273148000003</v>
      </c>
      <c r="I440" t="s">
        <v>1533</v>
      </c>
      <c r="J440">
        <v>0.97986281920999996</v>
      </c>
      <c r="K440">
        <v>183.40799132999999</v>
      </c>
    </row>
    <row r="441" spans="1:11" x14ac:dyDescent="0.25">
      <c r="A441">
        <f t="shared" si="6"/>
        <v>439</v>
      </c>
      <c r="B441" s="2" t="s">
        <v>438</v>
      </c>
      <c r="C441" t="s">
        <v>874</v>
      </c>
      <c r="D441" t="s">
        <v>960</v>
      </c>
      <c r="E441" t="s">
        <v>1410</v>
      </c>
      <c r="F441">
        <v>2.1886995245</v>
      </c>
      <c r="H441">
        <v>4.6167639559999998</v>
      </c>
      <c r="I441" t="s">
        <v>1546</v>
      </c>
      <c r="K441">
        <v>0</v>
      </c>
    </row>
    <row r="442" spans="1:11" x14ac:dyDescent="0.25">
      <c r="A442">
        <f t="shared" si="6"/>
        <v>440</v>
      </c>
      <c r="B442" s="2" t="s">
        <v>439</v>
      </c>
      <c r="C442" t="s">
        <v>874</v>
      </c>
      <c r="D442" t="s">
        <v>961</v>
      </c>
      <c r="E442" t="s">
        <v>1411</v>
      </c>
      <c r="F442">
        <v>2.1886995245</v>
      </c>
      <c r="G442">
        <v>0.97808087024000001</v>
      </c>
      <c r="H442">
        <v>4.6167639559999998</v>
      </c>
      <c r="I442" t="s">
        <v>1546</v>
      </c>
      <c r="J442">
        <v>13.79206911</v>
      </c>
      <c r="K442">
        <v>515.65112711999996</v>
      </c>
    </row>
    <row r="443" spans="1:11" x14ac:dyDescent="0.25">
      <c r="A443">
        <f t="shared" si="6"/>
        <v>441</v>
      </c>
      <c r="B443" s="2" t="s">
        <v>440</v>
      </c>
      <c r="C443" t="s">
        <v>875</v>
      </c>
      <c r="D443" t="s">
        <v>960</v>
      </c>
      <c r="E443" t="s">
        <v>1412</v>
      </c>
      <c r="F443">
        <v>9.6965252313000003E-2</v>
      </c>
      <c r="G443">
        <v>2.8489058937E-2</v>
      </c>
      <c r="H443">
        <v>2.9063599615000002</v>
      </c>
      <c r="I443" t="s">
        <v>1541</v>
      </c>
      <c r="J443">
        <v>1.0258563801</v>
      </c>
      <c r="K443">
        <v>371.53889569</v>
      </c>
    </row>
    <row r="444" spans="1:11" x14ac:dyDescent="0.25">
      <c r="A444">
        <f t="shared" si="6"/>
        <v>442</v>
      </c>
      <c r="B444" s="2" t="s">
        <v>441</v>
      </c>
      <c r="C444" t="s">
        <v>876</v>
      </c>
      <c r="D444" t="s">
        <v>970</v>
      </c>
      <c r="E444" t="s">
        <v>1413</v>
      </c>
      <c r="F444">
        <v>9.4501728152999995E-2</v>
      </c>
      <c r="H444">
        <v>0.17461974448000001</v>
      </c>
      <c r="I444" t="s">
        <v>1539</v>
      </c>
      <c r="K444">
        <v>0</v>
      </c>
    </row>
    <row r="445" spans="1:11" x14ac:dyDescent="0.25">
      <c r="A445">
        <f t="shared" si="6"/>
        <v>443</v>
      </c>
      <c r="B445" s="2" t="s">
        <v>442</v>
      </c>
      <c r="C445" t="s">
        <v>877</v>
      </c>
      <c r="D445" t="s">
        <v>960</v>
      </c>
      <c r="E445" t="s">
        <v>1414</v>
      </c>
      <c r="F445">
        <v>0.48942729470000002</v>
      </c>
      <c r="G445">
        <v>0.16634339914999999</v>
      </c>
      <c r="H445">
        <v>2.4362648018000002</v>
      </c>
      <c r="I445" t="s">
        <v>1536</v>
      </c>
      <c r="J445">
        <v>2.9955806187</v>
      </c>
      <c r="K445">
        <v>46192.021801000003</v>
      </c>
    </row>
    <row r="446" spans="1:11" x14ac:dyDescent="0.25">
      <c r="A446">
        <f t="shared" si="6"/>
        <v>444</v>
      </c>
      <c r="B446" s="2" t="s">
        <v>443</v>
      </c>
      <c r="C446" t="s">
        <v>878</v>
      </c>
      <c r="D446" t="s">
        <v>960</v>
      </c>
      <c r="E446" t="s">
        <v>1415</v>
      </c>
      <c r="F446">
        <v>-4.231360628</v>
      </c>
      <c r="G446">
        <v>0</v>
      </c>
      <c r="H446">
        <v>-10.750399326</v>
      </c>
      <c r="I446" t="s">
        <v>1541</v>
      </c>
      <c r="J446">
        <v>0.61591377206999998</v>
      </c>
      <c r="K446">
        <v>683.14308935999998</v>
      </c>
    </row>
    <row r="447" spans="1:11" x14ac:dyDescent="0.25">
      <c r="A447">
        <f t="shared" si="6"/>
        <v>445</v>
      </c>
      <c r="B447" s="2" t="s">
        <v>444</v>
      </c>
      <c r="C447" t="s">
        <v>879</v>
      </c>
      <c r="D447" t="s">
        <v>960</v>
      </c>
      <c r="E447" t="s">
        <v>1416</v>
      </c>
      <c r="F447">
        <v>5.3278435472999999E-2</v>
      </c>
      <c r="G447">
        <v>1.3082282876999999E-2</v>
      </c>
      <c r="H447">
        <v>1.5717461221</v>
      </c>
      <c r="I447" t="s">
        <v>1538</v>
      </c>
      <c r="J447">
        <v>3.9394484772</v>
      </c>
      <c r="K447">
        <v>798940.85089999996</v>
      </c>
    </row>
    <row r="448" spans="1:11" x14ac:dyDescent="0.25">
      <c r="A448">
        <f t="shared" si="6"/>
        <v>446</v>
      </c>
      <c r="B448" s="2" t="s">
        <v>445</v>
      </c>
      <c r="C448" t="s">
        <v>880</v>
      </c>
      <c r="D448" t="s">
        <v>960</v>
      </c>
      <c r="E448" t="s">
        <v>1417</v>
      </c>
      <c r="F448">
        <v>0.87519948806000003</v>
      </c>
      <c r="G448">
        <v>0.18812612253</v>
      </c>
      <c r="H448">
        <v>7.6642890533000001</v>
      </c>
      <c r="I448" t="s">
        <v>1537</v>
      </c>
      <c r="J448">
        <v>9.2247085408</v>
      </c>
      <c r="K448">
        <v>773592.14769999997</v>
      </c>
    </row>
    <row r="449" spans="1:11" x14ac:dyDescent="0.25">
      <c r="A449">
        <f t="shared" si="6"/>
        <v>447</v>
      </c>
      <c r="B449" s="2" t="s">
        <v>446</v>
      </c>
      <c r="C449" t="s">
        <v>881</v>
      </c>
      <c r="D449" t="s">
        <v>960</v>
      </c>
      <c r="E449" t="s">
        <v>1418</v>
      </c>
      <c r="F449">
        <v>0.3457142198</v>
      </c>
      <c r="H449">
        <v>1.5129630110000001</v>
      </c>
      <c r="I449" t="s">
        <v>1533</v>
      </c>
      <c r="K449">
        <v>0</v>
      </c>
    </row>
    <row r="450" spans="1:11" x14ac:dyDescent="0.25">
      <c r="A450">
        <f t="shared" si="6"/>
        <v>448</v>
      </c>
      <c r="B450" s="2" t="s">
        <v>447</v>
      </c>
      <c r="C450" t="s">
        <v>882</v>
      </c>
      <c r="D450" t="s">
        <v>960</v>
      </c>
      <c r="E450" t="s">
        <v>1419</v>
      </c>
      <c r="F450">
        <v>0.14604128243</v>
      </c>
      <c r="G450">
        <v>5.3557665494999997E-2</v>
      </c>
      <c r="H450">
        <v>1.1143776809999999</v>
      </c>
      <c r="I450" t="s">
        <v>1537</v>
      </c>
      <c r="J450">
        <v>0.73789669445999995</v>
      </c>
      <c r="K450">
        <v>5494.9519824999998</v>
      </c>
    </row>
    <row r="451" spans="1:11" x14ac:dyDescent="0.25">
      <c r="A451">
        <f t="shared" si="6"/>
        <v>449</v>
      </c>
      <c r="B451" s="2" t="s">
        <v>448</v>
      </c>
      <c r="C451" t="s">
        <v>882</v>
      </c>
      <c r="D451" t="s">
        <v>961</v>
      </c>
      <c r="E451" t="s">
        <v>1420</v>
      </c>
      <c r="F451">
        <v>0.14604128243</v>
      </c>
      <c r="G451">
        <v>5.8913432251999999E-2</v>
      </c>
      <c r="H451">
        <v>1.1143776809999999</v>
      </c>
      <c r="I451" t="s">
        <v>1537</v>
      </c>
      <c r="J451">
        <v>0.76389305497000004</v>
      </c>
      <c r="K451">
        <v>32840.366173000002</v>
      </c>
    </row>
    <row r="452" spans="1:11" x14ac:dyDescent="0.25">
      <c r="A452">
        <f t="shared" ref="A452:A515" si="7">ROW()-ROW($A$2)</f>
        <v>450</v>
      </c>
      <c r="B452" s="2" t="s">
        <v>449</v>
      </c>
      <c r="C452" t="s">
        <v>882</v>
      </c>
      <c r="D452" t="s">
        <v>968</v>
      </c>
      <c r="E452" t="s">
        <v>1421</v>
      </c>
      <c r="F452">
        <v>0.14604128243</v>
      </c>
      <c r="G452">
        <v>5.7842275872999997E-2</v>
      </c>
      <c r="H452">
        <v>1.1143776809999999</v>
      </c>
      <c r="I452" t="s">
        <v>1537</v>
      </c>
      <c r="J452">
        <v>3.7994680745</v>
      </c>
      <c r="K452">
        <v>128980.80693999999</v>
      </c>
    </row>
    <row r="453" spans="1:11" x14ac:dyDescent="0.25">
      <c r="A453">
        <f t="shared" si="7"/>
        <v>451</v>
      </c>
      <c r="B453" s="2" t="s">
        <v>450</v>
      </c>
      <c r="C453" t="s">
        <v>883</v>
      </c>
      <c r="D453" t="s">
        <v>960</v>
      </c>
      <c r="E453" t="s">
        <v>1422</v>
      </c>
      <c r="F453">
        <v>-8.129502574</v>
      </c>
      <c r="G453">
        <v>0</v>
      </c>
      <c r="H453">
        <v>-47.003960667999998</v>
      </c>
      <c r="I453" t="s">
        <v>1537</v>
      </c>
      <c r="J453">
        <v>0.87987681725</v>
      </c>
      <c r="K453">
        <v>2.0934867789</v>
      </c>
    </row>
    <row r="454" spans="1:11" x14ac:dyDescent="0.25">
      <c r="A454">
        <f t="shared" si="7"/>
        <v>452</v>
      </c>
      <c r="B454" s="2" t="s">
        <v>451</v>
      </c>
      <c r="C454" t="s">
        <v>883</v>
      </c>
      <c r="D454" t="s">
        <v>962</v>
      </c>
      <c r="E454" t="s">
        <v>1423</v>
      </c>
      <c r="F454">
        <v>-8.129502574</v>
      </c>
      <c r="G454">
        <v>0</v>
      </c>
      <c r="H454">
        <v>-47.003960667999998</v>
      </c>
      <c r="I454" t="s">
        <v>1537</v>
      </c>
      <c r="J454">
        <v>0.48793168955999999</v>
      </c>
      <c r="K454">
        <v>35.702513561000004</v>
      </c>
    </row>
    <row r="455" spans="1:11" x14ac:dyDescent="0.25">
      <c r="A455">
        <f t="shared" si="7"/>
        <v>453</v>
      </c>
      <c r="B455" s="2" t="s">
        <v>452</v>
      </c>
      <c r="C455" t="s">
        <v>883</v>
      </c>
      <c r="D455" t="s">
        <v>963</v>
      </c>
      <c r="E455" t="s">
        <v>1424</v>
      </c>
      <c r="F455">
        <v>-8.129502574</v>
      </c>
      <c r="G455">
        <v>0</v>
      </c>
      <c r="H455">
        <v>-47.003960667999998</v>
      </c>
      <c r="I455" t="s">
        <v>1537</v>
      </c>
      <c r="K455">
        <v>0</v>
      </c>
    </row>
    <row r="456" spans="1:11" x14ac:dyDescent="0.25">
      <c r="A456">
        <f t="shared" si="7"/>
        <v>454</v>
      </c>
      <c r="B456" s="2" t="s">
        <v>453</v>
      </c>
      <c r="C456" t="s">
        <v>884</v>
      </c>
      <c r="D456" t="s">
        <v>960</v>
      </c>
      <c r="E456" t="s">
        <v>1425</v>
      </c>
      <c r="F456">
        <v>0.28254333242000002</v>
      </c>
      <c r="G456">
        <v>0.16533808386000001</v>
      </c>
      <c r="H456">
        <v>2.1862215132</v>
      </c>
      <c r="I456" t="s">
        <v>1534</v>
      </c>
      <c r="J456">
        <v>2.4616553682000002</v>
      </c>
      <c r="K456">
        <v>6435.5994072000003</v>
      </c>
    </row>
    <row r="457" spans="1:11" x14ac:dyDescent="0.25">
      <c r="A457">
        <f t="shared" si="7"/>
        <v>455</v>
      </c>
      <c r="B457" s="2" t="s">
        <v>454</v>
      </c>
      <c r="C457" t="s">
        <v>884</v>
      </c>
      <c r="D457" t="s">
        <v>961</v>
      </c>
      <c r="E457" t="s">
        <v>1426</v>
      </c>
      <c r="F457">
        <v>0.28254333242000002</v>
      </c>
      <c r="G457">
        <v>0.18187189224</v>
      </c>
      <c r="H457">
        <v>2.1862215132</v>
      </c>
      <c r="I457" t="s">
        <v>1534</v>
      </c>
      <c r="J457">
        <v>2.8615993761</v>
      </c>
      <c r="K457">
        <v>8166.6349054000002</v>
      </c>
    </row>
    <row r="458" spans="1:11" x14ac:dyDescent="0.25">
      <c r="A458">
        <f t="shared" si="7"/>
        <v>456</v>
      </c>
      <c r="B458" s="2" t="s">
        <v>455</v>
      </c>
      <c r="C458" t="s">
        <v>884</v>
      </c>
      <c r="D458" t="s">
        <v>970</v>
      </c>
      <c r="E458" t="s">
        <v>1427</v>
      </c>
      <c r="F458">
        <v>0.28254333242000002</v>
      </c>
      <c r="G458">
        <v>0.17360498804999999</v>
      </c>
      <c r="H458">
        <v>2.1862215132</v>
      </c>
      <c r="I458" t="s">
        <v>1534</v>
      </c>
      <c r="J458">
        <v>5.3732477452999996</v>
      </c>
      <c r="K458">
        <v>197679.44819</v>
      </c>
    </row>
    <row r="459" spans="1:11" x14ac:dyDescent="0.25">
      <c r="A459">
        <f t="shared" si="7"/>
        <v>457</v>
      </c>
      <c r="B459" s="2" t="s">
        <v>456</v>
      </c>
      <c r="C459" t="s">
        <v>884</v>
      </c>
      <c r="D459" t="s">
        <v>970</v>
      </c>
      <c r="E459" t="s">
        <v>1428</v>
      </c>
      <c r="F459">
        <v>0.28254333242000002</v>
      </c>
      <c r="H459">
        <v>2.1862215132</v>
      </c>
      <c r="I459" t="s">
        <v>1534</v>
      </c>
      <c r="K459">
        <v>0</v>
      </c>
    </row>
    <row r="460" spans="1:11" x14ac:dyDescent="0.25">
      <c r="A460">
        <f t="shared" si="7"/>
        <v>458</v>
      </c>
      <c r="B460" s="2" t="s">
        <v>457</v>
      </c>
      <c r="C460" t="s">
        <v>885</v>
      </c>
      <c r="D460" t="s">
        <v>960</v>
      </c>
      <c r="E460" t="s">
        <v>1429</v>
      </c>
      <c r="F460">
        <v>-0.22927782532999999</v>
      </c>
      <c r="G460">
        <v>4.4130853205000001E-2</v>
      </c>
      <c r="H460">
        <v>1.8584022203999999</v>
      </c>
      <c r="I460" t="s">
        <v>1540</v>
      </c>
      <c r="J460">
        <v>1.0018597396</v>
      </c>
      <c r="K460">
        <v>1013.1495944</v>
      </c>
    </row>
    <row r="461" spans="1:11" x14ac:dyDescent="0.25">
      <c r="A461">
        <f t="shared" si="7"/>
        <v>459</v>
      </c>
      <c r="B461" s="2" t="s">
        <v>458</v>
      </c>
      <c r="C461" t="s">
        <v>885</v>
      </c>
      <c r="D461" t="s">
        <v>961</v>
      </c>
      <c r="E461" t="s">
        <v>1430</v>
      </c>
      <c r="F461">
        <v>-0.22927782532999999</v>
      </c>
      <c r="G461">
        <v>4.8543936899000002E-2</v>
      </c>
      <c r="H461">
        <v>1.8584022203999999</v>
      </c>
      <c r="I461" t="s">
        <v>1540</v>
      </c>
      <c r="J461">
        <v>0.32995380647</v>
      </c>
      <c r="K461">
        <v>1871.7081667</v>
      </c>
    </row>
    <row r="462" spans="1:11" x14ac:dyDescent="0.25">
      <c r="A462">
        <f t="shared" si="7"/>
        <v>460</v>
      </c>
      <c r="B462" s="2" t="s">
        <v>459</v>
      </c>
      <c r="C462" t="s">
        <v>886</v>
      </c>
      <c r="D462" t="s">
        <v>960</v>
      </c>
      <c r="E462" t="s">
        <v>1431</v>
      </c>
      <c r="F462">
        <v>9.5367548045E-2</v>
      </c>
      <c r="G462">
        <v>0.12525086073</v>
      </c>
      <c r="H462">
        <v>0.46446308246000001</v>
      </c>
      <c r="I462" t="s">
        <v>1538</v>
      </c>
      <c r="J462">
        <v>1.6917631531999999</v>
      </c>
      <c r="K462">
        <v>206978.81623999999</v>
      </c>
    </row>
    <row r="463" spans="1:11" x14ac:dyDescent="0.25">
      <c r="A463">
        <f t="shared" si="7"/>
        <v>461</v>
      </c>
      <c r="B463" s="2" t="s">
        <v>460</v>
      </c>
      <c r="C463" t="s">
        <v>887</v>
      </c>
      <c r="D463" t="s">
        <v>960</v>
      </c>
      <c r="E463" t="s">
        <v>1432</v>
      </c>
      <c r="F463">
        <v>-0.27062692971000002</v>
      </c>
      <c r="G463">
        <v>2.8600787809000001E-2</v>
      </c>
      <c r="H463">
        <v>4.9786196553000002</v>
      </c>
      <c r="I463" t="s">
        <v>1537</v>
      </c>
      <c r="J463">
        <v>3.2775411442000002</v>
      </c>
      <c r="K463">
        <v>483.85950622000001</v>
      </c>
    </row>
    <row r="464" spans="1:11" x14ac:dyDescent="0.25">
      <c r="A464">
        <f t="shared" si="7"/>
        <v>462</v>
      </c>
      <c r="B464" s="2" t="s">
        <v>461</v>
      </c>
      <c r="C464" t="s">
        <v>888</v>
      </c>
      <c r="D464" t="s">
        <v>960</v>
      </c>
      <c r="E464" t="s">
        <v>1433</v>
      </c>
      <c r="F464">
        <v>0.6027252488</v>
      </c>
      <c r="G464">
        <v>0.21652797444999999</v>
      </c>
      <c r="H464">
        <v>3.2030018671999998</v>
      </c>
      <c r="I464" t="s">
        <v>1537</v>
      </c>
      <c r="J464">
        <v>6.2791209230999998</v>
      </c>
      <c r="K464">
        <v>283210.08948000002</v>
      </c>
    </row>
    <row r="465" spans="1:11" x14ac:dyDescent="0.25">
      <c r="A465">
        <f t="shared" si="7"/>
        <v>463</v>
      </c>
      <c r="B465" s="2" t="s">
        <v>462</v>
      </c>
      <c r="C465" t="s">
        <v>889</v>
      </c>
      <c r="D465" t="s">
        <v>960</v>
      </c>
      <c r="E465" t="s">
        <v>1434</v>
      </c>
      <c r="F465">
        <v>5.7978404642000001</v>
      </c>
      <c r="G465">
        <v>0</v>
      </c>
      <c r="H465">
        <v>-6.9157835164000003</v>
      </c>
      <c r="I465" t="s">
        <v>1537</v>
      </c>
      <c r="J465">
        <v>1.4058031875999999</v>
      </c>
      <c r="K465">
        <v>91.798512638000005</v>
      </c>
    </row>
    <row r="466" spans="1:11" x14ac:dyDescent="0.25">
      <c r="A466">
        <f t="shared" si="7"/>
        <v>464</v>
      </c>
      <c r="B466" s="2" t="s">
        <v>463</v>
      </c>
      <c r="C466" t="s">
        <v>889</v>
      </c>
      <c r="D466" t="s">
        <v>961</v>
      </c>
      <c r="E466" t="s">
        <v>1435</v>
      </c>
      <c r="F466">
        <v>5.7978404642000001</v>
      </c>
      <c r="G466">
        <v>0</v>
      </c>
      <c r="H466">
        <v>-6.9157835164000003</v>
      </c>
      <c r="I466" t="s">
        <v>1537</v>
      </c>
      <c r="J466">
        <v>0.19597256384</v>
      </c>
      <c r="K466">
        <v>174.30495644000001</v>
      </c>
    </row>
    <row r="467" spans="1:11" x14ac:dyDescent="0.25">
      <c r="A467">
        <f t="shared" si="7"/>
        <v>465</v>
      </c>
      <c r="B467" s="2" t="s">
        <v>464</v>
      </c>
      <c r="C467" t="s">
        <v>890</v>
      </c>
      <c r="D467" t="s">
        <v>960</v>
      </c>
      <c r="E467" t="s">
        <v>1436</v>
      </c>
      <c r="F467">
        <v>0.14490147346000001</v>
      </c>
      <c r="G467">
        <v>2.4676489975E-2</v>
      </c>
      <c r="H467">
        <v>0.59827681633999996</v>
      </c>
      <c r="I467" t="s">
        <v>1546</v>
      </c>
      <c r="K467">
        <v>0</v>
      </c>
    </row>
    <row r="468" spans="1:11" x14ac:dyDescent="0.25">
      <c r="A468">
        <f t="shared" si="7"/>
        <v>466</v>
      </c>
      <c r="B468" s="2" t="s">
        <v>465</v>
      </c>
      <c r="C468" t="s">
        <v>890</v>
      </c>
      <c r="D468" t="s">
        <v>961</v>
      </c>
      <c r="E468" t="s">
        <v>1437</v>
      </c>
      <c r="F468">
        <v>0.14490147346000001</v>
      </c>
      <c r="G468">
        <v>5.4838430431E-2</v>
      </c>
      <c r="H468">
        <v>0.59827681633999996</v>
      </c>
      <c r="I468" t="s">
        <v>1546</v>
      </c>
      <c r="J468">
        <v>0.87587737717000003</v>
      </c>
      <c r="K468">
        <v>6475.7519464999996</v>
      </c>
    </row>
    <row r="469" spans="1:11" x14ac:dyDescent="0.25">
      <c r="A469">
        <f t="shared" si="7"/>
        <v>467</v>
      </c>
      <c r="B469" s="2" t="s">
        <v>466</v>
      </c>
      <c r="C469" t="s">
        <v>891</v>
      </c>
      <c r="D469" t="s">
        <v>960</v>
      </c>
      <c r="E469" t="s">
        <v>1438</v>
      </c>
      <c r="F469">
        <v>0.45485698520000001</v>
      </c>
      <c r="G469">
        <v>0.11751874701999999</v>
      </c>
      <c r="H469">
        <v>4.7383285899000001</v>
      </c>
      <c r="I469" t="s">
        <v>1534</v>
      </c>
      <c r="K469">
        <v>11.742597894999999</v>
      </c>
    </row>
    <row r="470" spans="1:11" x14ac:dyDescent="0.25">
      <c r="A470">
        <f t="shared" si="7"/>
        <v>468</v>
      </c>
      <c r="B470" s="2" t="s">
        <v>467</v>
      </c>
      <c r="C470" t="s">
        <v>891</v>
      </c>
      <c r="D470" t="s">
        <v>961</v>
      </c>
      <c r="E470" t="s">
        <v>1439</v>
      </c>
      <c r="F470">
        <v>0.45485698520000001</v>
      </c>
      <c r="G470">
        <v>0.12927062161</v>
      </c>
      <c r="H470">
        <v>4.7383285899000001</v>
      </c>
      <c r="I470" t="s">
        <v>1534</v>
      </c>
      <c r="K470">
        <v>5.6328809957999999</v>
      </c>
    </row>
    <row r="471" spans="1:11" x14ac:dyDescent="0.25">
      <c r="A471">
        <f t="shared" si="7"/>
        <v>469</v>
      </c>
      <c r="B471" s="2" t="s">
        <v>468</v>
      </c>
      <c r="C471" t="s">
        <v>892</v>
      </c>
      <c r="D471" t="s">
        <v>960</v>
      </c>
      <c r="E471" t="s">
        <v>1440</v>
      </c>
      <c r="F471">
        <v>-0.14629450181</v>
      </c>
      <c r="G471">
        <v>0</v>
      </c>
      <c r="H471">
        <v>0.68079543220000005</v>
      </c>
      <c r="I471" t="s">
        <v>1538</v>
      </c>
      <c r="J471">
        <v>0.30995660607999997</v>
      </c>
      <c r="K471">
        <v>48259.247217999997</v>
      </c>
    </row>
    <row r="472" spans="1:11" x14ac:dyDescent="0.25">
      <c r="A472">
        <f t="shared" si="7"/>
        <v>470</v>
      </c>
      <c r="B472" s="2" t="s">
        <v>469</v>
      </c>
      <c r="C472" t="s">
        <v>893</v>
      </c>
      <c r="D472" t="s">
        <v>960</v>
      </c>
      <c r="E472" t="s">
        <v>1441</v>
      </c>
      <c r="F472">
        <v>-0.33110654408000001</v>
      </c>
      <c r="G472">
        <v>0</v>
      </c>
      <c r="H472">
        <v>1.8481306900000001</v>
      </c>
      <c r="I472" t="s">
        <v>1537</v>
      </c>
      <c r="J472">
        <v>0.64590957266000004</v>
      </c>
      <c r="K472">
        <v>7325.67544</v>
      </c>
    </row>
    <row r="473" spans="1:11" x14ac:dyDescent="0.25">
      <c r="A473">
        <f t="shared" si="7"/>
        <v>471</v>
      </c>
      <c r="B473" s="2" t="s">
        <v>470</v>
      </c>
      <c r="C473" t="s">
        <v>894</v>
      </c>
      <c r="D473" t="s">
        <v>960</v>
      </c>
      <c r="E473" t="s">
        <v>1442</v>
      </c>
      <c r="F473">
        <v>0.22393840139000001</v>
      </c>
      <c r="G473">
        <v>0.45908919652000002</v>
      </c>
      <c r="H473">
        <v>2.8167387238999999</v>
      </c>
      <c r="I473" t="s">
        <v>1535</v>
      </c>
      <c r="J473">
        <v>2.8416021756999998</v>
      </c>
      <c r="K473">
        <v>491907.03022000002</v>
      </c>
    </row>
    <row r="474" spans="1:11" x14ac:dyDescent="0.25">
      <c r="A474">
        <f t="shared" si="7"/>
        <v>472</v>
      </c>
      <c r="B474" s="2" t="s">
        <v>471</v>
      </c>
      <c r="C474" t="s">
        <v>895</v>
      </c>
      <c r="D474" t="s">
        <v>960</v>
      </c>
      <c r="E474" t="s">
        <v>1443</v>
      </c>
      <c r="F474">
        <v>0.11184200995</v>
      </c>
      <c r="G474">
        <v>0.12910491564000001</v>
      </c>
      <c r="H474">
        <v>0.66849947438000001</v>
      </c>
      <c r="I474" t="s">
        <v>1538</v>
      </c>
      <c r="J474">
        <v>1.5337852701000001</v>
      </c>
      <c r="K474">
        <v>127788.53088999999</v>
      </c>
    </row>
    <row r="475" spans="1:11" x14ac:dyDescent="0.25">
      <c r="A475">
        <f t="shared" si="7"/>
        <v>473</v>
      </c>
      <c r="B475" s="2" t="s">
        <v>472</v>
      </c>
      <c r="C475" t="s">
        <v>896</v>
      </c>
      <c r="D475" t="s">
        <v>960</v>
      </c>
      <c r="E475" t="s">
        <v>1444</v>
      </c>
      <c r="F475">
        <v>3.7827439078999998E-2</v>
      </c>
      <c r="G475">
        <v>1.3102140688999999E-2</v>
      </c>
      <c r="H475">
        <v>1.4735774517</v>
      </c>
      <c r="I475" t="s">
        <v>1545</v>
      </c>
      <c r="J475">
        <v>3.1835543024000001</v>
      </c>
      <c r="K475">
        <v>50538.514781999998</v>
      </c>
    </row>
    <row r="476" spans="1:11" x14ac:dyDescent="0.25">
      <c r="A476">
        <f t="shared" si="7"/>
        <v>474</v>
      </c>
      <c r="B476" s="2" t="s">
        <v>473</v>
      </c>
      <c r="C476" t="s">
        <v>897</v>
      </c>
      <c r="D476" t="s">
        <v>960</v>
      </c>
      <c r="E476" t="s">
        <v>1445</v>
      </c>
      <c r="F476">
        <v>1.1708458544</v>
      </c>
      <c r="G476">
        <v>0.56025101318000003</v>
      </c>
      <c r="H476">
        <v>4.3157459146999999</v>
      </c>
      <c r="I476" t="s">
        <v>1532</v>
      </c>
      <c r="J476">
        <v>8.6987821704999995</v>
      </c>
      <c r="K476">
        <v>191811.06430999999</v>
      </c>
    </row>
    <row r="477" spans="1:11" x14ac:dyDescent="0.25">
      <c r="A477">
        <f t="shared" si="7"/>
        <v>475</v>
      </c>
      <c r="B477" s="2" t="s">
        <v>474</v>
      </c>
      <c r="C477" t="s">
        <v>898</v>
      </c>
      <c r="D477" t="s">
        <v>960</v>
      </c>
      <c r="E477" t="s">
        <v>1446</v>
      </c>
      <c r="F477">
        <v>-2.9236934754999999E-2</v>
      </c>
      <c r="G477">
        <v>0</v>
      </c>
      <c r="H477">
        <v>1.3686204375</v>
      </c>
      <c r="I477" t="s">
        <v>1537</v>
      </c>
      <c r="J477">
        <v>3.0495730598000002</v>
      </c>
      <c r="K477">
        <v>105749.4819</v>
      </c>
    </row>
    <row r="478" spans="1:11" x14ac:dyDescent="0.25">
      <c r="A478">
        <f t="shared" si="7"/>
        <v>476</v>
      </c>
      <c r="B478" s="2" t="s">
        <v>475</v>
      </c>
      <c r="C478" t="s">
        <v>899</v>
      </c>
      <c r="D478" t="s">
        <v>960</v>
      </c>
      <c r="E478" t="s">
        <v>1447</v>
      </c>
      <c r="F478">
        <v>1.1307743134999999</v>
      </c>
      <c r="G478">
        <v>1.4329917907</v>
      </c>
      <c r="H478">
        <v>4.9500841939000004</v>
      </c>
      <c r="I478" t="s">
        <v>1537</v>
      </c>
      <c r="K478">
        <v>0</v>
      </c>
    </row>
    <row r="479" spans="1:11" x14ac:dyDescent="0.25">
      <c r="A479">
        <f t="shared" si="7"/>
        <v>477</v>
      </c>
      <c r="B479" s="2" t="s">
        <v>476</v>
      </c>
      <c r="C479" t="s">
        <v>899</v>
      </c>
      <c r="D479" t="s">
        <v>962</v>
      </c>
      <c r="E479" t="s">
        <v>1448</v>
      </c>
      <c r="F479">
        <v>1.1307743134999999</v>
      </c>
      <c r="G479">
        <v>1.3450011488</v>
      </c>
      <c r="H479">
        <v>4.9500841939000004</v>
      </c>
      <c r="I479" t="s">
        <v>1537</v>
      </c>
      <c r="J479">
        <v>8.9987401764000001</v>
      </c>
      <c r="K479">
        <v>3.5610378056999998</v>
      </c>
    </row>
    <row r="480" spans="1:11" x14ac:dyDescent="0.25">
      <c r="A480">
        <f t="shared" si="7"/>
        <v>478</v>
      </c>
      <c r="B480" s="2" t="s">
        <v>477</v>
      </c>
      <c r="C480" t="s">
        <v>899</v>
      </c>
      <c r="D480" t="s">
        <v>963</v>
      </c>
      <c r="E480" t="s">
        <v>1449</v>
      </c>
      <c r="F480">
        <v>1.1307743134999999</v>
      </c>
      <c r="G480">
        <v>1.3450011488</v>
      </c>
      <c r="H480">
        <v>4.9500841939000004</v>
      </c>
      <c r="I480" t="s">
        <v>1537</v>
      </c>
      <c r="K480">
        <v>0</v>
      </c>
    </row>
    <row r="481" spans="1:11" x14ac:dyDescent="0.25">
      <c r="A481">
        <f t="shared" si="7"/>
        <v>479</v>
      </c>
      <c r="B481" s="2" t="s">
        <v>478</v>
      </c>
      <c r="C481" t="s">
        <v>900</v>
      </c>
      <c r="D481" t="s">
        <v>960</v>
      </c>
      <c r="E481" t="s">
        <v>1450</v>
      </c>
      <c r="F481">
        <v>-1.6805718936</v>
      </c>
      <c r="G481">
        <v>0</v>
      </c>
      <c r="H481">
        <v>2.2407834867999998</v>
      </c>
      <c r="I481" t="s">
        <v>1540</v>
      </c>
      <c r="J481">
        <v>0.25796388506000001</v>
      </c>
      <c r="K481">
        <v>4017.9233217999999</v>
      </c>
    </row>
    <row r="482" spans="1:11" x14ac:dyDescent="0.25">
      <c r="A482">
        <f t="shared" si="7"/>
        <v>480</v>
      </c>
      <c r="B482" s="2" t="s">
        <v>479</v>
      </c>
      <c r="C482" t="s">
        <v>901</v>
      </c>
      <c r="D482" t="s">
        <v>960</v>
      </c>
      <c r="E482" t="s">
        <v>1451</v>
      </c>
      <c r="F482">
        <v>1.4524251864</v>
      </c>
      <c r="G482">
        <v>0</v>
      </c>
      <c r="H482">
        <v>-0.12755332877</v>
      </c>
      <c r="I482" t="s">
        <v>1537</v>
      </c>
      <c r="K482">
        <v>0.39399550844999998</v>
      </c>
    </row>
    <row r="483" spans="1:11" x14ac:dyDescent="0.25">
      <c r="A483">
        <f t="shared" si="7"/>
        <v>481</v>
      </c>
      <c r="B483" s="2" t="s">
        <v>480</v>
      </c>
      <c r="C483" t="s">
        <v>901</v>
      </c>
      <c r="D483" t="s">
        <v>962</v>
      </c>
      <c r="E483" t="s">
        <v>1452</v>
      </c>
      <c r="F483">
        <v>1.4524251864</v>
      </c>
      <c r="G483">
        <v>0</v>
      </c>
      <c r="H483">
        <v>-0.12755332877</v>
      </c>
      <c r="I483" t="s">
        <v>1537</v>
      </c>
      <c r="K483">
        <v>1.5765544896999999</v>
      </c>
    </row>
    <row r="484" spans="1:11" x14ac:dyDescent="0.25">
      <c r="A484">
        <f t="shared" si="7"/>
        <v>482</v>
      </c>
      <c r="B484" s="2" t="s">
        <v>481</v>
      </c>
      <c r="C484" t="s">
        <v>901</v>
      </c>
      <c r="D484" t="s">
        <v>963</v>
      </c>
      <c r="E484" t="s">
        <v>1453</v>
      </c>
      <c r="F484">
        <v>1.4524251864</v>
      </c>
      <c r="G484">
        <v>0</v>
      </c>
      <c r="H484">
        <v>-0.12755332877</v>
      </c>
      <c r="I484" t="s">
        <v>1537</v>
      </c>
      <c r="K484">
        <v>1.1868531198000001</v>
      </c>
    </row>
    <row r="485" spans="1:11" x14ac:dyDescent="0.25">
      <c r="A485">
        <f t="shared" si="7"/>
        <v>483</v>
      </c>
      <c r="B485" s="2" t="s">
        <v>482</v>
      </c>
      <c r="C485" t="s">
        <v>902</v>
      </c>
      <c r="D485" t="s">
        <v>960</v>
      </c>
      <c r="E485" t="s">
        <v>1454</v>
      </c>
      <c r="F485">
        <v>0.10501193414</v>
      </c>
      <c r="H485">
        <v>1.351565583</v>
      </c>
      <c r="I485" t="s">
        <v>1533</v>
      </c>
      <c r="K485">
        <v>0</v>
      </c>
    </row>
    <row r="486" spans="1:11" x14ac:dyDescent="0.25">
      <c r="A486">
        <f t="shared" si="7"/>
        <v>484</v>
      </c>
      <c r="B486" s="2" t="s">
        <v>483</v>
      </c>
      <c r="C486" t="s">
        <v>903</v>
      </c>
      <c r="D486" t="s">
        <v>960</v>
      </c>
      <c r="E486" t="s">
        <v>1455</v>
      </c>
      <c r="F486">
        <v>-9.3046698601999993E-6</v>
      </c>
      <c r="H486">
        <v>8.3277502767000005E-6</v>
      </c>
      <c r="I486" t="s">
        <v>1537</v>
      </c>
      <c r="K486">
        <v>0</v>
      </c>
    </row>
    <row r="487" spans="1:11" x14ac:dyDescent="0.25">
      <c r="A487">
        <f t="shared" si="7"/>
        <v>485</v>
      </c>
      <c r="B487" s="2" t="s">
        <v>484</v>
      </c>
      <c r="C487" t="s">
        <v>904</v>
      </c>
      <c r="D487" t="s">
        <v>960</v>
      </c>
      <c r="E487" t="s">
        <v>1456</v>
      </c>
      <c r="F487">
        <v>1.8111630204E-7</v>
      </c>
      <c r="H487">
        <v>1.6903414313999999E-5</v>
      </c>
      <c r="I487" t="s">
        <v>1543</v>
      </c>
      <c r="K487">
        <v>0</v>
      </c>
    </row>
    <row r="488" spans="1:11" x14ac:dyDescent="0.25">
      <c r="A488">
        <f t="shared" si="7"/>
        <v>486</v>
      </c>
      <c r="B488" s="2" t="s">
        <v>485</v>
      </c>
      <c r="C488" t="s">
        <v>905</v>
      </c>
      <c r="D488" t="s">
        <v>960</v>
      </c>
      <c r="E488" t="s">
        <v>1457</v>
      </c>
      <c r="F488">
        <v>3.5796018709999999</v>
      </c>
      <c r="H488">
        <v>5.1843842684999997</v>
      </c>
      <c r="I488" t="s">
        <v>1537</v>
      </c>
      <c r="K488">
        <v>0</v>
      </c>
    </row>
    <row r="489" spans="1:11" x14ac:dyDescent="0.25">
      <c r="A489">
        <f t="shared" si="7"/>
        <v>487</v>
      </c>
      <c r="B489" s="2" t="s">
        <v>486</v>
      </c>
      <c r="C489" t="s">
        <v>905</v>
      </c>
      <c r="D489" t="s">
        <v>962</v>
      </c>
      <c r="E489" t="s">
        <v>1458</v>
      </c>
      <c r="F489">
        <v>3.5796018709999999</v>
      </c>
      <c r="G489">
        <v>0.18337010372000001</v>
      </c>
      <c r="H489">
        <v>5.1843842684999997</v>
      </c>
      <c r="I489" t="s">
        <v>1537</v>
      </c>
      <c r="K489">
        <v>0</v>
      </c>
    </row>
    <row r="490" spans="1:11" x14ac:dyDescent="0.25">
      <c r="A490">
        <f t="shared" si="7"/>
        <v>488</v>
      </c>
      <c r="B490" s="2" t="s">
        <v>487</v>
      </c>
      <c r="C490" t="s">
        <v>905</v>
      </c>
      <c r="D490" t="s">
        <v>963</v>
      </c>
      <c r="E490" t="s">
        <v>1459</v>
      </c>
      <c r="F490">
        <v>3.5796018709999999</v>
      </c>
      <c r="H490">
        <v>5.1843842684999997</v>
      </c>
      <c r="I490" t="s">
        <v>1537</v>
      </c>
      <c r="K490">
        <v>0</v>
      </c>
    </row>
    <row r="491" spans="1:11" x14ac:dyDescent="0.25">
      <c r="A491">
        <f t="shared" si="7"/>
        <v>489</v>
      </c>
      <c r="B491" s="2" t="s">
        <v>488</v>
      </c>
      <c r="C491" t="s">
        <v>906</v>
      </c>
      <c r="D491" t="s">
        <v>960</v>
      </c>
      <c r="E491" t="s">
        <v>1460</v>
      </c>
      <c r="F491">
        <v>2.7182796925999999</v>
      </c>
      <c r="G491">
        <v>0.45822299371000003</v>
      </c>
      <c r="H491">
        <v>5.7500768953000003</v>
      </c>
      <c r="I491" t="s">
        <v>1550</v>
      </c>
      <c r="J491">
        <v>7.9588857559999999</v>
      </c>
      <c r="K491">
        <v>1316109.6880999999</v>
      </c>
    </row>
    <row r="492" spans="1:11" x14ac:dyDescent="0.25">
      <c r="A492">
        <f t="shared" si="7"/>
        <v>490</v>
      </c>
      <c r="B492" s="2" t="s">
        <v>489</v>
      </c>
      <c r="C492" t="s">
        <v>907</v>
      </c>
      <c r="D492" t="s">
        <v>960</v>
      </c>
      <c r="E492" t="s">
        <v>1461</v>
      </c>
      <c r="F492">
        <v>-7.1568782905000003E-2</v>
      </c>
      <c r="G492">
        <v>0.10344091750000001</v>
      </c>
      <c r="H492">
        <v>1.9165721041999999</v>
      </c>
      <c r="I492" t="s">
        <v>1537</v>
      </c>
      <c r="J492">
        <v>0.67990481332999997</v>
      </c>
      <c r="K492">
        <v>6956.1140975999997</v>
      </c>
    </row>
    <row r="493" spans="1:11" x14ac:dyDescent="0.25">
      <c r="A493">
        <f t="shared" si="7"/>
        <v>491</v>
      </c>
      <c r="B493" s="2" t="s">
        <v>490</v>
      </c>
      <c r="C493" t="s">
        <v>908</v>
      </c>
      <c r="D493" t="s">
        <v>960</v>
      </c>
      <c r="E493" t="s">
        <v>1462</v>
      </c>
      <c r="F493">
        <v>0.26874753850999999</v>
      </c>
      <c r="G493">
        <v>0.39874695494000001</v>
      </c>
      <c r="H493">
        <v>1.2184522323</v>
      </c>
      <c r="I493" t="s">
        <v>1533</v>
      </c>
      <c r="J493">
        <v>2.4136620873000001</v>
      </c>
      <c r="K493">
        <v>8454.9828409000002</v>
      </c>
    </row>
    <row r="494" spans="1:11" x14ac:dyDescent="0.25">
      <c r="A494">
        <f t="shared" si="7"/>
        <v>492</v>
      </c>
      <c r="B494" s="2" t="s">
        <v>491</v>
      </c>
      <c r="C494" t="s">
        <v>908</v>
      </c>
      <c r="D494" t="s">
        <v>961</v>
      </c>
      <c r="E494" t="s">
        <v>1463</v>
      </c>
      <c r="F494">
        <v>0.26874753850999999</v>
      </c>
      <c r="G494">
        <v>0.39874695494000001</v>
      </c>
      <c r="H494">
        <v>1.2184522323</v>
      </c>
      <c r="I494" t="s">
        <v>1533</v>
      </c>
      <c r="J494">
        <v>2.4056632071999999</v>
      </c>
      <c r="K494">
        <v>18462.938492000001</v>
      </c>
    </row>
    <row r="495" spans="1:11" x14ac:dyDescent="0.25">
      <c r="A495">
        <f t="shared" si="7"/>
        <v>493</v>
      </c>
      <c r="B495" s="2" t="s">
        <v>492</v>
      </c>
      <c r="C495" t="s">
        <v>908</v>
      </c>
      <c r="D495" t="s">
        <v>968</v>
      </c>
      <c r="E495" t="s">
        <v>1464</v>
      </c>
      <c r="F495">
        <v>0.26874753850999999</v>
      </c>
      <c r="G495">
        <v>0.39874695494000001</v>
      </c>
      <c r="H495">
        <v>1.2184522323</v>
      </c>
      <c r="I495" t="s">
        <v>1533</v>
      </c>
      <c r="J495">
        <v>7.2929789829000002</v>
      </c>
      <c r="K495">
        <v>490512.94777000003</v>
      </c>
    </row>
    <row r="496" spans="1:11" x14ac:dyDescent="0.25">
      <c r="A496">
        <f t="shared" si="7"/>
        <v>494</v>
      </c>
      <c r="B496" s="2" t="s">
        <v>493</v>
      </c>
      <c r="C496" t="s">
        <v>909</v>
      </c>
      <c r="D496" t="s">
        <v>960</v>
      </c>
      <c r="E496" t="s">
        <v>1465</v>
      </c>
      <c r="F496">
        <v>0.82786572106</v>
      </c>
      <c r="G496">
        <v>0</v>
      </c>
      <c r="H496">
        <v>1.5501259892999999</v>
      </c>
      <c r="I496" t="s">
        <v>1535</v>
      </c>
      <c r="J496">
        <v>3.4095226668</v>
      </c>
      <c r="K496">
        <v>2007.8836128999999</v>
      </c>
    </row>
    <row r="497" spans="1:11" x14ac:dyDescent="0.25">
      <c r="A497">
        <f t="shared" si="7"/>
        <v>495</v>
      </c>
      <c r="B497" s="2" t="s">
        <v>494</v>
      </c>
      <c r="C497" t="s">
        <v>909</v>
      </c>
      <c r="D497" t="s">
        <v>961</v>
      </c>
      <c r="E497" t="s">
        <v>1466</v>
      </c>
      <c r="F497">
        <v>0.82786572106</v>
      </c>
      <c r="G497">
        <v>0</v>
      </c>
      <c r="H497">
        <v>1.5501259892999999</v>
      </c>
      <c r="I497" t="s">
        <v>1535</v>
      </c>
      <c r="J497">
        <v>3.4195212669999999</v>
      </c>
      <c r="K497">
        <v>47282.913280000001</v>
      </c>
    </row>
    <row r="498" spans="1:11" x14ac:dyDescent="0.25">
      <c r="A498">
        <f t="shared" si="7"/>
        <v>496</v>
      </c>
      <c r="B498" s="2" t="s">
        <v>495</v>
      </c>
      <c r="C498" t="s">
        <v>910</v>
      </c>
      <c r="D498" t="s">
        <v>960</v>
      </c>
      <c r="E498" t="s">
        <v>1467</v>
      </c>
      <c r="F498">
        <v>-5.6373603522999999E-2</v>
      </c>
      <c r="G498">
        <v>4.1434496148E-5</v>
      </c>
      <c r="H498">
        <v>0.36444962527000002</v>
      </c>
      <c r="I498" t="s">
        <v>1545</v>
      </c>
      <c r="J498">
        <v>0.18797368368</v>
      </c>
      <c r="K498">
        <v>4371.9784996999997</v>
      </c>
    </row>
    <row r="499" spans="1:11" x14ac:dyDescent="0.25">
      <c r="A499">
        <f t="shared" si="7"/>
        <v>497</v>
      </c>
      <c r="B499" s="2" t="s">
        <v>496</v>
      </c>
      <c r="C499" t="s">
        <v>911</v>
      </c>
      <c r="D499" t="s">
        <v>960</v>
      </c>
      <c r="E499" t="s">
        <v>1468</v>
      </c>
      <c r="F499">
        <v>0.10414090215000001</v>
      </c>
      <c r="G499">
        <v>1.6066423925E-2</v>
      </c>
      <c r="H499">
        <v>0.95117741702000003</v>
      </c>
      <c r="I499" t="s">
        <v>1537</v>
      </c>
      <c r="J499">
        <v>0.58191853141000005</v>
      </c>
      <c r="K499">
        <v>4792.0942642</v>
      </c>
    </row>
    <row r="500" spans="1:11" x14ac:dyDescent="0.25">
      <c r="A500">
        <f t="shared" si="7"/>
        <v>498</v>
      </c>
      <c r="B500" s="2" t="s">
        <v>497</v>
      </c>
      <c r="C500" t="s">
        <v>912</v>
      </c>
      <c r="D500" t="s">
        <v>960</v>
      </c>
      <c r="E500" t="s">
        <v>1469</v>
      </c>
      <c r="F500">
        <v>2.7204908621000002E-3</v>
      </c>
      <c r="G500">
        <v>0</v>
      </c>
      <c r="H500">
        <v>1.5358095103</v>
      </c>
      <c r="I500" t="s">
        <v>1541</v>
      </c>
      <c r="J500">
        <v>0.54392385066000004</v>
      </c>
      <c r="K500">
        <v>1247.3595502999999</v>
      </c>
    </row>
    <row r="501" spans="1:11" x14ac:dyDescent="0.25">
      <c r="A501">
        <f t="shared" si="7"/>
        <v>499</v>
      </c>
      <c r="B501" s="2" t="s">
        <v>498</v>
      </c>
      <c r="C501" t="s">
        <v>913</v>
      </c>
      <c r="D501" t="s">
        <v>960</v>
      </c>
      <c r="E501" t="s">
        <v>1470</v>
      </c>
      <c r="F501">
        <v>-3.3654827780999999E-2</v>
      </c>
      <c r="G501">
        <v>0</v>
      </c>
      <c r="H501">
        <v>-2.7281462794000001E-2</v>
      </c>
      <c r="I501" t="s">
        <v>1537</v>
      </c>
      <c r="K501">
        <v>0</v>
      </c>
    </row>
    <row r="502" spans="1:11" x14ac:dyDescent="0.25">
      <c r="A502">
        <f t="shared" si="7"/>
        <v>500</v>
      </c>
      <c r="B502" s="2" t="s">
        <v>499</v>
      </c>
      <c r="C502" t="s">
        <v>913</v>
      </c>
      <c r="D502" t="s">
        <v>961</v>
      </c>
      <c r="E502" t="s">
        <v>1471</v>
      </c>
      <c r="F502">
        <v>-3.3654827780999999E-2</v>
      </c>
      <c r="G502">
        <v>0</v>
      </c>
      <c r="H502">
        <v>-2.7281462794000001E-2</v>
      </c>
      <c r="I502" t="s">
        <v>1537</v>
      </c>
      <c r="K502">
        <v>0</v>
      </c>
    </row>
    <row r="503" spans="1:11" x14ac:dyDescent="0.25">
      <c r="A503">
        <f t="shared" si="7"/>
        <v>501</v>
      </c>
      <c r="B503" s="2" t="s">
        <v>500</v>
      </c>
      <c r="C503" t="s">
        <v>914</v>
      </c>
      <c r="D503" t="s">
        <v>960</v>
      </c>
      <c r="E503" t="s">
        <v>1472</v>
      </c>
      <c r="F503">
        <v>0.46301120061000001</v>
      </c>
      <c r="G503">
        <v>0.27322676242999999</v>
      </c>
      <c r="H503">
        <v>2.2270119073000001</v>
      </c>
      <c r="I503" t="s">
        <v>1538</v>
      </c>
      <c r="J503">
        <v>3.7674725537999998</v>
      </c>
      <c r="K503">
        <v>15240.214373999999</v>
      </c>
    </row>
    <row r="504" spans="1:11" x14ac:dyDescent="0.25">
      <c r="A504">
        <f t="shared" si="7"/>
        <v>502</v>
      </c>
      <c r="B504" s="2" t="s">
        <v>501</v>
      </c>
      <c r="C504" t="s">
        <v>915</v>
      </c>
      <c r="D504" t="s">
        <v>960</v>
      </c>
      <c r="E504" t="s">
        <v>1473</v>
      </c>
      <c r="F504">
        <v>0.11595819293</v>
      </c>
      <c r="H504">
        <v>1.5876878603</v>
      </c>
      <c r="I504" t="s">
        <v>1541</v>
      </c>
      <c r="K504">
        <v>0</v>
      </c>
    </row>
    <row r="505" spans="1:11" x14ac:dyDescent="0.25">
      <c r="A505">
        <f t="shared" si="7"/>
        <v>503</v>
      </c>
      <c r="B505" s="2" t="s">
        <v>502</v>
      </c>
      <c r="C505" t="s">
        <v>916</v>
      </c>
      <c r="D505" t="s">
        <v>960</v>
      </c>
      <c r="E505" t="s">
        <v>1474</v>
      </c>
      <c r="F505">
        <v>-60.845803535000002</v>
      </c>
      <c r="G505">
        <v>0</v>
      </c>
      <c r="H505">
        <v>-730.78862051999999</v>
      </c>
      <c r="I505" t="s">
        <v>1540</v>
      </c>
      <c r="K505">
        <v>0</v>
      </c>
    </row>
    <row r="506" spans="1:11" x14ac:dyDescent="0.25">
      <c r="A506">
        <f t="shared" si="7"/>
        <v>504</v>
      </c>
      <c r="B506" s="2" t="s">
        <v>503</v>
      </c>
      <c r="C506" t="s">
        <v>916</v>
      </c>
      <c r="D506" t="s">
        <v>961</v>
      </c>
      <c r="E506" t="s">
        <v>1475</v>
      </c>
      <c r="F506">
        <v>-60.845803535000002</v>
      </c>
      <c r="G506">
        <v>0</v>
      </c>
      <c r="H506">
        <v>-730.78862051999999</v>
      </c>
      <c r="I506" t="s">
        <v>1540</v>
      </c>
      <c r="J506">
        <v>3.3595296657999998</v>
      </c>
      <c r="K506">
        <v>82.952293003999998</v>
      </c>
    </row>
    <row r="507" spans="1:11" x14ac:dyDescent="0.25">
      <c r="A507">
        <f t="shared" si="7"/>
        <v>505</v>
      </c>
      <c r="B507" s="2" t="s">
        <v>504</v>
      </c>
      <c r="C507" t="s">
        <v>917</v>
      </c>
      <c r="D507" t="s">
        <v>960</v>
      </c>
      <c r="E507" t="s">
        <v>1476</v>
      </c>
      <c r="F507">
        <v>2.4867083650000001</v>
      </c>
      <c r="G507">
        <v>4.8972143657</v>
      </c>
      <c r="H507">
        <v>17.210947425000001</v>
      </c>
      <c r="I507" t="s">
        <v>1535</v>
      </c>
      <c r="K507">
        <v>0</v>
      </c>
    </row>
    <row r="508" spans="1:11" x14ac:dyDescent="0.25">
      <c r="A508">
        <f t="shared" si="7"/>
        <v>506</v>
      </c>
      <c r="B508" s="2" t="s">
        <v>505</v>
      </c>
      <c r="C508" t="s">
        <v>917</v>
      </c>
      <c r="D508" t="s">
        <v>961</v>
      </c>
      <c r="E508" t="s">
        <v>1477</v>
      </c>
      <c r="F508">
        <v>2.4867083650000001</v>
      </c>
      <c r="G508">
        <v>1.3829255110000001</v>
      </c>
      <c r="H508">
        <v>17.210947425000001</v>
      </c>
      <c r="I508" t="s">
        <v>1535</v>
      </c>
      <c r="K508">
        <v>9.0122812783999997</v>
      </c>
    </row>
    <row r="509" spans="1:11" x14ac:dyDescent="0.25">
      <c r="A509">
        <f t="shared" si="7"/>
        <v>507</v>
      </c>
      <c r="B509" s="2" t="s">
        <v>506</v>
      </c>
      <c r="C509" t="s">
        <v>918</v>
      </c>
      <c r="D509" t="s">
        <v>960</v>
      </c>
      <c r="E509" t="s">
        <v>1478</v>
      </c>
      <c r="F509">
        <v>-0.35932626253</v>
      </c>
      <c r="G509">
        <v>0</v>
      </c>
      <c r="H509">
        <v>3.6905348025000002</v>
      </c>
      <c r="I509" t="s">
        <v>1543</v>
      </c>
      <c r="J509">
        <v>2.7196192532999999</v>
      </c>
      <c r="K509">
        <v>64.192540116000004</v>
      </c>
    </row>
    <row r="510" spans="1:11" x14ac:dyDescent="0.25">
      <c r="A510">
        <f t="shared" si="7"/>
        <v>508</v>
      </c>
      <c r="B510" s="2" t="s">
        <v>507</v>
      </c>
      <c r="C510" t="s">
        <v>918</v>
      </c>
      <c r="D510" t="s">
        <v>961</v>
      </c>
      <c r="E510" t="s">
        <v>1479</v>
      </c>
      <c r="F510">
        <v>-0.35932626253</v>
      </c>
      <c r="G510">
        <v>0</v>
      </c>
      <c r="H510">
        <v>3.6905348025000002</v>
      </c>
      <c r="I510" t="s">
        <v>1543</v>
      </c>
      <c r="J510">
        <v>1.9437278781</v>
      </c>
      <c r="K510">
        <v>192.91363271</v>
      </c>
    </row>
    <row r="511" spans="1:11" x14ac:dyDescent="0.25">
      <c r="A511">
        <f t="shared" si="7"/>
        <v>509</v>
      </c>
      <c r="B511" s="2" t="s">
        <v>508</v>
      </c>
      <c r="C511" t="s">
        <v>919</v>
      </c>
      <c r="D511" t="s">
        <v>960</v>
      </c>
      <c r="E511" t="s">
        <v>1480</v>
      </c>
      <c r="F511">
        <v>0.46816412216999997</v>
      </c>
      <c r="G511">
        <v>0.45329635847999999</v>
      </c>
      <c r="H511">
        <v>7.8806697226000004</v>
      </c>
      <c r="I511" t="s">
        <v>1543</v>
      </c>
      <c r="J511">
        <v>8.2228488011999996</v>
      </c>
      <c r="K511">
        <v>318172.06225999998</v>
      </c>
    </row>
    <row r="512" spans="1:11" x14ac:dyDescent="0.25">
      <c r="A512">
        <f t="shared" si="7"/>
        <v>510</v>
      </c>
      <c r="B512" s="2" t="s">
        <v>509</v>
      </c>
      <c r="C512" t="s">
        <v>920</v>
      </c>
      <c r="D512" t="s">
        <v>960</v>
      </c>
      <c r="E512" t="s">
        <v>1481</v>
      </c>
      <c r="F512">
        <v>-1.0864058067</v>
      </c>
      <c r="G512">
        <v>0</v>
      </c>
      <c r="H512">
        <v>1.3494573589000001</v>
      </c>
      <c r="I512" t="s">
        <v>1541</v>
      </c>
      <c r="J512">
        <v>1.1678365029</v>
      </c>
      <c r="K512">
        <v>81565.522215999998</v>
      </c>
    </row>
    <row r="513" spans="1:11" x14ac:dyDescent="0.25">
      <c r="A513">
        <f t="shared" si="7"/>
        <v>511</v>
      </c>
      <c r="B513" s="2" t="s">
        <v>510</v>
      </c>
      <c r="C513" t="s">
        <v>921</v>
      </c>
      <c r="D513" t="s">
        <v>960</v>
      </c>
      <c r="E513" t="s">
        <v>1482</v>
      </c>
      <c r="F513">
        <v>0.27322630440000001</v>
      </c>
      <c r="G513">
        <v>0.25711610604000001</v>
      </c>
      <c r="H513">
        <v>1.5656702508</v>
      </c>
      <c r="I513" t="s">
        <v>1537</v>
      </c>
      <c r="J513">
        <v>5.6192133101000001</v>
      </c>
      <c r="K513">
        <v>9276.7600358</v>
      </c>
    </row>
    <row r="514" spans="1:11" x14ac:dyDescent="0.25">
      <c r="A514">
        <f t="shared" si="7"/>
        <v>512</v>
      </c>
      <c r="B514" s="2" t="s">
        <v>511</v>
      </c>
      <c r="C514" t="s">
        <v>922</v>
      </c>
      <c r="D514" t="s">
        <v>960</v>
      </c>
      <c r="E514" t="s">
        <v>1483</v>
      </c>
      <c r="F514">
        <v>5.0535086238000002E-2</v>
      </c>
      <c r="G514">
        <v>0</v>
      </c>
      <c r="H514">
        <v>-14.887915405999999</v>
      </c>
      <c r="I514" t="s">
        <v>1540</v>
      </c>
      <c r="K514">
        <v>0</v>
      </c>
    </row>
    <row r="515" spans="1:11" x14ac:dyDescent="0.25">
      <c r="A515">
        <f t="shared" si="7"/>
        <v>513</v>
      </c>
      <c r="B515" s="2" t="s">
        <v>512</v>
      </c>
      <c r="C515" t="s">
        <v>922</v>
      </c>
      <c r="D515" t="s">
        <v>961</v>
      </c>
      <c r="E515" t="s">
        <v>1484</v>
      </c>
      <c r="F515">
        <v>5.0535086238000002E-2</v>
      </c>
      <c r="G515">
        <v>0</v>
      </c>
      <c r="H515">
        <v>-14.887915405999999</v>
      </c>
      <c r="I515" t="s">
        <v>1540</v>
      </c>
      <c r="J515">
        <v>0.61991321214999995</v>
      </c>
      <c r="K515">
        <v>27.962329141000001</v>
      </c>
    </row>
    <row r="516" spans="1:11" x14ac:dyDescent="0.25">
      <c r="A516">
        <f t="shared" ref="A516:A561" si="8">ROW()-ROW($A$2)</f>
        <v>514</v>
      </c>
      <c r="B516" s="2" t="s">
        <v>513</v>
      </c>
      <c r="C516" t="s">
        <v>923</v>
      </c>
      <c r="D516" t="s">
        <v>960</v>
      </c>
      <c r="E516" t="s">
        <v>1485</v>
      </c>
      <c r="F516">
        <v>0.13231913021</v>
      </c>
      <c r="G516">
        <v>0.16355789228000001</v>
      </c>
      <c r="H516">
        <v>2.0109192717000002</v>
      </c>
      <c r="I516" t="s">
        <v>1543</v>
      </c>
      <c r="J516">
        <v>2.7996080549000002</v>
      </c>
      <c r="K516">
        <v>435883.63130000001</v>
      </c>
    </row>
    <row r="517" spans="1:11" x14ac:dyDescent="0.25">
      <c r="A517">
        <f t="shared" si="8"/>
        <v>515</v>
      </c>
      <c r="B517" s="2" t="s">
        <v>514</v>
      </c>
      <c r="C517" t="s">
        <v>924</v>
      </c>
      <c r="D517" t="s">
        <v>960</v>
      </c>
      <c r="E517" t="s">
        <v>1486</v>
      </c>
      <c r="F517">
        <v>-3.1457822585000003E-2</v>
      </c>
      <c r="G517">
        <v>0</v>
      </c>
      <c r="H517">
        <v>0.31704879502</v>
      </c>
      <c r="I517" t="s">
        <v>1537</v>
      </c>
      <c r="J517">
        <v>0.28995940568</v>
      </c>
      <c r="K517">
        <v>2438.0456687999999</v>
      </c>
    </row>
    <row r="518" spans="1:11" x14ac:dyDescent="0.25">
      <c r="A518">
        <f t="shared" si="8"/>
        <v>516</v>
      </c>
      <c r="B518" s="2" t="s">
        <v>515</v>
      </c>
      <c r="C518" t="s">
        <v>925</v>
      </c>
      <c r="D518" t="s">
        <v>960</v>
      </c>
      <c r="E518" t="s">
        <v>1487</v>
      </c>
      <c r="F518">
        <v>0.15731057376999999</v>
      </c>
      <c r="G518">
        <v>5.9328310930000003E-2</v>
      </c>
      <c r="H518">
        <v>1.3632236338999999</v>
      </c>
      <c r="I518" t="s">
        <v>1545</v>
      </c>
      <c r="J518">
        <v>5.1312816206000003</v>
      </c>
      <c r="K518">
        <v>619502.00321</v>
      </c>
    </row>
    <row r="519" spans="1:11" x14ac:dyDescent="0.25">
      <c r="A519">
        <f t="shared" si="8"/>
        <v>517</v>
      </c>
      <c r="B519" s="2" t="s">
        <v>516</v>
      </c>
      <c r="C519" t="s">
        <v>926</v>
      </c>
      <c r="D519" t="s">
        <v>961</v>
      </c>
      <c r="E519" t="s">
        <v>1488</v>
      </c>
      <c r="F519">
        <v>0.11574821079</v>
      </c>
      <c r="G519">
        <v>3.6326059672999997E-2</v>
      </c>
      <c r="H519">
        <v>0.39398070242</v>
      </c>
      <c r="I519" t="s">
        <v>1539</v>
      </c>
      <c r="J519">
        <v>2.0557122002999999</v>
      </c>
      <c r="K519">
        <v>7428.2176067</v>
      </c>
    </row>
    <row r="520" spans="1:11" x14ac:dyDescent="0.25">
      <c r="A520">
        <f t="shared" si="8"/>
        <v>518</v>
      </c>
      <c r="B520" s="2" t="s">
        <v>517</v>
      </c>
      <c r="C520" t="s">
        <v>927</v>
      </c>
      <c r="D520" t="s">
        <v>960</v>
      </c>
      <c r="E520" t="s">
        <v>1489</v>
      </c>
      <c r="F520">
        <v>0.65803959932</v>
      </c>
      <c r="G520">
        <v>0.20481261567</v>
      </c>
      <c r="H520">
        <v>4.7056813174999998</v>
      </c>
      <c r="I520" t="s">
        <v>1533</v>
      </c>
      <c r="J520">
        <v>5.8551802748000004</v>
      </c>
      <c r="K520">
        <v>197.25180315</v>
      </c>
    </row>
    <row r="521" spans="1:11" x14ac:dyDescent="0.25">
      <c r="A521">
        <f t="shared" si="8"/>
        <v>519</v>
      </c>
      <c r="B521" s="2" t="s">
        <v>518</v>
      </c>
      <c r="C521" t="s">
        <v>927</v>
      </c>
      <c r="D521" t="s">
        <v>961</v>
      </c>
      <c r="E521" t="s">
        <v>1490</v>
      </c>
      <c r="F521">
        <v>0.65803959932</v>
      </c>
      <c r="G521">
        <v>0.20481261567</v>
      </c>
      <c r="H521">
        <v>4.7056813174999998</v>
      </c>
      <c r="I521" t="s">
        <v>1533</v>
      </c>
      <c r="J521">
        <v>4.6093546903</v>
      </c>
      <c r="K521">
        <v>182623.05885999999</v>
      </c>
    </row>
    <row r="522" spans="1:11" x14ac:dyDescent="0.25">
      <c r="A522">
        <f t="shared" si="8"/>
        <v>520</v>
      </c>
      <c r="B522" s="2" t="s">
        <v>519</v>
      </c>
      <c r="C522" t="s">
        <v>928</v>
      </c>
      <c r="D522" t="s">
        <v>960</v>
      </c>
      <c r="E522" t="s">
        <v>1491</v>
      </c>
      <c r="F522">
        <v>0.10352744211000001</v>
      </c>
      <c r="G522">
        <v>3.3980294602E-2</v>
      </c>
      <c r="H522">
        <v>0.98047228446000001</v>
      </c>
      <c r="I522" t="s">
        <v>1537</v>
      </c>
      <c r="K522">
        <v>0</v>
      </c>
    </row>
    <row r="523" spans="1:11" x14ac:dyDescent="0.25">
      <c r="A523">
        <f t="shared" si="8"/>
        <v>521</v>
      </c>
      <c r="B523" s="2" t="s">
        <v>520</v>
      </c>
      <c r="C523" t="s">
        <v>928</v>
      </c>
      <c r="D523" t="s">
        <v>961</v>
      </c>
      <c r="E523" t="s">
        <v>1492</v>
      </c>
      <c r="F523">
        <v>0.10352744211000001</v>
      </c>
      <c r="G523">
        <v>6.4378157983000006E-2</v>
      </c>
      <c r="H523">
        <v>0.98047228446000001</v>
      </c>
      <c r="I523" t="s">
        <v>1537</v>
      </c>
      <c r="J523">
        <v>4.0994260802999998</v>
      </c>
      <c r="K523">
        <v>14.769261976999999</v>
      </c>
    </row>
    <row r="524" spans="1:11" x14ac:dyDescent="0.25">
      <c r="A524">
        <f t="shared" si="8"/>
        <v>522</v>
      </c>
      <c r="B524" s="2" t="s">
        <v>521</v>
      </c>
      <c r="C524" t="s">
        <v>929</v>
      </c>
      <c r="D524" t="s">
        <v>960</v>
      </c>
      <c r="E524" t="s">
        <v>1493</v>
      </c>
      <c r="F524">
        <v>7.1471494218999995E-2</v>
      </c>
      <c r="G524">
        <v>2.7138035572000001E-2</v>
      </c>
      <c r="H524">
        <v>1.3276651184999999</v>
      </c>
      <c r="I524" t="s">
        <v>1541</v>
      </c>
      <c r="J524">
        <v>0.70390145380000002</v>
      </c>
      <c r="K524">
        <v>11100.739054</v>
      </c>
    </row>
    <row r="525" spans="1:11" x14ac:dyDescent="0.25">
      <c r="A525">
        <f t="shared" si="8"/>
        <v>523</v>
      </c>
      <c r="B525" s="2" t="s">
        <v>522</v>
      </c>
      <c r="C525" t="s">
        <v>930</v>
      </c>
      <c r="D525" t="s">
        <v>960</v>
      </c>
      <c r="E525" t="s">
        <v>1494</v>
      </c>
      <c r="F525">
        <v>3.7034931187999998E-2</v>
      </c>
      <c r="G525">
        <v>5.1803799839999998E-2</v>
      </c>
      <c r="H525">
        <v>4.0270472795999996</v>
      </c>
      <c r="I525" t="s">
        <v>1538</v>
      </c>
      <c r="J525">
        <v>0.65390845281999999</v>
      </c>
      <c r="K525">
        <v>854.95184372000006</v>
      </c>
    </row>
    <row r="526" spans="1:11" x14ac:dyDescent="0.25">
      <c r="A526">
        <f t="shared" si="8"/>
        <v>524</v>
      </c>
      <c r="B526" s="2" t="s">
        <v>523</v>
      </c>
      <c r="C526" t="s">
        <v>931</v>
      </c>
      <c r="D526" t="s">
        <v>960</v>
      </c>
      <c r="E526" t="s">
        <v>1495</v>
      </c>
      <c r="F526">
        <v>0.67576383745000002</v>
      </c>
      <c r="G526">
        <v>8.6240408421999995E-2</v>
      </c>
      <c r="H526">
        <v>4.0414416529999997</v>
      </c>
      <c r="I526" t="s">
        <v>1546</v>
      </c>
      <c r="J526">
        <v>4.4593756873999997</v>
      </c>
      <c r="K526">
        <v>73941.636962000004</v>
      </c>
    </row>
    <row r="527" spans="1:11" x14ac:dyDescent="0.25">
      <c r="A527">
        <f t="shared" si="8"/>
        <v>525</v>
      </c>
      <c r="B527" s="2" t="s">
        <v>524</v>
      </c>
      <c r="C527" t="s">
        <v>932</v>
      </c>
      <c r="D527" t="s">
        <v>960</v>
      </c>
      <c r="E527" t="s">
        <v>1496</v>
      </c>
      <c r="F527">
        <v>0.31613490861999999</v>
      </c>
      <c r="G527">
        <v>0.10546139806</v>
      </c>
      <c r="H527">
        <v>2.0489824782000001</v>
      </c>
      <c r="I527" t="s">
        <v>1531</v>
      </c>
      <c r="J527">
        <v>2.8875957365999998</v>
      </c>
      <c r="K527">
        <v>500894.74488999997</v>
      </c>
    </row>
    <row r="528" spans="1:11" x14ac:dyDescent="0.25">
      <c r="A528">
        <f t="shared" si="8"/>
        <v>526</v>
      </c>
      <c r="B528" s="2" t="s">
        <v>525</v>
      </c>
      <c r="C528" t="s">
        <v>933</v>
      </c>
      <c r="D528" t="s">
        <v>960</v>
      </c>
      <c r="E528" t="s">
        <v>1497</v>
      </c>
      <c r="F528">
        <v>9.5548728639999997E-2</v>
      </c>
      <c r="G528">
        <v>3.4659134284999997E-2</v>
      </c>
      <c r="H528">
        <v>0.54733671210000001</v>
      </c>
      <c r="I528" t="s">
        <v>1537</v>
      </c>
      <c r="J528">
        <v>0.46793448917000002</v>
      </c>
      <c r="K528">
        <v>281.54725872</v>
      </c>
    </row>
    <row r="529" spans="1:11" x14ac:dyDescent="0.25">
      <c r="A529">
        <f t="shared" si="8"/>
        <v>527</v>
      </c>
      <c r="B529" s="2" t="s">
        <v>526</v>
      </c>
      <c r="C529" t="s">
        <v>934</v>
      </c>
      <c r="D529" t="s">
        <v>960</v>
      </c>
      <c r="E529" t="s">
        <v>1498</v>
      </c>
      <c r="F529">
        <v>7.0230743851000005E-2</v>
      </c>
      <c r="G529">
        <v>1.6210333641999999E-2</v>
      </c>
      <c r="H529">
        <v>0.54137682004999998</v>
      </c>
      <c r="I529" t="s">
        <v>1543</v>
      </c>
      <c r="J529">
        <v>0.68390425340000005</v>
      </c>
      <c r="K529">
        <v>1657.7667663</v>
      </c>
    </row>
    <row r="530" spans="1:11" x14ac:dyDescent="0.25">
      <c r="A530">
        <f t="shared" si="8"/>
        <v>528</v>
      </c>
      <c r="B530" s="2" t="s">
        <v>527</v>
      </c>
      <c r="C530" t="s">
        <v>935</v>
      </c>
      <c r="D530" t="s">
        <v>960</v>
      </c>
      <c r="E530" t="s">
        <v>1499</v>
      </c>
      <c r="F530">
        <v>2.451232852</v>
      </c>
      <c r="G530">
        <v>2.2913490425999998</v>
      </c>
      <c r="H530">
        <v>4.2912737159000001</v>
      </c>
      <c r="I530" t="s">
        <v>1547</v>
      </c>
      <c r="J530">
        <v>12.548243246</v>
      </c>
      <c r="K530">
        <v>5790.2250750000003</v>
      </c>
    </row>
    <row r="531" spans="1:11" x14ac:dyDescent="0.25">
      <c r="A531">
        <f t="shared" si="8"/>
        <v>529</v>
      </c>
      <c r="B531" s="2" t="s">
        <v>528</v>
      </c>
      <c r="C531" t="s">
        <v>935</v>
      </c>
      <c r="D531" t="s">
        <v>962</v>
      </c>
      <c r="E531" t="s">
        <v>1500</v>
      </c>
      <c r="F531">
        <v>2.451232852</v>
      </c>
      <c r="G531">
        <v>2.5338848090999999</v>
      </c>
      <c r="H531">
        <v>4.2912737159000001</v>
      </c>
      <c r="I531" t="s">
        <v>1547</v>
      </c>
      <c r="K531">
        <v>76.393560657999998</v>
      </c>
    </row>
    <row r="532" spans="1:11" x14ac:dyDescent="0.25">
      <c r="A532">
        <f t="shared" si="8"/>
        <v>530</v>
      </c>
      <c r="B532" s="2" t="s">
        <v>529</v>
      </c>
      <c r="C532" t="s">
        <v>935</v>
      </c>
      <c r="D532" t="s">
        <v>963</v>
      </c>
      <c r="E532" t="s">
        <v>1501</v>
      </c>
      <c r="F532">
        <v>2.451232852</v>
      </c>
      <c r="G532">
        <v>2.5204839468000002</v>
      </c>
      <c r="H532">
        <v>4.2912737159000001</v>
      </c>
      <c r="I532" t="s">
        <v>1547</v>
      </c>
      <c r="J532">
        <v>13.048173255</v>
      </c>
      <c r="K532">
        <v>88812.290282000002</v>
      </c>
    </row>
    <row r="533" spans="1:11" x14ac:dyDescent="0.25">
      <c r="A533">
        <f t="shared" si="8"/>
        <v>531</v>
      </c>
      <c r="B533" s="2" t="s">
        <v>530</v>
      </c>
      <c r="C533" t="s">
        <v>936</v>
      </c>
      <c r="D533" t="s">
        <v>960</v>
      </c>
      <c r="E533" t="s">
        <v>1502</v>
      </c>
      <c r="F533">
        <v>0.12256189487999999</v>
      </c>
      <c r="H533">
        <v>0.39547437302999999</v>
      </c>
      <c r="I533" t="s">
        <v>1533</v>
      </c>
      <c r="K533">
        <v>0</v>
      </c>
    </row>
    <row r="534" spans="1:11" x14ac:dyDescent="0.25">
      <c r="A534">
        <f t="shared" si="8"/>
        <v>532</v>
      </c>
      <c r="B534" s="2" t="s">
        <v>531</v>
      </c>
      <c r="C534" t="s">
        <v>937</v>
      </c>
      <c r="D534" t="s">
        <v>960</v>
      </c>
      <c r="E534" t="s">
        <v>1503</v>
      </c>
      <c r="F534">
        <v>0.14363636186000001</v>
      </c>
      <c r="G534">
        <v>0.17373297416</v>
      </c>
      <c r="H534">
        <v>3.7806283467999999</v>
      </c>
      <c r="I534" t="s">
        <v>1535</v>
      </c>
      <c r="J534">
        <v>1.4098026276</v>
      </c>
      <c r="K534">
        <v>15101.467552</v>
      </c>
    </row>
    <row r="535" spans="1:11" x14ac:dyDescent="0.25">
      <c r="A535">
        <f t="shared" si="8"/>
        <v>533</v>
      </c>
      <c r="B535" s="2" t="s">
        <v>532</v>
      </c>
      <c r="C535" t="s">
        <v>937</v>
      </c>
      <c r="D535" t="s">
        <v>962</v>
      </c>
      <c r="E535" t="s">
        <v>1504</v>
      </c>
      <c r="F535">
        <v>0.14363636186000001</v>
      </c>
      <c r="G535">
        <v>0.19110627156000001</v>
      </c>
      <c r="H535">
        <v>3.7806283467999999</v>
      </c>
      <c r="I535" t="s">
        <v>1535</v>
      </c>
      <c r="J535">
        <v>1.4397984282</v>
      </c>
      <c r="K535">
        <v>420143.73450000002</v>
      </c>
    </row>
    <row r="536" spans="1:11" x14ac:dyDescent="0.25">
      <c r="A536">
        <f t="shared" si="8"/>
        <v>534</v>
      </c>
      <c r="B536" s="2" t="s">
        <v>533</v>
      </c>
      <c r="C536" t="s">
        <v>937</v>
      </c>
      <c r="D536" t="s">
        <v>963</v>
      </c>
      <c r="E536" t="s">
        <v>1505</v>
      </c>
      <c r="F536">
        <v>0.14363636186000001</v>
      </c>
      <c r="G536">
        <v>0.19110627156000001</v>
      </c>
      <c r="H536">
        <v>3.7806283467999999</v>
      </c>
      <c r="I536" t="s">
        <v>1535</v>
      </c>
      <c r="J536">
        <v>3.0555722199000002</v>
      </c>
      <c r="K536">
        <v>1.0239723006000001</v>
      </c>
    </row>
    <row r="537" spans="1:11" x14ac:dyDescent="0.25">
      <c r="A537">
        <f t="shared" si="8"/>
        <v>535</v>
      </c>
      <c r="B537" s="2" t="s">
        <v>534</v>
      </c>
      <c r="C537" t="s">
        <v>938</v>
      </c>
      <c r="D537" t="s">
        <v>960</v>
      </c>
      <c r="E537" t="s">
        <v>1506</v>
      </c>
      <c r="F537">
        <v>3.5345754755000001</v>
      </c>
      <c r="G537">
        <v>1.1022523197</v>
      </c>
      <c r="H537">
        <v>8.4088418021999995</v>
      </c>
      <c r="I537" t="s">
        <v>1544</v>
      </c>
      <c r="J537">
        <v>14.477973083</v>
      </c>
      <c r="K537">
        <v>7635450.0343000004</v>
      </c>
    </row>
    <row r="538" spans="1:11" x14ac:dyDescent="0.25">
      <c r="A538">
        <f t="shared" si="8"/>
        <v>536</v>
      </c>
      <c r="B538" s="2" t="s">
        <v>535</v>
      </c>
      <c r="C538" t="s">
        <v>939</v>
      </c>
      <c r="D538" t="s">
        <v>960</v>
      </c>
      <c r="E538" t="s">
        <v>1507</v>
      </c>
      <c r="F538">
        <v>5.8791903641000003E-2</v>
      </c>
      <c r="G538">
        <v>4.8685969718000002E-2</v>
      </c>
      <c r="H538">
        <v>2.9660650614000001</v>
      </c>
      <c r="I538" t="s">
        <v>1537</v>
      </c>
      <c r="J538">
        <v>2.1037054812</v>
      </c>
      <c r="K538">
        <v>16051.421031</v>
      </c>
    </row>
    <row r="539" spans="1:11" x14ac:dyDescent="0.25">
      <c r="A539">
        <f t="shared" si="8"/>
        <v>537</v>
      </c>
      <c r="B539" s="2" t="s">
        <v>536</v>
      </c>
      <c r="C539" t="s">
        <v>940</v>
      </c>
      <c r="D539" t="s">
        <v>960</v>
      </c>
      <c r="E539" t="s">
        <v>1508</v>
      </c>
      <c r="F539">
        <v>0.14148944724000001</v>
      </c>
      <c r="G539">
        <v>5.0401423697E-2</v>
      </c>
      <c r="H539">
        <v>0.73552899691999996</v>
      </c>
      <c r="I539" t="s">
        <v>1537</v>
      </c>
      <c r="J539">
        <v>2.4436578879000002</v>
      </c>
      <c r="K539">
        <v>241771.89327999999</v>
      </c>
    </row>
    <row r="540" spans="1:11" x14ac:dyDescent="0.25">
      <c r="A540">
        <f t="shared" si="8"/>
        <v>538</v>
      </c>
      <c r="B540" s="2" t="s">
        <v>537</v>
      </c>
      <c r="C540" t="s">
        <v>941</v>
      </c>
      <c r="D540" t="s">
        <v>960</v>
      </c>
      <c r="E540" t="s">
        <v>1509</v>
      </c>
      <c r="F540">
        <v>0.40386902677999997</v>
      </c>
      <c r="G540">
        <v>0</v>
      </c>
      <c r="H540">
        <v>1.6897790210000001</v>
      </c>
      <c r="I540" t="s">
        <v>1540</v>
      </c>
      <c r="J540">
        <v>3.1795548622999998</v>
      </c>
      <c r="K540">
        <v>3771.8397436999999</v>
      </c>
    </row>
    <row r="541" spans="1:11" x14ac:dyDescent="0.25">
      <c r="A541">
        <f t="shared" si="8"/>
        <v>539</v>
      </c>
      <c r="B541" s="2" t="s">
        <v>538</v>
      </c>
      <c r="C541" t="s">
        <v>942</v>
      </c>
      <c r="D541" t="s">
        <v>960</v>
      </c>
      <c r="E541" t="s">
        <v>1510</v>
      </c>
      <c r="F541">
        <v>-4.1322968639E-2</v>
      </c>
      <c r="G541">
        <v>0</v>
      </c>
      <c r="H541">
        <v>0.64081736301000003</v>
      </c>
      <c r="I541" t="s">
        <v>1539</v>
      </c>
      <c r="J541">
        <v>0.36794848721000001</v>
      </c>
      <c r="K541">
        <v>504644.13910999999</v>
      </c>
    </row>
    <row r="542" spans="1:11" x14ac:dyDescent="0.25">
      <c r="A542">
        <f t="shared" si="8"/>
        <v>540</v>
      </c>
      <c r="B542" s="2" t="s">
        <v>539</v>
      </c>
      <c r="C542" t="s">
        <v>943</v>
      </c>
      <c r="D542" t="s">
        <v>960</v>
      </c>
      <c r="E542" t="s">
        <v>1511</v>
      </c>
      <c r="F542">
        <v>0.26283872238</v>
      </c>
      <c r="G542">
        <v>0.16585417576</v>
      </c>
      <c r="H542">
        <v>2.1682123665000002</v>
      </c>
      <c r="I542" t="s">
        <v>1531</v>
      </c>
      <c r="J542">
        <v>2.6396304517</v>
      </c>
      <c r="K542">
        <v>615882.95305999997</v>
      </c>
    </row>
    <row r="543" spans="1:11" x14ac:dyDescent="0.25">
      <c r="A543">
        <f t="shared" si="8"/>
        <v>541</v>
      </c>
      <c r="B543" s="2" t="s">
        <v>540</v>
      </c>
      <c r="C543" t="s">
        <v>944</v>
      </c>
      <c r="D543" t="s">
        <v>960</v>
      </c>
      <c r="E543" t="s">
        <v>1512</v>
      </c>
      <c r="F543">
        <v>0.20134738954</v>
      </c>
      <c r="G543">
        <v>7.0509948165000003E-2</v>
      </c>
      <c r="H543">
        <v>0.77777770811000002</v>
      </c>
      <c r="I543" t="s">
        <v>1532</v>
      </c>
      <c r="J543">
        <v>2.2316875637</v>
      </c>
      <c r="K543">
        <v>10677.417638000001</v>
      </c>
    </row>
    <row r="544" spans="1:11" x14ac:dyDescent="0.25">
      <c r="A544">
        <f t="shared" si="8"/>
        <v>542</v>
      </c>
      <c r="B544" s="2" t="s">
        <v>541</v>
      </c>
      <c r="C544" t="s">
        <v>945</v>
      </c>
      <c r="D544" t="s">
        <v>960</v>
      </c>
      <c r="E544" t="s">
        <v>1513</v>
      </c>
      <c r="F544">
        <v>0.29314834628000003</v>
      </c>
      <c r="G544">
        <v>8.3373206766000005E-2</v>
      </c>
      <c r="H544">
        <v>1.3487642255000001</v>
      </c>
      <c r="I544" t="s">
        <v>1539</v>
      </c>
      <c r="J544">
        <v>4.2614034035000001</v>
      </c>
      <c r="K544">
        <v>192445.24218</v>
      </c>
    </row>
    <row r="545" spans="1:11" x14ac:dyDescent="0.25">
      <c r="A545">
        <f t="shared" si="8"/>
        <v>543</v>
      </c>
      <c r="B545" s="2" t="s">
        <v>542</v>
      </c>
      <c r="C545" t="s">
        <v>946</v>
      </c>
      <c r="D545" t="s">
        <v>960</v>
      </c>
      <c r="E545" t="s">
        <v>1514</v>
      </c>
      <c r="F545">
        <v>0.17523976195999999</v>
      </c>
      <c r="G545">
        <v>8.5382407364999996E-2</v>
      </c>
      <c r="H545">
        <v>1.5424712460000001</v>
      </c>
      <c r="I545" t="s">
        <v>1539</v>
      </c>
      <c r="J545">
        <v>3.1755554222</v>
      </c>
      <c r="K545">
        <v>39789.850538999999</v>
      </c>
    </row>
    <row r="546" spans="1:11" x14ac:dyDescent="0.25">
      <c r="A546">
        <f t="shared" si="8"/>
        <v>544</v>
      </c>
      <c r="B546" s="2" t="s">
        <v>543</v>
      </c>
      <c r="C546" t="s">
        <v>947</v>
      </c>
      <c r="D546" t="s">
        <v>960</v>
      </c>
      <c r="E546" t="s">
        <v>1515</v>
      </c>
      <c r="F546">
        <v>-1.6851526254999999E-2</v>
      </c>
      <c r="G546">
        <v>0</v>
      </c>
      <c r="H546">
        <v>-0.18091289839999999</v>
      </c>
      <c r="I546" t="s">
        <v>1541</v>
      </c>
      <c r="J546">
        <v>7.1989921410999996E-2</v>
      </c>
      <c r="K546">
        <v>9853.4253136000007</v>
      </c>
    </row>
    <row r="547" spans="1:11" x14ac:dyDescent="0.25">
      <c r="A547">
        <f t="shared" si="8"/>
        <v>545</v>
      </c>
      <c r="B547" s="2" t="s">
        <v>544</v>
      </c>
      <c r="C547" t="s">
        <v>948</v>
      </c>
      <c r="D547" t="s">
        <v>960</v>
      </c>
      <c r="E547" t="s">
        <v>1516</v>
      </c>
      <c r="F547">
        <v>0.36645832512999998</v>
      </c>
      <c r="G547">
        <v>8.6413145969999994E-2</v>
      </c>
      <c r="H547">
        <v>1.3373988535000001</v>
      </c>
      <c r="I547" t="s">
        <v>1540</v>
      </c>
      <c r="J547">
        <v>2.6616273721999999</v>
      </c>
      <c r="K547">
        <v>31248.217551000002</v>
      </c>
    </row>
    <row r="548" spans="1:11" x14ac:dyDescent="0.25">
      <c r="A548">
        <f t="shared" si="8"/>
        <v>546</v>
      </c>
      <c r="B548" s="2" t="s">
        <v>545</v>
      </c>
      <c r="C548" t="s">
        <v>949</v>
      </c>
      <c r="D548" t="s">
        <v>960</v>
      </c>
      <c r="E548" t="s">
        <v>1517</v>
      </c>
      <c r="F548">
        <v>6.8951805244999997E-2</v>
      </c>
      <c r="G548">
        <v>3.8051819575999998E-2</v>
      </c>
      <c r="H548">
        <v>1.9481730313000001</v>
      </c>
      <c r="I548" t="s">
        <v>1539</v>
      </c>
      <c r="J548">
        <v>1.0738496609999999</v>
      </c>
      <c r="K548">
        <v>1573.9619465000001</v>
      </c>
    </row>
    <row r="549" spans="1:11" x14ac:dyDescent="0.25">
      <c r="A549">
        <f t="shared" si="8"/>
        <v>547</v>
      </c>
      <c r="B549" s="2" t="s">
        <v>546</v>
      </c>
      <c r="C549" t="s">
        <v>950</v>
      </c>
      <c r="D549" t="s">
        <v>960</v>
      </c>
      <c r="E549" t="s">
        <v>1518</v>
      </c>
      <c r="F549">
        <v>0.21441787243999999</v>
      </c>
      <c r="G549">
        <v>0.10482442282</v>
      </c>
      <c r="H549">
        <v>0.69739882536999998</v>
      </c>
      <c r="I549" t="s">
        <v>1536</v>
      </c>
      <c r="J549">
        <v>8.2228488011999996</v>
      </c>
      <c r="K549">
        <v>1165779.1126999999</v>
      </c>
    </row>
    <row r="550" spans="1:11" x14ac:dyDescent="0.25">
      <c r="A550">
        <f t="shared" si="8"/>
        <v>548</v>
      </c>
      <c r="B550" s="2" t="s">
        <v>547</v>
      </c>
      <c r="C550" t="s">
        <v>951</v>
      </c>
      <c r="D550" t="s">
        <v>960</v>
      </c>
      <c r="E550" t="s">
        <v>1519</v>
      </c>
      <c r="F550">
        <v>-9.4359282865000005E-2</v>
      </c>
      <c r="G550">
        <v>0</v>
      </c>
      <c r="H550">
        <v>0.53609500260999998</v>
      </c>
      <c r="I550" t="s">
        <v>1539</v>
      </c>
      <c r="J550">
        <v>0.24396584478</v>
      </c>
      <c r="K550">
        <v>993.74455160000002</v>
      </c>
    </row>
    <row r="551" spans="1:11" x14ac:dyDescent="0.25">
      <c r="A551">
        <f t="shared" si="8"/>
        <v>549</v>
      </c>
      <c r="B551" s="2" t="s">
        <v>548</v>
      </c>
      <c r="C551" t="s">
        <v>952</v>
      </c>
      <c r="D551" t="s">
        <v>960</v>
      </c>
      <c r="E551" t="s">
        <v>1520</v>
      </c>
      <c r="F551">
        <v>2.7859867659000002</v>
      </c>
      <c r="G551">
        <v>0</v>
      </c>
      <c r="H551">
        <v>-0.76401375277000005</v>
      </c>
      <c r="I551" t="s">
        <v>1546</v>
      </c>
      <c r="K551">
        <v>0</v>
      </c>
    </row>
    <row r="552" spans="1:11" x14ac:dyDescent="0.25">
      <c r="A552">
        <f t="shared" si="8"/>
        <v>550</v>
      </c>
      <c r="B552" s="2" t="s">
        <v>549</v>
      </c>
      <c r="C552" t="s">
        <v>952</v>
      </c>
      <c r="D552" t="s">
        <v>961</v>
      </c>
      <c r="E552" t="s">
        <v>1521</v>
      </c>
      <c r="F552">
        <v>2.7859867659000002</v>
      </c>
      <c r="G552">
        <v>0</v>
      </c>
      <c r="H552">
        <v>-0.76401375277000005</v>
      </c>
      <c r="I552" t="s">
        <v>1546</v>
      </c>
      <c r="J552">
        <v>1.9357289979000001</v>
      </c>
      <c r="K552">
        <v>66.591717732999996</v>
      </c>
    </row>
    <row r="553" spans="1:11" x14ac:dyDescent="0.25">
      <c r="A553">
        <f t="shared" si="8"/>
        <v>551</v>
      </c>
      <c r="B553" s="2" t="s">
        <v>550</v>
      </c>
      <c r="C553" t="s">
        <v>953</v>
      </c>
      <c r="D553" t="s">
        <v>960</v>
      </c>
      <c r="E553" t="s">
        <v>1522</v>
      </c>
      <c r="F553">
        <v>5.3145058321999998E-2</v>
      </c>
      <c r="G553">
        <v>3.5708832735000001E-2</v>
      </c>
      <c r="H553">
        <v>0.27757262932999999</v>
      </c>
      <c r="I553" t="s">
        <v>1549</v>
      </c>
      <c r="J553">
        <v>0.87787709720999996</v>
      </c>
      <c r="K553">
        <v>33.579892491000003</v>
      </c>
    </row>
    <row r="554" spans="1:11" x14ac:dyDescent="0.25">
      <c r="A554">
        <f t="shared" si="8"/>
        <v>552</v>
      </c>
      <c r="B554" s="2" t="s">
        <v>551</v>
      </c>
      <c r="C554" t="s">
        <v>953</v>
      </c>
      <c r="D554" t="s">
        <v>961</v>
      </c>
      <c r="E554" t="s">
        <v>1523</v>
      </c>
      <c r="F554">
        <v>5.3145058321999998E-2</v>
      </c>
      <c r="G554">
        <v>3.9277807466E-2</v>
      </c>
      <c r="H554">
        <v>0.27757262932999999</v>
      </c>
      <c r="I554" t="s">
        <v>1549</v>
      </c>
      <c r="J554">
        <v>0.89187513748000002</v>
      </c>
      <c r="K554">
        <v>110.75332825</v>
      </c>
    </row>
    <row r="555" spans="1:11" x14ac:dyDescent="0.25">
      <c r="A555">
        <f t="shared" si="8"/>
        <v>553</v>
      </c>
      <c r="B555" s="2" t="s">
        <v>552</v>
      </c>
      <c r="C555" t="s">
        <v>954</v>
      </c>
      <c r="D555" t="s">
        <v>960</v>
      </c>
      <c r="E555" t="s">
        <v>1524</v>
      </c>
      <c r="F555">
        <v>0.14277667602999999</v>
      </c>
      <c r="G555">
        <v>9.1771677428000006E-2</v>
      </c>
      <c r="H555">
        <v>1.0218684907</v>
      </c>
      <c r="I555" t="s">
        <v>1538</v>
      </c>
      <c r="J555">
        <v>1.9997200392000001</v>
      </c>
      <c r="K555">
        <v>12564.656491</v>
      </c>
    </row>
    <row r="556" spans="1:11" x14ac:dyDescent="0.25">
      <c r="A556">
        <f t="shared" si="8"/>
        <v>554</v>
      </c>
      <c r="B556" s="2" t="s">
        <v>553</v>
      </c>
      <c r="C556" t="s">
        <v>955</v>
      </c>
      <c r="D556" t="s">
        <v>960</v>
      </c>
      <c r="E556" t="s">
        <v>1525</v>
      </c>
      <c r="F556">
        <v>0.16142300771000001</v>
      </c>
      <c r="G556">
        <v>0</v>
      </c>
      <c r="H556">
        <v>0.45352286795000002</v>
      </c>
      <c r="I556" t="s">
        <v>1534</v>
      </c>
      <c r="J556">
        <v>1.1818345431999999</v>
      </c>
      <c r="K556">
        <v>13800.04572</v>
      </c>
    </row>
    <row r="557" spans="1:11" x14ac:dyDescent="0.25">
      <c r="A557">
        <f t="shared" si="8"/>
        <v>555</v>
      </c>
      <c r="B557" s="2" t="s">
        <v>554</v>
      </c>
      <c r="C557" t="s">
        <v>956</v>
      </c>
      <c r="D557" t="s">
        <v>960</v>
      </c>
      <c r="E557" t="s">
        <v>1526</v>
      </c>
      <c r="F557">
        <v>0.61735521846999997</v>
      </c>
      <c r="G557">
        <v>0.19268437277</v>
      </c>
      <c r="H557">
        <v>3.2737279135000001</v>
      </c>
      <c r="I557" t="s">
        <v>1539</v>
      </c>
      <c r="K557">
        <v>1.9777527512999999</v>
      </c>
    </row>
    <row r="558" spans="1:11" x14ac:dyDescent="0.25">
      <c r="A558">
        <f t="shared" si="8"/>
        <v>556</v>
      </c>
      <c r="B558" s="2" t="s">
        <v>555</v>
      </c>
      <c r="C558" t="s">
        <v>956</v>
      </c>
      <c r="D558" t="s">
        <v>961</v>
      </c>
      <c r="E558" t="s">
        <v>1527</v>
      </c>
      <c r="F558">
        <v>0.61735521846999997</v>
      </c>
      <c r="G558">
        <v>0.21195215835</v>
      </c>
      <c r="H558">
        <v>3.2737279135000001</v>
      </c>
      <c r="I558" t="s">
        <v>1539</v>
      </c>
      <c r="J558">
        <v>3.9994400784000002</v>
      </c>
      <c r="K558">
        <v>151.82398667999999</v>
      </c>
    </row>
    <row r="559" spans="1:11" x14ac:dyDescent="0.25">
      <c r="A559">
        <f t="shared" si="8"/>
        <v>557</v>
      </c>
      <c r="B559" s="2" t="s">
        <v>556</v>
      </c>
      <c r="C559" t="s">
        <v>957</v>
      </c>
      <c r="D559" t="s">
        <v>960</v>
      </c>
      <c r="E559" t="s">
        <v>1528</v>
      </c>
      <c r="F559">
        <v>-8.6011590737000005E-4</v>
      </c>
      <c r="H559">
        <v>-1.0899060974E-4</v>
      </c>
      <c r="I559" t="s">
        <v>1537</v>
      </c>
      <c r="K559">
        <v>0</v>
      </c>
    </row>
    <row r="560" spans="1:11" x14ac:dyDescent="0.25">
      <c r="A560">
        <f t="shared" si="8"/>
        <v>558</v>
      </c>
      <c r="B560" s="2" t="s">
        <v>557</v>
      </c>
      <c r="C560" t="s">
        <v>958</v>
      </c>
      <c r="D560" t="s">
        <v>960</v>
      </c>
      <c r="E560" t="s">
        <v>1529</v>
      </c>
      <c r="F560">
        <v>-3.7625884105E-2</v>
      </c>
      <c r="G560">
        <v>2.5192558372000001E-2</v>
      </c>
      <c r="H560">
        <v>1.9458287353999999</v>
      </c>
      <c r="I560" t="s">
        <v>1537</v>
      </c>
      <c r="J560">
        <v>1.6237726718000001</v>
      </c>
      <c r="K560">
        <v>105720.55353999999</v>
      </c>
    </row>
    <row r="561" spans="1:11" x14ac:dyDescent="0.25">
      <c r="A561">
        <f t="shared" si="8"/>
        <v>559</v>
      </c>
      <c r="B561" s="2" t="s">
        <v>558</v>
      </c>
      <c r="C561" t="s">
        <v>959</v>
      </c>
      <c r="D561" t="s">
        <v>960</v>
      </c>
      <c r="E561" t="s">
        <v>1530</v>
      </c>
      <c r="F561">
        <v>-3.9401040775E-2</v>
      </c>
      <c r="G561">
        <v>0</v>
      </c>
      <c r="H561">
        <v>1.0681076237</v>
      </c>
      <c r="I561" t="s">
        <v>1537</v>
      </c>
      <c r="J561">
        <v>0.83988241645999995</v>
      </c>
      <c r="K561">
        <v>25206.366118000002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4A76-E130-4DBD-96DD-5E5010E87830}">
  <dimension ref="A1:K563"/>
  <sheetViews>
    <sheetView topLeftCell="G2" workbookViewId="0">
      <selection activeCell="K2" sqref="K2"/>
    </sheetView>
  </sheetViews>
  <sheetFormatPr defaultRowHeight="15" x14ac:dyDescent="0.25"/>
  <cols>
    <col min="1" max="1" width="9.140625" customWidth="1"/>
    <col min="2" max="2" width="15.28515625" bestFit="1" customWidth="1"/>
    <col min="3" max="3" width="15" bestFit="1" customWidth="1"/>
    <col min="4" max="4" width="8.140625" bestFit="1" customWidth="1"/>
    <col min="5" max="5" width="8.7109375" bestFit="1" customWidth="1"/>
    <col min="6" max="6" width="60" bestFit="1" customWidth="1"/>
    <col min="7" max="7" width="42.42578125" bestFit="1" customWidth="1"/>
    <col min="8" max="8" width="54.85546875" bestFit="1" customWidth="1"/>
    <col min="9" max="9" width="20.85546875" bestFit="1" customWidth="1"/>
    <col min="10" max="10" width="36.140625" bestFit="1" customWidth="1"/>
    <col min="11" max="11" width="54.7109375" bestFit="1" customWidth="1"/>
  </cols>
  <sheetData>
    <row r="1" spans="1:11" x14ac:dyDescent="0.25">
      <c r="B1">
        <f t="shared" ref="B1:K1" si="0">COLUMN()-2</f>
        <v>0</v>
      </c>
      <c r="C1">
        <f t="shared" si="0"/>
        <v>1</v>
      </c>
      <c r="D1">
        <f t="shared" si="0"/>
        <v>2</v>
      </c>
      <c r="E1">
        <f t="shared" si="0"/>
        <v>3</v>
      </c>
      <c r="F1">
        <f t="shared" si="0"/>
        <v>4</v>
      </c>
      <c r="G1">
        <f>COLUMN()-2</f>
        <v>5</v>
      </c>
      <c r="H1">
        <f t="shared" ref="H1:K1" si="1">COLUMN()-2</f>
        <v>6</v>
      </c>
      <c r="I1">
        <f t="shared" si="1"/>
        <v>7</v>
      </c>
      <c r="J1">
        <f t="shared" si="1"/>
        <v>8</v>
      </c>
      <c r="K1">
        <f t="shared" si="1"/>
        <v>9</v>
      </c>
    </row>
    <row r="2" spans="1:11" x14ac:dyDescent="0.25">
      <c r="A2" s="3" t="s">
        <v>1552</v>
      </c>
      <c r="B2" s="3" t="s">
        <v>1553</v>
      </c>
      <c r="C2" s="3" t="str" cm="1">
        <f t="array" ref="C2">_xll.ECONOMATICA(_xll.EcoRange(1,-1,561,-1),"Name",,,,,,,"false","true")</f>
        <v>Name</v>
      </c>
      <c r="D2" s="3" t="str" cm="1">
        <f t="array" ref="D2">_xll.ECONOMATICA(_xll.EcoRange(1,-2,561,-2),"Class",,,,,,,"false","true")</f>
        <v>Class</v>
      </c>
      <c r="E2" s="3" t="str" cm="1">
        <f t="array" ref="E2">_xll.ECONOMATICA(_xll.EcoRange(1,-3,561,-3),"Ticker",,,,,,,"false","true")</f>
        <v>Ticker</v>
      </c>
      <c r="F2" s="3" t="str" cm="1">
        <f t="array" ref="F2">_xll.ECONOMATICA(_xll.EcoRange(1,-F1,561,-F1),"EPS","12M","LATEST",,,"USD",,"false","true")</f>
        <v xml:space="preserve"> EPS  Latest  In US Dollars  of 12 months  consolid:yes*  adj by CA's</v>
      </c>
      <c r="G2" s="3" t="str" cm="1">
        <f t="array" ref="G2">_xll.ECONOMATICA(_xll.EcoRange(1,-G1,561,-G1),"Divid per Share","12M","LATEST",,,"USD",,"false","true")</f>
        <v>Divid per Share Latest 12 months In US Dollars</v>
      </c>
      <c r="H2" s="3" t="str" cm="1">
        <f t="array" ref="H2">_xll.ECONOMATICA(_xll.EcoRange(1,-H1,561,-H1),"BVperShare",,"LATEST",,,"USD",,"false","true")</f>
        <v xml:space="preserve"> BVperShare  Latest  In US Dollars  consolid:yes*  adj by CA's</v>
      </c>
      <c r="I2" s="3" t="str" cm="1">
        <f t="array" ref="I2">_xll.ECONOMATICA(_xll.EcoRange(1,-7,561,-7),"Sector Economatica",,,,,,,"false","true")</f>
        <v>Sector Economatica</v>
      </c>
      <c r="J2" s="3" t="str" cm="1">
        <f t="array" ref="J2">_xll.ECONOMATICA(_xll.EcoRange(1,-8,561,-8),"Close",,"D-0",,,"USD",,"false","true")</f>
        <v>Close 28Apr23 adj by CA's In US Dollars</v>
      </c>
      <c r="K2" s="3" t="str" cm="1">
        <f t="array" ref="K2">_xll.ECONOMATICA(_xll.EcoRange(1,-9,561,-9),"Volume$","1M","D-0",,,"USD","THOUSANDS","false","true",,{"std.tec.caddip=true"})</f>
        <v>Volume$ 28Apr23 1 months In US Dollars in thousands</v>
      </c>
    </row>
    <row r="3" spans="1:11" x14ac:dyDescent="0.25">
      <c r="A3">
        <f>INDEX('Acoes Bovespa'!$A$3:$A$563,MATCH(B3,'Acoes Bovespa'!$B$3:$B$563,0),1)</f>
        <v>1</v>
      </c>
      <c r="B3" t="s">
        <v>0</v>
      </c>
      <c r="C3" t="s">
        <v>559</v>
      </c>
      <c r="D3" t="s">
        <v>960</v>
      </c>
      <c r="E3" t="s">
        <v>972</v>
      </c>
      <c r="F3">
        <v>0.44109965239999999</v>
      </c>
      <c r="G3">
        <v>0</v>
      </c>
      <c r="H3">
        <v>4.1605260421999999</v>
      </c>
      <c r="I3" t="s">
        <v>1531</v>
      </c>
      <c r="J3">
        <v>6.3331133640999999</v>
      </c>
      <c r="K3">
        <v>1257685.537</v>
      </c>
    </row>
    <row r="4" spans="1:11" x14ac:dyDescent="0.25">
      <c r="A4">
        <f>INDEX('Acoes Bovespa'!$A$3:$A$563,MATCH(B4,'Acoes Bovespa'!$B$3:$B$563,0),1)</f>
        <v>2</v>
      </c>
      <c r="B4" t="s">
        <v>1</v>
      </c>
      <c r="C4" t="s">
        <v>560</v>
      </c>
      <c r="D4" t="s">
        <v>960</v>
      </c>
      <c r="E4" t="s">
        <v>973</v>
      </c>
      <c r="F4">
        <v>0.22087561166</v>
      </c>
      <c r="G4">
        <v>2.2358852971000001E-2</v>
      </c>
      <c r="H4">
        <v>1.0862553399999999</v>
      </c>
      <c r="I4" t="s">
        <v>1532</v>
      </c>
      <c r="J4">
        <v>2.1696962425000001</v>
      </c>
      <c r="K4">
        <v>46076.760386000002</v>
      </c>
    </row>
    <row r="5" spans="1:11" x14ac:dyDescent="0.25">
      <c r="A5">
        <f>INDEX('Acoes Bovespa'!$A$3:$A$563,MATCH(B5,'Acoes Bovespa'!$B$3:$B$563,0),1)</f>
        <v>3</v>
      </c>
      <c r="B5" t="s">
        <v>2</v>
      </c>
      <c r="C5" t="s">
        <v>561</v>
      </c>
      <c r="D5" t="s">
        <v>960</v>
      </c>
      <c r="E5" t="s">
        <v>974</v>
      </c>
      <c r="F5">
        <v>-2.0526344352999999E-5</v>
      </c>
      <c r="H5">
        <v>1.628395398E-5</v>
      </c>
      <c r="I5" t="s">
        <v>1533</v>
      </c>
      <c r="K5">
        <v>0</v>
      </c>
    </row>
    <row r="6" spans="1:11" x14ac:dyDescent="0.25">
      <c r="A6">
        <f>INDEX('Acoes Bovespa'!$A$3:$A$563,MATCH(B6,'Acoes Bovespa'!$B$3:$B$563,0),1)</f>
        <v>4</v>
      </c>
      <c r="B6" t="s">
        <v>3</v>
      </c>
      <c r="C6" t="s">
        <v>562</v>
      </c>
      <c r="D6" t="s">
        <v>961</v>
      </c>
      <c r="E6" t="s">
        <v>975</v>
      </c>
      <c r="F6">
        <v>0.69567897221999997</v>
      </c>
      <c r="G6">
        <v>0.20506889575000001</v>
      </c>
      <c r="H6">
        <v>4.5172165564000002</v>
      </c>
      <c r="I6" t="s">
        <v>1534</v>
      </c>
      <c r="J6">
        <v>3.3435319054999999</v>
      </c>
      <c r="K6">
        <v>43006.852809999997</v>
      </c>
    </row>
    <row r="7" spans="1:11" x14ac:dyDescent="0.25">
      <c r="A7">
        <f>INDEX('Acoes Bovespa'!$A$3:$A$563,MATCH(B7,'Acoes Bovespa'!$B$3:$B$563,0),1)</f>
        <v>5</v>
      </c>
      <c r="B7" t="s">
        <v>4</v>
      </c>
      <c r="C7" t="s">
        <v>563</v>
      </c>
      <c r="D7" t="s">
        <v>960</v>
      </c>
      <c r="E7" t="s">
        <v>976</v>
      </c>
      <c r="F7">
        <v>0.31518357386000001</v>
      </c>
      <c r="G7">
        <v>6.7858060689999999E-2</v>
      </c>
      <c r="H7">
        <v>1.8321141925</v>
      </c>
      <c r="I7" t="s">
        <v>1535</v>
      </c>
      <c r="J7">
        <v>1.7397564341</v>
      </c>
      <c r="K7">
        <v>5.6578623429999997</v>
      </c>
    </row>
    <row r="8" spans="1:11" x14ac:dyDescent="0.25">
      <c r="A8">
        <f>INDEX('Acoes Bovespa'!$A$3:$A$563,MATCH(B8,'Acoes Bovespa'!$B$3:$B$563,0),1)</f>
        <v>6</v>
      </c>
      <c r="B8" t="s">
        <v>5</v>
      </c>
      <c r="C8" t="s">
        <v>563</v>
      </c>
      <c r="D8" t="s">
        <v>961</v>
      </c>
      <c r="E8" t="s">
        <v>977</v>
      </c>
      <c r="F8">
        <v>0.31518357386000001</v>
      </c>
      <c r="G8">
        <v>7.4648611249000005E-2</v>
      </c>
      <c r="H8">
        <v>1.8321141925</v>
      </c>
      <c r="I8" t="s">
        <v>1535</v>
      </c>
      <c r="J8">
        <v>1.5417841502</v>
      </c>
      <c r="K8">
        <v>669.47155836000002</v>
      </c>
    </row>
    <row r="9" spans="1:11" x14ac:dyDescent="0.25">
      <c r="A9">
        <f>INDEX('Acoes Bovespa'!$A$3:$A$563,MATCH(B9,'Acoes Bovespa'!$B$3:$B$563,0),1)</f>
        <v>7</v>
      </c>
      <c r="B9" t="s">
        <v>6</v>
      </c>
      <c r="C9" t="s">
        <v>564</v>
      </c>
      <c r="D9" t="s">
        <v>960</v>
      </c>
      <c r="E9" t="s">
        <v>978</v>
      </c>
      <c r="F9">
        <v>-2.3299051952000001E-2</v>
      </c>
      <c r="G9">
        <v>0</v>
      </c>
      <c r="H9">
        <v>0.22678739447999999</v>
      </c>
      <c r="I9" t="s">
        <v>1536</v>
      </c>
      <c r="J9">
        <v>0.31395604615</v>
      </c>
      <c r="K9">
        <v>24276.724447000001</v>
      </c>
    </row>
    <row r="10" spans="1:11" x14ac:dyDescent="0.25">
      <c r="A10">
        <f>INDEX('Acoes Bovespa'!$A$3:$A$563,MATCH(B10,'Acoes Bovespa'!$B$3:$B$563,0),1)</f>
        <v>8</v>
      </c>
      <c r="B10" t="s">
        <v>7</v>
      </c>
      <c r="C10" t="s">
        <v>565</v>
      </c>
      <c r="D10" t="s">
        <v>960</v>
      </c>
      <c r="E10" t="s">
        <v>979</v>
      </c>
      <c r="F10">
        <v>5.5355352461999997E-2</v>
      </c>
      <c r="G10">
        <v>2.0976612905999999E-2</v>
      </c>
      <c r="H10">
        <v>1.3981632671999999</v>
      </c>
      <c r="I10" t="s">
        <v>1533</v>
      </c>
      <c r="J10">
        <v>2.1357010018999998</v>
      </c>
      <c r="K10">
        <v>138804.58173999999</v>
      </c>
    </row>
    <row r="11" spans="1:11" x14ac:dyDescent="0.25">
      <c r="A11">
        <f>INDEX('Acoes Bovespa'!$A$3:$A$563,MATCH(B11,'Acoes Bovespa'!$B$3:$B$563,0),1)</f>
        <v>9</v>
      </c>
      <c r="B11" t="s">
        <v>8</v>
      </c>
      <c r="C11" t="s">
        <v>566</v>
      </c>
      <c r="D11" t="s">
        <v>960</v>
      </c>
      <c r="E11" t="s">
        <v>980</v>
      </c>
      <c r="F11">
        <v>1.0421401537E-2</v>
      </c>
      <c r="H11">
        <v>0.25971320650000002</v>
      </c>
      <c r="I11" t="s">
        <v>1533</v>
      </c>
      <c r="K11">
        <v>0</v>
      </c>
    </row>
    <row r="12" spans="1:11" x14ac:dyDescent="0.25">
      <c r="A12">
        <f>INDEX('Acoes Bovespa'!$A$3:$A$563,MATCH(B12,'Acoes Bovespa'!$B$3:$B$563,0),1)</f>
        <v>10</v>
      </c>
      <c r="B12" t="s">
        <v>9</v>
      </c>
      <c r="C12" t="s">
        <v>567</v>
      </c>
      <c r="D12" t="s">
        <v>960</v>
      </c>
      <c r="E12" t="s">
        <v>981</v>
      </c>
      <c r="F12">
        <v>0.12236306685999999</v>
      </c>
      <c r="G12">
        <v>0.11768548947</v>
      </c>
      <c r="H12">
        <v>0.84607647257999996</v>
      </c>
      <c r="I12" t="s">
        <v>1533</v>
      </c>
      <c r="J12">
        <v>1.7717519547</v>
      </c>
      <c r="K12">
        <v>16.138074320000001</v>
      </c>
    </row>
    <row r="13" spans="1:11" x14ac:dyDescent="0.25">
      <c r="A13">
        <f>INDEX('Acoes Bovespa'!$A$3:$A$563,MATCH(B13,'Acoes Bovespa'!$B$3:$B$563,0),1)</f>
        <v>11</v>
      </c>
      <c r="B13" t="s">
        <v>10</v>
      </c>
      <c r="C13" t="s">
        <v>568</v>
      </c>
      <c r="D13" t="s">
        <v>960</v>
      </c>
      <c r="E13" t="s">
        <v>982</v>
      </c>
      <c r="F13">
        <v>0.25900718633999997</v>
      </c>
      <c r="H13">
        <v>0.31391524514000002</v>
      </c>
      <c r="I13" t="s">
        <v>1532</v>
      </c>
      <c r="K13">
        <v>0</v>
      </c>
    </row>
    <row r="14" spans="1:11" x14ac:dyDescent="0.25">
      <c r="A14">
        <f>INDEX('Acoes Bovespa'!$A$3:$A$563,MATCH(B14,'Acoes Bovespa'!$B$3:$B$563,0),1)</f>
        <v>12</v>
      </c>
      <c r="B14" t="s">
        <v>11</v>
      </c>
      <c r="C14" t="s">
        <v>569</v>
      </c>
      <c r="D14" t="s">
        <v>960</v>
      </c>
      <c r="E14" t="s">
        <v>983</v>
      </c>
      <c r="F14">
        <v>3.2002210237999998E-2</v>
      </c>
      <c r="G14">
        <v>3.4124860322000003E-2</v>
      </c>
      <c r="H14">
        <v>1.6999072245</v>
      </c>
      <c r="I14" t="s">
        <v>1532</v>
      </c>
      <c r="J14">
        <v>1.3898054272</v>
      </c>
      <c r="K14">
        <v>924.01874185999998</v>
      </c>
    </row>
    <row r="15" spans="1:11" x14ac:dyDescent="0.25">
      <c r="A15">
        <f>INDEX('Acoes Bovespa'!$A$3:$A$563,MATCH(B15,'Acoes Bovespa'!$B$3:$B$563,0),1)</f>
        <v>13</v>
      </c>
      <c r="B15" t="s">
        <v>12</v>
      </c>
      <c r="C15" t="s">
        <v>570</v>
      </c>
      <c r="D15" t="s">
        <v>960</v>
      </c>
      <c r="E15" t="s">
        <v>984</v>
      </c>
      <c r="F15">
        <v>0.21854202891999999</v>
      </c>
      <c r="G15">
        <v>0</v>
      </c>
      <c r="H15">
        <v>3.3565112879000001</v>
      </c>
      <c r="I15" t="s">
        <v>1537</v>
      </c>
      <c r="K15">
        <v>2.2590483481999999</v>
      </c>
    </row>
    <row r="16" spans="1:11" x14ac:dyDescent="0.25">
      <c r="A16">
        <f>INDEX('Acoes Bovespa'!$A$3:$A$563,MATCH(B16,'Acoes Bovespa'!$B$3:$B$563,0),1)</f>
        <v>14</v>
      </c>
      <c r="B16" t="s">
        <v>13</v>
      </c>
      <c r="C16" t="s">
        <v>570</v>
      </c>
      <c r="D16" t="s">
        <v>962</v>
      </c>
      <c r="E16" t="s">
        <v>985</v>
      </c>
      <c r="F16">
        <v>0.21854202891999999</v>
      </c>
      <c r="G16">
        <v>5.9240200426999998E-2</v>
      </c>
      <c r="H16">
        <v>3.3565112879000001</v>
      </c>
      <c r="I16" t="s">
        <v>1537</v>
      </c>
      <c r="K16">
        <v>0</v>
      </c>
    </row>
    <row r="17" spans="1:11" x14ac:dyDescent="0.25">
      <c r="A17">
        <f>INDEX('Acoes Bovespa'!$A$3:$A$563,MATCH(B17,'Acoes Bovespa'!$B$3:$B$563,0),1)</f>
        <v>15</v>
      </c>
      <c r="B17" t="s">
        <v>14</v>
      </c>
      <c r="C17" t="s">
        <v>570</v>
      </c>
      <c r="D17" t="s">
        <v>963</v>
      </c>
      <c r="E17" t="s">
        <v>986</v>
      </c>
      <c r="F17">
        <v>0.21854202891999999</v>
      </c>
      <c r="G17">
        <v>0.1501072453</v>
      </c>
      <c r="H17">
        <v>3.3565112879000001</v>
      </c>
      <c r="I17" t="s">
        <v>1537</v>
      </c>
      <c r="K17">
        <v>9.3132145759</v>
      </c>
    </row>
    <row r="18" spans="1:11" x14ac:dyDescent="0.25">
      <c r="A18">
        <f>INDEX('Acoes Bovespa'!$A$3:$A$563,MATCH(B18,'Acoes Bovespa'!$B$3:$B$563,0),1)</f>
        <v>16</v>
      </c>
      <c r="B18" t="s">
        <v>15</v>
      </c>
      <c r="C18" t="s">
        <v>570</v>
      </c>
      <c r="D18" t="s">
        <v>964</v>
      </c>
      <c r="E18" t="s">
        <v>987</v>
      </c>
      <c r="F18">
        <v>0.21854202891999999</v>
      </c>
      <c r="G18">
        <v>8.7563051803000003E-2</v>
      </c>
      <c r="H18">
        <v>3.3565112879000001</v>
      </c>
      <c r="I18" t="s">
        <v>1537</v>
      </c>
      <c r="K18">
        <v>0.22304832714</v>
      </c>
    </row>
    <row r="19" spans="1:11" x14ac:dyDescent="0.25">
      <c r="A19">
        <f>INDEX('Acoes Bovespa'!$A$3:$A$563,MATCH(B19,'Acoes Bovespa'!$B$3:$B$563,0),1)</f>
        <v>17</v>
      </c>
      <c r="B19" t="s">
        <v>16</v>
      </c>
      <c r="C19" t="s">
        <v>570</v>
      </c>
      <c r="D19" t="s">
        <v>965</v>
      </c>
      <c r="E19" t="s">
        <v>988</v>
      </c>
      <c r="F19">
        <v>0.21854202891999999</v>
      </c>
      <c r="G19">
        <v>6.2544198001000001E-2</v>
      </c>
      <c r="H19">
        <v>3.3565112879000001</v>
      </c>
      <c r="I19" t="s">
        <v>1537</v>
      </c>
      <c r="K19">
        <v>0</v>
      </c>
    </row>
    <row r="20" spans="1:11" x14ac:dyDescent="0.25">
      <c r="A20">
        <f>INDEX('Acoes Bovespa'!$A$3:$A$563,MATCH(B20,'Acoes Bovespa'!$B$3:$B$563,0),1)</f>
        <v>18</v>
      </c>
      <c r="B20" t="s">
        <v>17</v>
      </c>
      <c r="C20" t="s">
        <v>570</v>
      </c>
      <c r="D20" t="s">
        <v>966</v>
      </c>
      <c r="E20" t="s">
        <v>989</v>
      </c>
      <c r="F20">
        <v>0.21854202891999999</v>
      </c>
      <c r="G20">
        <v>7.5054602237000001E-2</v>
      </c>
      <c r="H20">
        <v>3.3565112879000001</v>
      </c>
      <c r="I20" t="s">
        <v>1537</v>
      </c>
      <c r="J20">
        <v>1.8497410363</v>
      </c>
      <c r="K20">
        <v>0.57490460306000002</v>
      </c>
    </row>
    <row r="21" spans="1:11" x14ac:dyDescent="0.25">
      <c r="A21">
        <f>INDEX('Acoes Bovespa'!$A$3:$A$563,MATCH(B21,'Acoes Bovespa'!$B$3:$B$563,0),1)</f>
        <v>19</v>
      </c>
      <c r="B21" t="s">
        <v>18</v>
      </c>
      <c r="C21" t="s">
        <v>570</v>
      </c>
      <c r="D21" t="s">
        <v>967</v>
      </c>
      <c r="E21" t="s">
        <v>990</v>
      </c>
      <c r="F21">
        <v>0.21854202891999999</v>
      </c>
      <c r="G21">
        <v>0</v>
      </c>
      <c r="H21">
        <v>3.3565112879000001</v>
      </c>
      <c r="I21" t="s">
        <v>1537</v>
      </c>
      <c r="K21">
        <v>8.3472978252000001</v>
      </c>
    </row>
    <row r="22" spans="1:11" x14ac:dyDescent="0.25">
      <c r="A22">
        <f>INDEX('Acoes Bovespa'!$A$3:$A$563,MATCH(B22,'Acoes Bovespa'!$B$3:$B$563,0),1)</f>
        <v>20</v>
      </c>
      <c r="B22" t="s">
        <v>19</v>
      </c>
      <c r="C22" t="s">
        <v>571</v>
      </c>
      <c r="D22" t="s">
        <v>960</v>
      </c>
      <c r="E22" t="s">
        <v>991</v>
      </c>
      <c r="F22">
        <v>7.2147612218999999E-2</v>
      </c>
      <c r="G22">
        <v>0</v>
      </c>
      <c r="H22">
        <v>1.9717658817999999</v>
      </c>
      <c r="I22" t="s">
        <v>1534</v>
      </c>
      <c r="K22">
        <v>11.274360065</v>
      </c>
    </row>
    <row r="23" spans="1:11" x14ac:dyDescent="0.25">
      <c r="A23">
        <f>INDEX('Acoes Bovespa'!$A$3:$A$563,MATCH(B23,'Acoes Bovespa'!$B$3:$B$563,0),1)</f>
        <v>21</v>
      </c>
      <c r="B23" t="s">
        <v>20</v>
      </c>
      <c r="C23" t="s">
        <v>571</v>
      </c>
      <c r="D23" t="s">
        <v>961</v>
      </c>
      <c r="E23" t="s">
        <v>992</v>
      </c>
      <c r="F23">
        <v>7.2147612218999999E-2</v>
      </c>
      <c r="G23">
        <v>9.2975300654999996E-2</v>
      </c>
      <c r="H23">
        <v>1.9717658817999999</v>
      </c>
      <c r="I23" t="s">
        <v>1534</v>
      </c>
      <c r="J23">
        <v>1.0598516207999999</v>
      </c>
      <c r="K23">
        <v>18.872445500000001</v>
      </c>
    </row>
    <row r="24" spans="1:11" x14ac:dyDescent="0.25">
      <c r="A24">
        <f>INDEX('Acoes Bovespa'!$A$3:$A$563,MATCH(B24,'Acoes Bovespa'!$B$3:$B$563,0),1)</f>
        <v>22</v>
      </c>
      <c r="B24" t="s">
        <v>21</v>
      </c>
      <c r="C24" t="s">
        <v>572</v>
      </c>
      <c r="D24" t="s">
        <v>960</v>
      </c>
      <c r="E24" t="s">
        <v>993</v>
      </c>
      <c r="F24">
        <v>0.15025800523999999</v>
      </c>
      <c r="G24">
        <v>1.3745704466999999E-4</v>
      </c>
      <c r="H24">
        <v>2.4143012960000001</v>
      </c>
      <c r="I24" t="s">
        <v>1537</v>
      </c>
      <c r="K24">
        <v>1.4291465607</v>
      </c>
    </row>
    <row r="25" spans="1:11" x14ac:dyDescent="0.25">
      <c r="A25">
        <f>INDEX('Acoes Bovespa'!$A$3:$A$563,MATCH(B25,'Acoes Bovespa'!$B$3:$B$563,0),1)</f>
        <v>23</v>
      </c>
      <c r="B25" t="s">
        <v>22</v>
      </c>
      <c r="C25" t="s">
        <v>572</v>
      </c>
      <c r="D25" t="s">
        <v>962</v>
      </c>
      <c r="E25" t="s">
        <v>994</v>
      </c>
      <c r="F25">
        <v>0.15025800523999999</v>
      </c>
      <c r="G25">
        <v>0.11245474474</v>
      </c>
      <c r="H25">
        <v>2.4143012960000001</v>
      </c>
      <c r="I25" t="s">
        <v>1537</v>
      </c>
      <c r="K25">
        <v>0.52946352389999995</v>
      </c>
    </row>
    <row r="26" spans="1:11" x14ac:dyDescent="0.25">
      <c r="A26">
        <f>INDEX('Acoes Bovespa'!$A$3:$A$563,MATCH(B26,'Acoes Bovespa'!$B$3:$B$563,0),1)</f>
        <v>24</v>
      </c>
      <c r="B26" t="s">
        <v>23</v>
      </c>
      <c r="C26" t="s">
        <v>572</v>
      </c>
      <c r="D26" t="s">
        <v>963</v>
      </c>
      <c r="E26" t="s">
        <v>995</v>
      </c>
      <c r="F26">
        <v>0.15025800523999999</v>
      </c>
      <c r="G26">
        <v>1.5120274914E-4</v>
      </c>
      <c r="H26">
        <v>2.4143012960000001</v>
      </c>
      <c r="I26" t="s">
        <v>1537</v>
      </c>
      <c r="J26">
        <v>1.3398124263</v>
      </c>
      <c r="K26">
        <v>101.95102098</v>
      </c>
    </row>
    <row r="27" spans="1:11" x14ac:dyDescent="0.25">
      <c r="A27">
        <f>INDEX('Acoes Bovespa'!$A$3:$A$563,MATCH(B27,'Acoes Bovespa'!$B$3:$B$563,0),1)</f>
        <v>25</v>
      </c>
      <c r="B27" t="s">
        <v>24</v>
      </c>
      <c r="C27" t="s">
        <v>573</v>
      </c>
      <c r="D27" t="s">
        <v>960</v>
      </c>
      <c r="E27" t="s">
        <v>996</v>
      </c>
      <c r="F27">
        <v>0.25683272785</v>
      </c>
      <c r="G27">
        <v>4.1692110207999997E-2</v>
      </c>
      <c r="H27">
        <v>3.6338865204999999</v>
      </c>
      <c r="I27" t="s">
        <v>1534</v>
      </c>
      <c r="J27">
        <v>1.8977343172000001</v>
      </c>
      <c r="K27">
        <v>21.132989217999999</v>
      </c>
    </row>
    <row r="28" spans="1:11" x14ac:dyDescent="0.25">
      <c r="A28">
        <f>INDEX('Acoes Bovespa'!$A$3:$A$563,MATCH(B28,'Acoes Bovespa'!$B$3:$B$563,0),1)</f>
        <v>26</v>
      </c>
      <c r="B28" t="s">
        <v>25</v>
      </c>
      <c r="C28" t="s">
        <v>573</v>
      </c>
      <c r="D28" t="s">
        <v>961</v>
      </c>
      <c r="E28" t="s">
        <v>997</v>
      </c>
      <c r="F28">
        <v>0.25683272785</v>
      </c>
      <c r="G28">
        <v>0.1216983567</v>
      </c>
      <c r="H28">
        <v>3.6338865204999999</v>
      </c>
      <c r="I28" t="s">
        <v>1534</v>
      </c>
      <c r="K28">
        <v>65.675805107000002</v>
      </c>
    </row>
    <row r="29" spans="1:11" x14ac:dyDescent="0.25">
      <c r="A29">
        <f>INDEX('Acoes Bovespa'!$A$3:$A$563,MATCH(B29,'Acoes Bovespa'!$B$3:$B$563,0),1)</f>
        <v>27</v>
      </c>
      <c r="B29" t="s">
        <v>26</v>
      </c>
      <c r="C29" t="s">
        <v>574</v>
      </c>
      <c r="D29" t="s">
        <v>960</v>
      </c>
      <c r="E29" t="s">
        <v>998</v>
      </c>
      <c r="F29">
        <v>0.11254918852</v>
      </c>
      <c r="G29">
        <v>7.6526024324999997E-2</v>
      </c>
      <c r="H29">
        <v>4.9085081725000004</v>
      </c>
      <c r="I29" t="s">
        <v>1537</v>
      </c>
      <c r="J29">
        <v>3.7274781530999999</v>
      </c>
      <c r="K29">
        <v>376009.49099999998</v>
      </c>
    </row>
    <row r="30" spans="1:11" x14ac:dyDescent="0.25">
      <c r="A30">
        <f>INDEX('Acoes Bovespa'!$A$3:$A$563,MATCH(B30,'Acoes Bovespa'!$B$3:$B$563,0),1)</f>
        <v>28</v>
      </c>
      <c r="B30" t="s">
        <v>27</v>
      </c>
      <c r="C30" t="s">
        <v>575</v>
      </c>
      <c r="D30" t="s">
        <v>960</v>
      </c>
      <c r="E30" t="s">
        <v>999</v>
      </c>
      <c r="F30">
        <v>-265.20299305999998</v>
      </c>
      <c r="H30">
        <v>2182.3139212000001</v>
      </c>
      <c r="I30" t="s">
        <v>1535</v>
      </c>
      <c r="K30">
        <v>0</v>
      </c>
    </row>
    <row r="31" spans="1:11" x14ac:dyDescent="0.25">
      <c r="A31">
        <f>INDEX('Acoes Bovespa'!$A$3:$A$563,MATCH(B31,'Acoes Bovespa'!$B$3:$B$563,0),1)</f>
        <v>29</v>
      </c>
      <c r="B31" t="s">
        <v>28</v>
      </c>
      <c r="C31" t="s">
        <v>575</v>
      </c>
      <c r="D31" t="s">
        <v>961</v>
      </c>
      <c r="E31" t="s">
        <v>1000</v>
      </c>
      <c r="F31">
        <v>-265.20299305999998</v>
      </c>
      <c r="G31">
        <v>0</v>
      </c>
      <c r="H31">
        <v>2182.3139212000001</v>
      </c>
      <c r="I31" t="s">
        <v>1535</v>
      </c>
      <c r="K31">
        <v>0</v>
      </c>
    </row>
    <row r="32" spans="1:11" x14ac:dyDescent="0.25">
      <c r="A32">
        <f>INDEX('Acoes Bovespa'!$A$3:$A$563,MATCH(B32,'Acoes Bovespa'!$B$3:$B$563,0),1)</f>
        <v>30</v>
      </c>
      <c r="B32" t="s">
        <v>29</v>
      </c>
      <c r="C32" t="s">
        <v>576</v>
      </c>
      <c r="D32" t="s">
        <v>960</v>
      </c>
      <c r="E32" t="s">
        <v>1001</v>
      </c>
      <c r="F32">
        <v>0.21259791522999999</v>
      </c>
      <c r="H32">
        <v>0.73937420271999998</v>
      </c>
      <c r="I32" t="s">
        <v>1538</v>
      </c>
      <c r="K32">
        <v>0</v>
      </c>
    </row>
    <row r="33" spans="1:11" x14ac:dyDescent="0.25">
      <c r="A33">
        <f>INDEX('Acoes Bovespa'!$A$3:$A$563,MATCH(B33,'Acoes Bovespa'!$B$3:$B$563,0),1)</f>
        <v>31</v>
      </c>
      <c r="B33" t="s">
        <v>30</v>
      </c>
      <c r="C33" t="s">
        <v>576</v>
      </c>
      <c r="D33" t="s">
        <v>962</v>
      </c>
      <c r="E33" t="s">
        <v>1002</v>
      </c>
      <c r="F33">
        <v>0.21259791522999999</v>
      </c>
      <c r="H33">
        <v>0.73937420271999998</v>
      </c>
      <c r="I33" t="s">
        <v>1538</v>
      </c>
      <c r="K33">
        <v>0</v>
      </c>
    </row>
    <row r="34" spans="1:11" x14ac:dyDescent="0.25">
      <c r="A34">
        <f>INDEX('Acoes Bovespa'!$A$3:$A$563,MATCH(B34,'Acoes Bovespa'!$B$3:$B$563,0),1)</f>
        <v>32</v>
      </c>
      <c r="B34" t="s">
        <v>31</v>
      </c>
      <c r="C34" t="s">
        <v>576</v>
      </c>
      <c r="D34" t="s">
        <v>963</v>
      </c>
      <c r="E34" t="s">
        <v>1003</v>
      </c>
      <c r="F34">
        <v>0.21259791522999999</v>
      </c>
      <c r="H34">
        <v>0.73937420271999998</v>
      </c>
      <c r="I34" t="s">
        <v>1538</v>
      </c>
      <c r="K34">
        <v>0</v>
      </c>
    </row>
    <row r="35" spans="1:11" x14ac:dyDescent="0.25">
      <c r="A35">
        <f>INDEX('Acoes Bovespa'!$A$3:$A$563,MATCH(B35,'Acoes Bovespa'!$B$3:$B$563,0),1)</f>
        <v>33</v>
      </c>
      <c r="B35" t="s">
        <v>32</v>
      </c>
      <c r="C35" t="s">
        <v>577</v>
      </c>
      <c r="D35" t="s">
        <v>960</v>
      </c>
      <c r="E35" t="s">
        <v>1004</v>
      </c>
      <c r="F35">
        <v>-0.37079074689000002</v>
      </c>
      <c r="G35">
        <v>0</v>
      </c>
      <c r="H35">
        <v>1.5449778602999999</v>
      </c>
      <c r="I35" t="s">
        <v>1537</v>
      </c>
      <c r="J35">
        <v>4.5693602895999996</v>
      </c>
      <c r="K35">
        <v>21865.998649000001</v>
      </c>
    </row>
    <row r="36" spans="1:11" x14ac:dyDescent="0.25">
      <c r="A36">
        <f>INDEX('Acoes Bovespa'!$A$3:$A$563,MATCH(B36,'Acoes Bovespa'!$B$3:$B$563,0),1)</f>
        <v>34</v>
      </c>
      <c r="B36" t="s">
        <v>33</v>
      </c>
      <c r="C36" t="s">
        <v>578</v>
      </c>
      <c r="D36" t="s">
        <v>960</v>
      </c>
      <c r="E36" t="s">
        <v>1005</v>
      </c>
      <c r="F36">
        <v>0.15655041819000001</v>
      </c>
      <c r="G36">
        <v>0.18307940629</v>
      </c>
      <c r="H36">
        <v>3.0837241589</v>
      </c>
      <c r="I36" t="s">
        <v>1539</v>
      </c>
      <c r="J36">
        <v>0.93186953826999996</v>
      </c>
      <c r="K36">
        <v>522.24193958000001</v>
      </c>
    </row>
    <row r="37" spans="1:11" x14ac:dyDescent="0.25">
      <c r="A37">
        <f>INDEX('Acoes Bovespa'!$A$3:$A$563,MATCH(B37,'Acoes Bovespa'!$B$3:$B$563,0),1)</f>
        <v>35</v>
      </c>
      <c r="B37" t="s">
        <v>34</v>
      </c>
      <c r="C37" t="s">
        <v>579</v>
      </c>
      <c r="D37" t="s">
        <v>960</v>
      </c>
      <c r="E37" t="s">
        <v>1006</v>
      </c>
      <c r="F37">
        <v>3.5236679415999998E-2</v>
      </c>
      <c r="G37">
        <v>0</v>
      </c>
      <c r="H37">
        <v>1.6364959515999999</v>
      </c>
      <c r="I37" t="s">
        <v>1540</v>
      </c>
      <c r="J37">
        <v>1.6657667926999999</v>
      </c>
      <c r="K37">
        <v>580.10607145999995</v>
      </c>
    </row>
    <row r="38" spans="1:11" x14ac:dyDescent="0.25">
      <c r="A38">
        <f>INDEX('Acoes Bovespa'!$A$3:$A$563,MATCH(B38,'Acoes Bovespa'!$B$3:$B$563,0),1)</f>
        <v>36</v>
      </c>
      <c r="B38" t="s">
        <v>35</v>
      </c>
      <c r="C38" t="s">
        <v>579</v>
      </c>
      <c r="D38" t="s">
        <v>961</v>
      </c>
      <c r="E38" t="s">
        <v>1007</v>
      </c>
      <c r="F38">
        <v>3.5236679415999998E-2</v>
      </c>
      <c r="G38">
        <v>0</v>
      </c>
      <c r="H38">
        <v>1.6364959515999999</v>
      </c>
      <c r="I38" t="s">
        <v>1540</v>
      </c>
      <c r="J38">
        <v>1.4817925489999999</v>
      </c>
      <c r="K38">
        <v>297771.14023999998</v>
      </c>
    </row>
    <row r="39" spans="1:11" x14ac:dyDescent="0.25">
      <c r="A39">
        <f>INDEX('Acoes Bovespa'!$A$3:$A$563,MATCH(B39,'Acoes Bovespa'!$B$3:$B$563,0),1)</f>
        <v>37</v>
      </c>
      <c r="B39" t="s">
        <v>36</v>
      </c>
      <c r="C39" t="s">
        <v>580</v>
      </c>
      <c r="D39" t="s">
        <v>960</v>
      </c>
      <c r="E39" t="s">
        <v>1008</v>
      </c>
      <c r="F39">
        <v>0.29627917025</v>
      </c>
      <c r="G39">
        <v>1.3815505887E-2</v>
      </c>
      <c r="H39">
        <v>4.6285147995000004</v>
      </c>
      <c r="I39" t="s">
        <v>1534</v>
      </c>
      <c r="J39">
        <v>5.4792329074000001</v>
      </c>
      <c r="K39">
        <v>6877.0277333000004</v>
      </c>
    </row>
    <row r="40" spans="1:11" x14ac:dyDescent="0.25">
      <c r="A40">
        <f>INDEX('Acoes Bovespa'!$A$3:$A$563,MATCH(B40,'Acoes Bovespa'!$B$3:$B$563,0),1)</f>
        <v>38</v>
      </c>
      <c r="B40" t="s">
        <v>37</v>
      </c>
      <c r="C40" t="s">
        <v>581</v>
      </c>
      <c r="D40" t="s">
        <v>960</v>
      </c>
      <c r="E40" t="s">
        <v>1009</v>
      </c>
      <c r="F40">
        <v>-3.5341569399999999</v>
      </c>
      <c r="G40">
        <v>0</v>
      </c>
      <c r="H40">
        <v>-3.4137819617999998</v>
      </c>
      <c r="I40" t="s">
        <v>1541</v>
      </c>
      <c r="J40">
        <v>0.54192413062</v>
      </c>
      <c r="K40">
        <v>191.42246180999999</v>
      </c>
    </row>
    <row r="41" spans="1:11" x14ac:dyDescent="0.25">
      <c r="A41">
        <f>INDEX('Acoes Bovespa'!$A$3:$A$563,MATCH(B41,'Acoes Bovespa'!$B$3:$B$563,0),1)</f>
        <v>39</v>
      </c>
      <c r="B41" t="s">
        <v>38</v>
      </c>
      <c r="C41" t="s">
        <v>582</v>
      </c>
      <c r="D41" t="s">
        <v>960</v>
      </c>
      <c r="E41" t="s">
        <v>1010</v>
      </c>
      <c r="F41">
        <v>0.19253371584000001</v>
      </c>
      <c r="G41">
        <v>9.3389138531999996E-2</v>
      </c>
      <c r="H41">
        <v>1.4585860820000001</v>
      </c>
      <c r="I41" t="s">
        <v>1533</v>
      </c>
      <c r="J41">
        <v>1.8237446757</v>
      </c>
      <c r="K41">
        <v>1138.6687523000001</v>
      </c>
    </row>
    <row r="42" spans="1:11" x14ac:dyDescent="0.25">
      <c r="A42">
        <f>INDEX('Acoes Bovespa'!$A$3:$A$563,MATCH(B42,'Acoes Bovespa'!$B$3:$B$563,0),1)</f>
        <v>40</v>
      </c>
      <c r="B42" t="s">
        <v>39</v>
      </c>
      <c r="C42" t="s">
        <v>582</v>
      </c>
      <c r="D42" t="s">
        <v>961</v>
      </c>
      <c r="E42" t="s">
        <v>1011</v>
      </c>
      <c r="F42">
        <v>0.19253371584000001</v>
      </c>
      <c r="G42">
        <v>9.3389138531999996E-2</v>
      </c>
      <c r="H42">
        <v>1.4585860820000001</v>
      </c>
      <c r="I42" t="s">
        <v>1533</v>
      </c>
      <c r="J42">
        <v>1.8437418761</v>
      </c>
      <c r="K42">
        <v>1958.1562587999999</v>
      </c>
    </row>
    <row r="43" spans="1:11" x14ac:dyDescent="0.25">
      <c r="A43">
        <f>INDEX('Acoes Bovespa'!$A$3:$A$563,MATCH(B43,'Acoes Bovespa'!$B$3:$B$563,0),1)</f>
        <v>41</v>
      </c>
      <c r="B43" t="s">
        <v>40</v>
      </c>
      <c r="C43" t="s">
        <v>582</v>
      </c>
      <c r="D43" t="s">
        <v>968</v>
      </c>
      <c r="E43" t="s">
        <v>1012</v>
      </c>
      <c r="F43">
        <v>0.19253371584000001</v>
      </c>
      <c r="G43">
        <v>9.3389138531999996E-2</v>
      </c>
      <c r="H43">
        <v>1.4585860820000001</v>
      </c>
      <c r="I43" t="s">
        <v>1533</v>
      </c>
      <c r="J43">
        <v>5.407242986</v>
      </c>
      <c r="K43">
        <v>135215.8573</v>
      </c>
    </row>
    <row r="44" spans="1:11" x14ac:dyDescent="0.25">
      <c r="A44">
        <f>INDEX('Acoes Bovespa'!$A$3:$A$563,MATCH(B44,'Acoes Bovespa'!$B$3:$B$563,0),1)</f>
        <v>42</v>
      </c>
      <c r="B44" t="s">
        <v>41</v>
      </c>
      <c r="C44" t="s">
        <v>583</v>
      </c>
      <c r="D44" t="s">
        <v>960</v>
      </c>
      <c r="E44" t="s">
        <v>1013</v>
      </c>
      <c r="F44">
        <v>5.7418842160999999</v>
      </c>
      <c r="G44">
        <v>2.4863899843000001</v>
      </c>
      <c r="H44">
        <v>16.551982829</v>
      </c>
      <c r="I44" t="s">
        <v>1534</v>
      </c>
      <c r="J44">
        <v>13.796068549999999</v>
      </c>
      <c r="K44">
        <v>1468.9496859999999</v>
      </c>
    </row>
    <row r="45" spans="1:11" x14ac:dyDescent="0.25">
      <c r="A45">
        <f>INDEX('Acoes Bovespa'!$A$3:$A$563,MATCH(B45,'Acoes Bovespa'!$B$3:$B$563,0),1)</f>
        <v>43</v>
      </c>
      <c r="B45" t="s">
        <v>42</v>
      </c>
      <c r="C45" t="s">
        <v>584</v>
      </c>
      <c r="D45" t="s">
        <v>960</v>
      </c>
      <c r="E45" t="s">
        <v>1014</v>
      </c>
      <c r="F45">
        <v>0.17602555364</v>
      </c>
      <c r="G45">
        <v>0.1433972912</v>
      </c>
      <c r="H45">
        <v>0.99780828777999997</v>
      </c>
      <c r="I45" t="s">
        <v>1542</v>
      </c>
      <c r="J45">
        <v>2.8316035755</v>
      </c>
      <c r="K45">
        <v>1730080.2834000001</v>
      </c>
    </row>
    <row r="46" spans="1:11" x14ac:dyDescent="0.25">
      <c r="A46">
        <f>INDEX('Acoes Bovespa'!$A$3:$A$563,MATCH(B46,'Acoes Bovespa'!$B$3:$B$563,0),1)</f>
        <v>44</v>
      </c>
      <c r="B46" t="s">
        <v>43</v>
      </c>
      <c r="C46" t="s">
        <v>585</v>
      </c>
      <c r="D46" t="s">
        <v>960</v>
      </c>
      <c r="E46" t="s">
        <v>1015</v>
      </c>
      <c r="F46">
        <v>0.10824350054</v>
      </c>
      <c r="G46">
        <v>6.0521569880000001E-2</v>
      </c>
      <c r="H46">
        <v>1.7908441184999999</v>
      </c>
      <c r="I46" t="s">
        <v>1537</v>
      </c>
      <c r="J46">
        <v>4.0994260802999998</v>
      </c>
      <c r="K46">
        <v>91876.134032000002</v>
      </c>
    </row>
    <row r="47" spans="1:11" x14ac:dyDescent="0.25">
      <c r="A47">
        <f>INDEX('Acoes Bovespa'!$A$3:$A$563,MATCH(B47,'Acoes Bovespa'!$B$3:$B$563,0),1)</f>
        <v>45</v>
      </c>
      <c r="B47" t="s">
        <v>44</v>
      </c>
      <c r="C47" t="s">
        <v>586</v>
      </c>
      <c r="D47" t="s">
        <v>960</v>
      </c>
      <c r="E47" t="s">
        <v>1016</v>
      </c>
      <c r="F47">
        <v>8.8425435628000006E-3</v>
      </c>
      <c r="G47">
        <v>0</v>
      </c>
      <c r="H47">
        <v>3.0173778813999999</v>
      </c>
      <c r="I47" t="s">
        <v>1539</v>
      </c>
      <c r="J47">
        <v>0.20797088408</v>
      </c>
      <c r="K47">
        <v>144855.29962999999</v>
      </c>
    </row>
    <row r="48" spans="1:11" x14ac:dyDescent="0.25">
      <c r="A48">
        <f>INDEX('Acoes Bovespa'!$A$3:$A$563,MATCH(B48,'Acoes Bovespa'!$B$3:$B$563,0),1)</f>
        <v>46</v>
      </c>
      <c r="B48" t="s">
        <v>45</v>
      </c>
      <c r="C48" t="s">
        <v>587</v>
      </c>
      <c r="D48" t="s">
        <v>960</v>
      </c>
      <c r="E48" t="s">
        <v>1017</v>
      </c>
      <c r="F48">
        <v>-0.11286642834000001</v>
      </c>
      <c r="G48">
        <v>1.7615733481000002E-2</v>
      </c>
      <c r="H48">
        <v>4.2705305678999999</v>
      </c>
      <c r="I48" t="s">
        <v>1533</v>
      </c>
      <c r="K48">
        <v>2.8414102761</v>
      </c>
    </row>
    <row r="49" spans="1:11" x14ac:dyDescent="0.25">
      <c r="A49">
        <f>INDEX('Acoes Bovespa'!$A$3:$A$563,MATCH(B49,'Acoes Bovespa'!$B$3:$B$563,0),1)</f>
        <v>47</v>
      </c>
      <c r="B49" t="s">
        <v>46</v>
      </c>
      <c r="C49" t="s">
        <v>588</v>
      </c>
      <c r="D49" t="s">
        <v>960</v>
      </c>
      <c r="E49" t="s">
        <v>1018</v>
      </c>
      <c r="F49">
        <v>-5.1245133492000002E-2</v>
      </c>
      <c r="G49">
        <v>0</v>
      </c>
      <c r="H49">
        <v>1.4025264139</v>
      </c>
      <c r="I49" t="s">
        <v>1537</v>
      </c>
      <c r="J49">
        <v>0.46193532905000001</v>
      </c>
      <c r="K49">
        <v>111918.01078</v>
      </c>
    </row>
    <row r="50" spans="1:11" x14ac:dyDescent="0.25">
      <c r="A50">
        <f>INDEX('Acoes Bovespa'!$A$3:$A$563,MATCH(B50,'Acoes Bovespa'!$B$3:$B$563,0),1)</f>
        <v>48</v>
      </c>
      <c r="B50" t="s">
        <v>47</v>
      </c>
      <c r="C50" t="s">
        <v>589</v>
      </c>
      <c r="D50" t="s">
        <v>960</v>
      </c>
      <c r="E50" t="s">
        <v>1019</v>
      </c>
      <c r="F50">
        <v>0.74702683193999997</v>
      </c>
      <c r="G50">
        <v>0.35319739456999999</v>
      </c>
      <c r="H50">
        <v>4.6159495605999998</v>
      </c>
      <c r="I50" t="s">
        <v>1540</v>
      </c>
      <c r="J50">
        <v>13.27414162</v>
      </c>
      <c r="K50">
        <v>561705.31232000003</v>
      </c>
    </row>
    <row r="51" spans="1:11" x14ac:dyDescent="0.25">
      <c r="A51">
        <f>INDEX('Acoes Bovespa'!$A$3:$A$563,MATCH(B51,'Acoes Bovespa'!$B$3:$B$563,0),1)</f>
        <v>49</v>
      </c>
      <c r="B51" t="s">
        <v>48</v>
      </c>
      <c r="C51" t="s">
        <v>590</v>
      </c>
      <c r="D51" t="s">
        <v>960</v>
      </c>
      <c r="E51" t="s">
        <v>1020</v>
      </c>
      <c r="F51">
        <v>8.2435323231000002E-2</v>
      </c>
      <c r="G51">
        <v>8.4957938873999994E-2</v>
      </c>
      <c r="H51">
        <v>0.64297109772000005</v>
      </c>
      <c r="I51" t="s">
        <v>1537</v>
      </c>
      <c r="J51">
        <v>2.4256604075000001</v>
      </c>
      <c r="K51">
        <v>17878.874677</v>
      </c>
    </row>
    <row r="52" spans="1:11" x14ac:dyDescent="0.25">
      <c r="A52">
        <f>INDEX('Acoes Bovespa'!$A$3:$A$563,MATCH(B52,'Acoes Bovespa'!$B$3:$B$563,0),1)</f>
        <v>50</v>
      </c>
      <c r="B52" t="s">
        <v>49</v>
      </c>
      <c r="C52" t="s">
        <v>591</v>
      </c>
      <c r="D52" t="s">
        <v>960</v>
      </c>
      <c r="E52" t="s">
        <v>1021</v>
      </c>
      <c r="F52">
        <v>0.17354170728000001</v>
      </c>
      <c r="G52">
        <v>4.1954020425000002E-2</v>
      </c>
      <c r="H52">
        <v>0.55344539342999999</v>
      </c>
      <c r="I52" t="s">
        <v>1539</v>
      </c>
      <c r="J52">
        <v>2.4576559281999999</v>
      </c>
      <c r="K52">
        <v>1113417.0763000001</v>
      </c>
    </row>
    <row r="53" spans="1:11" x14ac:dyDescent="0.25">
      <c r="A53">
        <f>INDEX('Acoes Bovespa'!$A$3:$A$563,MATCH(B53,'Acoes Bovespa'!$B$3:$B$563,0),1)</f>
        <v>51</v>
      </c>
      <c r="B53" t="s">
        <v>50</v>
      </c>
      <c r="C53" t="s">
        <v>592</v>
      </c>
      <c r="D53" t="s">
        <v>960</v>
      </c>
      <c r="E53" t="s">
        <v>1022</v>
      </c>
      <c r="F53">
        <v>-3.2667689905000001</v>
      </c>
      <c r="G53">
        <v>0</v>
      </c>
      <c r="H53">
        <v>-2.1522423425000001</v>
      </c>
      <c r="I53" t="s">
        <v>1537</v>
      </c>
      <c r="J53">
        <v>0.18997340371999999</v>
      </c>
      <c r="K53">
        <v>154.64328545999999</v>
      </c>
    </row>
    <row r="54" spans="1:11" x14ac:dyDescent="0.25">
      <c r="A54">
        <f>INDEX('Acoes Bovespa'!$A$3:$A$563,MATCH(B54,'Acoes Bovespa'!$B$3:$B$563,0),1)</f>
        <v>52</v>
      </c>
      <c r="B54" t="s">
        <v>51</v>
      </c>
      <c r="C54" t="s">
        <v>593</v>
      </c>
      <c r="D54" t="s">
        <v>960</v>
      </c>
      <c r="E54" t="s">
        <v>1023</v>
      </c>
      <c r="F54">
        <v>8.0704866139999998E-2</v>
      </c>
      <c r="G54">
        <v>7.4772317891000001E-2</v>
      </c>
      <c r="H54">
        <v>0.18887771362</v>
      </c>
      <c r="I54" t="s">
        <v>1543</v>
      </c>
      <c r="J54">
        <v>0.56592077109000005</v>
      </c>
      <c r="K54">
        <v>280.9303357</v>
      </c>
    </row>
    <row r="55" spans="1:11" x14ac:dyDescent="0.25">
      <c r="A55">
        <f>INDEX('Acoes Bovespa'!$A$3:$A$563,MATCH(B55,'Acoes Bovespa'!$B$3:$B$563,0),1)</f>
        <v>53</v>
      </c>
      <c r="B55" t="s">
        <v>52</v>
      </c>
      <c r="C55" t="s">
        <v>594</v>
      </c>
      <c r="D55" t="s">
        <v>960</v>
      </c>
      <c r="E55" t="s">
        <v>1024</v>
      </c>
      <c r="F55">
        <v>0.91033741085999997</v>
      </c>
      <c r="G55">
        <v>0.27231100698999999</v>
      </c>
      <c r="H55">
        <v>4.3104975453999996</v>
      </c>
      <c r="I55" t="s">
        <v>1544</v>
      </c>
      <c r="J55">
        <v>7.6089347491000003</v>
      </c>
      <c r="K55">
        <v>12175.551493999999</v>
      </c>
    </row>
    <row r="56" spans="1:11" x14ac:dyDescent="0.25">
      <c r="A56">
        <f>INDEX('Acoes Bovespa'!$A$3:$A$563,MATCH(B56,'Acoes Bovespa'!$B$3:$B$563,0),1)</f>
        <v>54</v>
      </c>
      <c r="B56" t="s">
        <v>53</v>
      </c>
      <c r="C56" t="s">
        <v>595</v>
      </c>
      <c r="D56" t="s">
        <v>960</v>
      </c>
      <c r="E56" t="s">
        <v>1025</v>
      </c>
      <c r="F56">
        <v>0.58136769730000004</v>
      </c>
      <c r="G56">
        <v>1.9933422369E-2</v>
      </c>
      <c r="H56">
        <v>2.9233336527999998</v>
      </c>
      <c r="I56" t="s">
        <v>1533</v>
      </c>
      <c r="J56">
        <v>3.1555582217999998</v>
      </c>
      <c r="K56">
        <v>245799.99599</v>
      </c>
    </row>
    <row r="57" spans="1:11" x14ac:dyDescent="0.25">
      <c r="A57">
        <f>INDEX('Acoes Bovespa'!$A$3:$A$563,MATCH(B57,'Acoes Bovespa'!$B$3:$B$563,0),1)</f>
        <v>55</v>
      </c>
      <c r="B57" t="s">
        <v>54</v>
      </c>
      <c r="C57" t="s">
        <v>596</v>
      </c>
      <c r="D57" t="s">
        <v>960</v>
      </c>
      <c r="E57" t="s">
        <v>1026</v>
      </c>
      <c r="F57">
        <v>-0.24751792010000001</v>
      </c>
      <c r="G57">
        <v>0</v>
      </c>
      <c r="H57">
        <v>0.24087138839</v>
      </c>
      <c r="I57" t="s">
        <v>1541</v>
      </c>
      <c r="J57">
        <v>0.25596416502000002</v>
      </c>
      <c r="K57">
        <v>561.27961115999994</v>
      </c>
    </row>
    <row r="58" spans="1:11" x14ac:dyDescent="0.25">
      <c r="A58">
        <f>INDEX('Acoes Bovespa'!$A$3:$A$563,MATCH(B58,'Acoes Bovespa'!$B$3:$B$563,0),1)</f>
        <v>56</v>
      </c>
      <c r="B58" t="s">
        <v>55</v>
      </c>
      <c r="C58" t="s">
        <v>596</v>
      </c>
      <c r="D58" t="s">
        <v>961</v>
      </c>
      <c r="E58" t="s">
        <v>1027</v>
      </c>
      <c r="F58">
        <v>-0.24751792010000001</v>
      </c>
      <c r="G58">
        <v>0</v>
      </c>
      <c r="H58">
        <v>0.24087138839</v>
      </c>
      <c r="I58" t="s">
        <v>1541</v>
      </c>
      <c r="J58">
        <v>0.2399664047</v>
      </c>
      <c r="K58">
        <v>1589.4250362</v>
      </c>
    </row>
    <row r="59" spans="1:11" x14ac:dyDescent="0.25">
      <c r="A59">
        <f>INDEX('Acoes Bovespa'!$A$3:$A$563,MATCH(B59,'Acoes Bovespa'!$B$3:$B$563,0),1)</f>
        <v>57</v>
      </c>
      <c r="B59" t="s">
        <v>56</v>
      </c>
      <c r="C59" t="s">
        <v>597</v>
      </c>
      <c r="D59" t="s">
        <v>961</v>
      </c>
      <c r="E59" t="s">
        <v>1028</v>
      </c>
      <c r="F59">
        <v>-0.39993861542999998</v>
      </c>
      <c r="G59">
        <v>0</v>
      </c>
      <c r="H59">
        <v>-10.480345154</v>
      </c>
      <c r="I59" t="s">
        <v>1538</v>
      </c>
      <c r="J59">
        <v>2.1716959625999999</v>
      </c>
      <c r="K59">
        <v>588963.16939000005</v>
      </c>
    </row>
    <row r="60" spans="1:11" x14ac:dyDescent="0.25">
      <c r="A60">
        <f>INDEX('Acoes Bovespa'!$A$3:$A$563,MATCH(B60,'Acoes Bovespa'!$B$3:$B$563,0),1)</f>
        <v>58</v>
      </c>
      <c r="B60" t="s">
        <v>57</v>
      </c>
      <c r="C60" t="s">
        <v>598</v>
      </c>
      <c r="D60" t="s">
        <v>960</v>
      </c>
      <c r="E60" t="s">
        <v>1029</v>
      </c>
      <c r="F60">
        <v>0.13595986869999999</v>
      </c>
      <c r="G60">
        <v>7.6813701410000004E-2</v>
      </c>
      <c r="H60">
        <v>0.67163193277</v>
      </c>
      <c r="I60" t="s">
        <v>1534</v>
      </c>
      <c r="J60">
        <v>2.3356730057999999</v>
      </c>
      <c r="K60">
        <v>2169994.0011999998</v>
      </c>
    </row>
    <row r="61" spans="1:11" x14ac:dyDescent="0.25">
      <c r="A61">
        <f>INDEX('Acoes Bovespa'!$A$3:$A$563,MATCH(B61,'Acoes Bovespa'!$B$3:$B$563,0),1)</f>
        <v>59</v>
      </c>
      <c r="B61" t="s">
        <v>58</v>
      </c>
      <c r="C61" t="s">
        <v>599</v>
      </c>
      <c r="D61" t="s">
        <v>960</v>
      </c>
      <c r="E61" t="s">
        <v>1030</v>
      </c>
      <c r="F61">
        <v>-0.95518798719999998</v>
      </c>
      <c r="G61">
        <v>0</v>
      </c>
      <c r="H61">
        <v>0.56772270875999997</v>
      </c>
      <c r="I61" t="s">
        <v>1537</v>
      </c>
      <c r="K61">
        <v>275.86391264000002</v>
      </c>
    </row>
    <row r="62" spans="1:11" x14ac:dyDescent="0.25">
      <c r="A62">
        <f>INDEX('Acoes Bovespa'!$A$3:$A$563,MATCH(B62,'Acoes Bovespa'!$B$3:$B$563,0),1)</f>
        <v>60</v>
      </c>
      <c r="B62" t="s">
        <v>59</v>
      </c>
      <c r="C62" t="s">
        <v>600</v>
      </c>
      <c r="D62" t="s">
        <v>961</v>
      </c>
      <c r="E62" t="s">
        <v>1031</v>
      </c>
      <c r="F62">
        <v>7.4337820801999993E-2</v>
      </c>
      <c r="G62">
        <v>7.4341212641999999E-2</v>
      </c>
      <c r="H62">
        <v>1.2949871389000001</v>
      </c>
      <c r="I62" t="s">
        <v>1534</v>
      </c>
      <c r="J62">
        <v>0.41594176815</v>
      </c>
      <c r="K62">
        <v>6593.8665428000004</v>
      </c>
    </row>
    <row r="63" spans="1:11" x14ac:dyDescent="0.25">
      <c r="A63">
        <f>INDEX('Acoes Bovespa'!$A$3:$A$563,MATCH(B63,'Acoes Bovespa'!$B$3:$B$563,0),1)</f>
        <v>61</v>
      </c>
      <c r="B63" t="s">
        <v>60</v>
      </c>
      <c r="C63" t="s">
        <v>601</v>
      </c>
      <c r="D63" t="s">
        <v>961</v>
      </c>
      <c r="E63" t="s">
        <v>1032</v>
      </c>
      <c r="F63">
        <v>0.10418365941</v>
      </c>
      <c r="G63">
        <v>5.2895584262999999E-2</v>
      </c>
      <c r="H63">
        <v>1.1910266595000001</v>
      </c>
      <c r="I63" t="s">
        <v>1534</v>
      </c>
      <c r="J63">
        <v>1.071849941</v>
      </c>
      <c r="K63">
        <v>68733.422183999995</v>
      </c>
    </row>
    <row r="64" spans="1:11" x14ac:dyDescent="0.25">
      <c r="A64">
        <f>INDEX('Acoes Bovespa'!$A$3:$A$563,MATCH(B64,'Acoes Bovespa'!$B$3:$B$563,0),1)</f>
        <v>62</v>
      </c>
      <c r="B64" t="s">
        <v>61</v>
      </c>
      <c r="C64" t="s">
        <v>601</v>
      </c>
      <c r="D64" t="s">
        <v>969</v>
      </c>
      <c r="E64" t="s">
        <v>1033</v>
      </c>
      <c r="F64">
        <v>0.10418365941</v>
      </c>
      <c r="G64">
        <v>0</v>
      </c>
      <c r="H64">
        <v>1.1910266595000001</v>
      </c>
      <c r="I64" t="s">
        <v>1534</v>
      </c>
      <c r="J64">
        <v>1.5997760313999999E-2</v>
      </c>
      <c r="K64">
        <v>44.566578700999997</v>
      </c>
    </row>
    <row r="65" spans="1:11" x14ac:dyDescent="0.25">
      <c r="A65">
        <f>INDEX('Acoes Bovespa'!$A$3:$A$563,MATCH(B65,'Acoes Bovespa'!$B$3:$B$563,0),1)</f>
        <v>63</v>
      </c>
      <c r="B65" t="s">
        <v>62</v>
      </c>
      <c r="C65" t="s">
        <v>602</v>
      </c>
      <c r="D65" t="s">
        <v>960</v>
      </c>
      <c r="E65" t="s">
        <v>1034</v>
      </c>
      <c r="F65">
        <v>0.94682314968000003</v>
      </c>
      <c r="G65">
        <v>0.43699245353999999</v>
      </c>
      <c r="H65">
        <v>7.4675046050000002</v>
      </c>
      <c r="I65" t="s">
        <v>1534</v>
      </c>
      <c r="K65">
        <v>9.2941415967999994</v>
      </c>
    </row>
    <row r="66" spans="1:11" x14ac:dyDescent="0.25">
      <c r="A66">
        <f>INDEX('Acoes Bovespa'!$A$3:$A$563,MATCH(B66,'Acoes Bovespa'!$B$3:$B$563,0),1)</f>
        <v>64</v>
      </c>
      <c r="B66" t="s">
        <v>63</v>
      </c>
      <c r="C66" t="s">
        <v>602</v>
      </c>
      <c r="D66" t="s">
        <v>961</v>
      </c>
      <c r="E66" t="s">
        <v>1035</v>
      </c>
      <c r="F66">
        <v>0.94682314968000003</v>
      </c>
      <c r="G66">
        <v>0.48069169900999997</v>
      </c>
      <c r="H66">
        <v>7.4675046050000002</v>
      </c>
      <c r="I66" t="s">
        <v>1534</v>
      </c>
      <c r="J66">
        <v>3.5095086688000001</v>
      </c>
      <c r="K66">
        <v>81.990172943000005</v>
      </c>
    </row>
    <row r="67" spans="1:11" x14ac:dyDescent="0.25">
      <c r="A67">
        <f>INDEX('Acoes Bovespa'!$A$3:$A$563,MATCH(B67,'Acoes Bovespa'!$B$3:$B$563,0),1)</f>
        <v>65</v>
      </c>
      <c r="B67" t="s">
        <v>64</v>
      </c>
      <c r="C67" t="s">
        <v>603</v>
      </c>
      <c r="D67" t="s">
        <v>960</v>
      </c>
      <c r="E67" t="s">
        <v>1036</v>
      </c>
      <c r="F67">
        <v>0.20022814403</v>
      </c>
      <c r="G67">
        <v>0.11510043541999999</v>
      </c>
      <c r="H67">
        <v>1.2347570017</v>
      </c>
      <c r="I67" t="s">
        <v>1534</v>
      </c>
      <c r="J67">
        <v>1.4258003879000001</v>
      </c>
      <c r="K67">
        <v>446.7500556</v>
      </c>
    </row>
    <row r="68" spans="1:11" x14ac:dyDescent="0.25">
      <c r="A68">
        <f>INDEX('Acoes Bovespa'!$A$3:$A$563,MATCH(B68,'Acoes Bovespa'!$B$3:$B$563,0),1)</f>
        <v>66</v>
      </c>
      <c r="B68" t="s">
        <v>65</v>
      </c>
      <c r="C68" t="s">
        <v>603</v>
      </c>
      <c r="D68" t="s">
        <v>961</v>
      </c>
      <c r="E68" t="s">
        <v>1037</v>
      </c>
      <c r="F68">
        <v>0.20022814403</v>
      </c>
      <c r="G68">
        <v>0.11510043540000001</v>
      </c>
      <c r="H68">
        <v>1.2347570017</v>
      </c>
      <c r="I68" t="s">
        <v>1534</v>
      </c>
      <c r="J68">
        <v>1.5697802308</v>
      </c>
      <c r="K68">
        <v>127.69139466</v>
      </c>
    </row>
    <row r="69" spans="1:11" x14ac:dyDescent="0.25">
      <c r="A69">
        <f>INDEX('Acoes Bovespa'!$A$3:$A$563,MATCH(B69,'Acoes Bovespa'!$B$3:$B$563,0),1)</f>
        <v>67</v>
      </c>
      <c r="B69" t="s">
        <v>66</v>
      </c>
      <c r="C69" t="s">
        <v>604</v>
      </c>
      <c r="D69" t="s">
        <v>960</v>
      </c>
      <c r="E69" t="s">
        <v>1038</v>
      </c>
      <c r="F69">
        <v>3.4769207067000001</v>
      </c>
      <c r="G69">
        <v>3.3963851845000002</v>
      </c>
      <c r="H69">
        <v>33.010010403999999</v>
      </c>
      <c r="I69" t="s">
        <v>1534</v>
      </c>
      <c r="K69">
        <v>0</v>
      </c>
    </row>
    <row r="70" spans="1:11" x14ac:dyDescent="0.25">
      <c r="A70">
        <f>INDEX('Acoes Bovespa'!$A$3:$A$563,MATCH(B70,'Acoes Bovespa'!$B$3:$B$563,0),1)</f>
        <v>68</v>
      </c>
      <c r="B70" t="s">
        <v>67</v>
      </c>
      <c r="C70" t="s">
        <v>605</v>
      </c>
      <c r="D70" t="s">
        <v>960</v>
      </c>
      <c r="E70" t="s">
        <v>1039</v>
      </c>
      <c r="F70">
        <v>0.33503574701</v>
      </c>
      <c r="G70">
        <v>0.17812142813000001</v>
      </c>
      <c r="H70">
        <v>4.4115829902000003</v>
      </c>
      <c r="I70" t="s">
        <v>1534</v>
      </c>
      <c r="J70">
        <v>2.3096766453000002</v>
      </c>
      <c r="K70">
        <v>163.24932465000001</v>
      </c>
    </row>
    <row r="71" spans="1:11" x14ac:dyDescent="0.25">
      <c r="A71">
        <f>INDEX('Acoes Bovespa'!$A$3:$A$563,MATCH(B71,'Acoes Bovespa'!$B$3:$B$563,0),1)</f>
        <v>69</v>
      </c>
      <c r="B71" t="s">
        <v>68</v>
      </c>
      <c r="C71" t="s">
        <v>605</v>
      </c>
      <c r="D71" t="s">
        <v>962</v>
      </c>
      <c r="E71" t="s">
        <v>1040</v>
      </c>
      <c r="F71">
        <v>0.33503574701</v>
      </c>
      <c r="G71">
        <v>0.18043056839999999</v>
      </c>
      <c r="H71">
        <v>4.4115829902000003</v>
      </c>
      <c r="I71" t="s">
        <v>1534</v>
      </c>
      <c r="J71">
        <v>3.4135221068999999</v>
      </c>
      <c r="K71">
        <v>7.7791769666999997</v>
      </c>
    </row>
    <row r="72" spans="1:11" x14ac:dyDescent="0.25">
      <c r="A72">
        <f>INDEX('Acoes Bovespa'!$A$3:$A$563,MATCH(B72,'Acoes Bovespa'!$B$3:$B$563,0),1)</f>
        <v>70</v>
      </c>
      <c r="B72" t="s">
        <v>69</v>
      </c>
      <c r="C72" t="s">
        <v>605</v>
      </c>
      <c r="D72" t="s">
        <v>963</v>
      </c>
      <c r="E72" t="s">
        <v>1041</v>
      </c>
      <c r="F72">
        <v>0.33503574701</v>
      </c>
      <c r="G72">
        <v>0.17812142813000001</v>
      </c>
      <c r="H72">
        <v>4.4115829902000003</v>
      </c>
      <c r="I72" t="s">
        <v>1534</v>
      </c>
      <c r="J72">
        <v>2.1277021217000001</v>
      </c>
      <c r="K72">
        <v>56842.363533000003</v>
      </c>
    </row>
    <row r="73" spans="1:11" x14ac:dyDescent="0.25">
      <c r="A73">
        <f>INDEX('Acoes Bovespa'!$A$3:$A$563,MATCH(B73,'Acoes Bovespa'!$B$3:$B$563,0),1)</f>
        <v>71</v>
      </c>
      <c r="B73" t="s">
        <v>70</v>
      </c>
      <c r="C73" t="s">
        <v>606</v>
      </c>
      <c r="D73" t="s">
        <v>960</v>
      </c>
      <c r="E73" t="s">
        <v>1042</v>
      </c>
      <c r="F73">
        <v>7.8686490215999996</v>
      </c>
      <c r="G73">
        <v>0</v>
      </c>
      <c r="H73">
        <v>-13.261949709</v>
      </c>
      <c r="I73" t="s">
        <v>1536</v>
      </c>
      <c r="K73">
        <v>10.886382029</v>
      </c>
    </row>
    <row r="74" spans="1:11" x14ac:dyDescent="0.25">
      <c r="A74">
        <f>INDEX('Acoes Bovespa'!$A$3:$A$563,MATCH(B74,'Acoes Bovespa'!$B$3:$B$563,0),1)</f>
        <v>72</v>
      </c>
      <c r="B74" t="s">
        <v>71</v>
      </c>
      <c r="C74" t="s">
        <v>606</v>
      </c>
      <c r="D74" t="s">
        <v>961</v>
      </c>
      <c r="E74" t="s">
        <v>1043</v>
      </c>
      <c r="F74">
        <v>7.8686490215999996</v>
      </c>
      <c r="G74">
        <v>0</v>
      </c>
      <c r="H74">
        <v>-13.261949709</v>
      </c>
      <c r="I74" t="s">
        <v>1536</v>
      </c>
      <c r="J74">
        <v>2.03971444</v>
      </c>
      <c r="K74">
        <v>48.980386013</v>
      </c>
    </row>
    <row r="75" spans="1:11" x14ac:dyDescent="0.25">
      <c r="A75">
        <f>INDEX('Acoes Bovespa'!$A$3:$A$563,MATCH(B75,'Acoes Bovespa'!$B$3:$B$563,0),1)</f>
        <v>73</v>
      </c>
      <c r="B75" t="s">
        <v>72</v>
      </c>
      <c r="C75" t="s">
        <v>607</v>
      </c>
      <c r="D75" t="s">
        <v>960</v>
      </c>
      <c r="E75" t="s">
        <v>1044</v>
      </c>
      <c r="F75">
        <v>0.11233503778999999</v>
      </c>
      <c r="G75">
        <v>7.0553118186999997E-2</v>
      </c>
      <c r="H75">
        <v>2.6156924633999998</v>
      </c>
      <c r="I75" t="s">
        <v>1537</v>
      </c>
      <c r="K75">
        <v>0</v>
      </c>
    </row>
    <row r="76" spans="1:11" x14ac:dyDescent="0.25">
      <c r="A76">
        <f>INDEX('Acoes Bovespa'!$A$3:$A$563,MATCH(B76,'Acoes Bovespa'!$B$3:$B$563,0),1)</f>
        <v>74</v>
      </c>
      <c r="B76" t="s">
        <v>73</v>
      </c>
      <c r="C76" t="s">
        <v>607</v>
      </c>
      <c r="D76" t="s">
        <v>961</v>
      </c>
      <c r="E76" t="s">
        <v>1045</v>
      </c>
      <c r="F76">
        <v>0.11233503778999999</v>
      </c>
      <c r="G76">
        <v>7.0553118186999997E-2</v>
      </c>
      <c r="H76">
        <v>2.6156924633999998</v>
      </c>
      <c r="I76" t="s">
        <v>1537</v>
      </c>
      <c r="K76">
        <v>17.339263161000002</v>
      </c>
    </row>
    <row r="77" spans="1:11" x14ac:dyDescent="0.25">
      <c r="A77">
        <f>INDEX('Acoes Bovespa'!$A$3:$A$563,MATCH(B77,'Acoes Bovespa'!$B$3:$B$563,0),1)</f>
        <v>75</v>
      </c>
      <c r="B77" t="s">
        <v>74</v>
      </c>
      <c r="C77" t="s">
        <v>608</v>
      </c>
      <c r="D77" t="s">
        <v>960</v>
      </c>
      <c r="E77" t="s">
        <v>1046</v>
      </c>
      <c r="F77">
        <v>-0.33430394107</v>
      </c>
      <c r="H77">
        <v>0.32187198534</v>
      </c>
      <c r="I77" t="s">
        <v>1538</v>
      </c>
      <c r="K77">
        <v>0</v>
      </c>
    </row>
    <row r="78" spans="1:11" x14ac:dyDescent="0.25">
      <c r="A78">
        <f>INDEX('Acoes Bovespa'!$A$3:$A$563,MATCH(B78,'Acoes Bovespa'!$B$3:$B$563,0),1)</f>
        <v>76</v>
      </c>
      <c r="B78" t="s">
        <v>75</v>
      </c>
      <c r="C78" t="s">
        <v>609</v>
      </c>
      <c r="D78" t="s">
        <v>960</v>
      </c>
      <c r="E78" t="s">
        <v>1047</v>
      </c>
      <c r="F78">
        <v>0.58019247414999997</v>
      </c>
      <c r="G78">
        <v>0.56313019528999997</v>
      </c>
      <c r="H78">
        <v>0.72911000599999998</v>
      </c>
      <c r="I78" t="s">
        <v>1534</v>
      </c>
      <c r="J78">
        <v>6.8610394545000002</v>
      </c>
      <c r="K78">
        <v>720292.23285000003</v>
      </c>
    </row>
    <row r="79" spans="1:11" x14ac:dyDescent="0.25">
      <c r="A79">
        <f>INDEX('Acoes Bovespa'!$A$3:$A$563,MATCH(B79,'Acoes Bovespa'!$B$3:$B$563,0),1)</f>
        <v>77</v>
      </c>
      <c r="B79" t="s">
        <v>76</v>
      </c>
      <c r="C79" t="s">
        <v>610</v>
      </c>
      <c r="D79" t="s">
        <v>960</v>
      </c>
      <c r="E79" t="s">
        <v>1048</v>
      </c>
      <c r="F79">
        <v>0.18624645041999999</v>
      </c>
      <c r="G79">
        <v>4.4328195771999999E-2</v>
      </c>
      <c r="H79">
        <v>2.3384115228</v>
      </c>
      <c r="I79" t="s">
        <v>1545</v>
      </c>
      <c r="J79">
        <v>2.7336172936000001</v>
      </c>
      <c r="K79">
        <v>19402.111743000001</v>
      </c>
    </row>
    <row r="80" spans="1:11" x14ac:dyDescent="0.25">
      <c r="A80">
        <f>INDEX('Acoes Bovespa'!$A$3:$A$563,MATCH(B80,'Acoes Bovespa'!$B$3:$B$563,0),1)</f>
        <v>78</v>
      </c>
      <c r="B80" t="s">
        <v>77</v>
      </c>
      <c r="C80" t="s">
        <v>611</v>
      </c>
      <c r="D80" t="s">
        <v>960</v>
      </c>
      <c r="E80" t="s">
        <v>1049</v>
      </c>
      <c r="F80">
        <v>-4.3721748846000004E-3</v>
      </c>
      <c r="H80">
        <v>4.2611355224000003E-2</v>
      </c>
      <c r="I80" t="s">
        <v>1534</v>
      </c>
      <c r="K80">
        <v>0</v>
      </c>
    </row>
    <row r="81" spans="1:11" x14ac:dyDescent="0.25">
      <c r="A81">
        <f>INDEX('Acoes Bovespa'!$A$3:$A$563,MATCH(B81,'Acoes Bovespa'!$B$3:$B$563,0),1)</f>
        <v>79</v>
      </c>
      <c r="B81" t="s">
        <v>78</v>
      </c>
      <c r="C81" t="s">
        <v>612</v>
      </c>
      <c r="D81" t="s">
        <v>960</v>
      </c>
      <c r="E81" t="s">
        <v>1050</v>
      </c>
      <c r="F81">
        <v>11.062695283</v>
      </c>
      <c r="G81">
        <v>3.6343146302</v>
      </c>
      <c r="H81">
        <v>85.744001396000002</v>
      </c>
      <c r="I81" t="s">
        <v>1546</v>
      </c>
      <c r="J81">
        <v>77.989081529000003</v>
      </c>
      <c r="K81">
        <v>38.762834366</v>
      </c>
    </row>
    <row r="82" spans="1:11" x14ac:dyDescent="0.25">
      <c r="A82">
        <f>INDEX('Acoes Bovespa'!$A$3:$A$563,MATCH(B82,'Acoes Bovespa'!$B$3:$B$563,0),1)</f>
        <v>80</v>
      </c>
      <c r="B82" t="s">
        <v>79</v>
      </c>
      <c r="C82" t="s">
        <v>613</v>
      </c>
      <c r="D82" t="s">
        <v>960</v>
      </c>
      <c r="E82" t="s">
        <v>1051</v>
      </c>
      <c r="F82">
        <v>-0.24042958890999999</v>
      </c>
      <c r="G82">
        <v>0</v>
      </c>
      <c r="H82">
        <v>0.37513720914999998</v>
      </c>
      <c r="I82" t="s">
        <v>1537</v>
      </c>
      <c r="J82">
        <v>0.76389305497000004</v>
      </c>
      <c r="K82">
        <v>234.06569191</v>
      </c>
    </row>
    <row r="83" spans="1:11" x14ac:dyDescent="0.25">
      <c r="A83">
        <f>INDEX('Acoes Bovespa'!$A$3:$A$563,MATCH(B83,'Acoes Bovespa'!$B$3:$B$563,0),1)</f>
        <v>81</v>
      </c>
      <c r="B83" t="s">
        <v>80</v>
      </c>
      <c r="C83" t="s">
        <v>614</v>
      </c>
      <c r="D83" t="s">
        <v>960</v>
      </c>
      <c r="E83" t="s">
        <v>1052</v>
      </c>
      <c r="F83">
        <v>0.38875178352</v>
      </c>
      <c r="G83">
        <v>0.14002206336</v>
      </c>
      <c r="H83">
        <v>1.9638106781</v>
      </c>
      <c r="I83" t="s">
        <v>1547</v>
      </c>
      <c r="J83">
        <v>3.9754434379000001</v>
      </c>
      <c r="K83">
        <v>39716.2376</v>
      </c>
    </row>
    <row r="84" spans="1:11" x14ac:dyDescent="0.25">
      <c r="A84">
        <f>INDEX('Acoes Bovespa'!$A$3:$A$563,MATCH(B84,'Acoes Bovespa'!$B$3:$B$563,0),1)</f>
        <v>82</v>
      </c>
      <c r="B84" t="s">
        <v>81</v>
      </c>
      <c r="C84" t="s">
        <v>615</v>
      </c>
      <c r="D84" t="s">
        <v>960</v>
      </c>
      <c r="E84" t="s">
        <v>1053</v>
      </c>
      <c r="F84">
        <v>0.27705194202</v>
      </c>
      <c r="G84">
        <v>2.3857213669E-2</v>
      </c>
      <c r="H84">
        <v>1.3444942087</v>
      </c>
      <c r="I84" t="s">
        <v>1532</v>
      </c>
      <c r="J84">
        <v>2.1916931630000001</v>
      </c>
      <c r="K84">
        <v>13341.379537999999</v>
      </c>
    </row>
    <row r="85" spans="1:11" x14ac:dyDescent="0.25">
      <c r="A85">
        <f>INDEX('Acoes Bovespa'!$A$3:$A$563,MATCH(B85,'Acoes Bovespa'!$B$3:$B$563,0),1)</f>
        <v>83</v>
      </c>
      <c r="B85" t="s">
        <v>82</v>
      </c>
      <c r="C85" t="s">
        <v>616</v>
      </c>
      <c r="D85" t="s">
        <v>960</v>
      </c>
      <c r="E85" t="s">
        <v>1054</v>
      </c>
      <c r="F85">
        <v>0.1073901593</v>
      </c>
      <c r="G85">
        <v>5.1480166357E-2</v>
      </c>
      <c r="H85">
        <v>0.79443349874000002</v>
      </c>
      <c r="I85" t="s">
        <v>1545</v>
      </c>
      <c r="J85">
        <v>1.5037894695</v>
      </c>
      <c r="K85">
        <v>25509.632718000001</v>
      </c>
    </row>
    <row r="86" spans="1:11" x14ac:dyDescent="0.25">
      <c r="A86">
        <f>INDEX('Acoes Bovespa'!$A$3:$A$563,MATCH(B86,'Acoes Bovespa'!$B$3:$B$563,0),1)</f>
        <v>84</v>
      </c>
      <c r="B86" t="s">
        <v>83</v>
      </c>
      <c r="C86" t="s">
        <v>617</v>
      </c>
      <c r="D86" t="s">
        <v>960</v>
      </c>
      <c r="E86" t="s">
        <v>1055</v>
      </c>
      <c r="F86">
        <v>1.6614213908000001E-2</v>
      </c>
      <c r="H86">
        <v>-0.11452720663</v>
      </c>
      <c r="I86" t="s">
        <v>1547</v>
      </c>
      <c r="K86">
        <v>0</v>
      </c>
    </row>
    <row r="87" spans="1:11" x14ac:dyDescent="0.25">
      <c r="A87">
        <f>INDEX('Acoes Bovespa'!$A$3:$A$563,MATCH(B87,'Acoes Bovespa'!$B$3:$B$563,0),1)</f>
        <v>85</v>
      </c>
      <c r="B87" t="s">
        <v>84</v>
      </c>
      <c r="C87" t="s">
        <v>617</v>
      </c>
      <c r="D87" t="s">
        <v>961</v>
      </c>
      <c r="E87" t="s">
        <v>1056</v>
      </c>
      <c r="F87">
        <v>1.6614213908000001E-2</v>
      </c>
      <c r="G87">
        <v>0</v>
      </c>
      <c r="H87">
        <v>-0.11452720663</v>
      </c>
      <c r="I87" t="s">
        <v>1547</v>
      </c>
      <c r="J87">
        <v>0.28196052553000001</v>
      </c>
      <c r="K87">
        <v>466.45583386999999</v>
      </c>
    </row>
    <row r="88" spans="1:11" x14ac:dyDescent="0.25">
      <c r="A88">
        <f>INDEX('Acoes Bovespa'!$A$3:$A$563,MATCH(B88,'Acoes Bovespa'!$B$3:$B$563,0),1)</f>
        <v>86</v>
      </c>
      <c r="B88" t="s">
        <v>85</v>
      </c>
      <c r="C88" t="s">
        <v>618</v>
      </c>
      <c r="D88" t="s">
        <v>968</v>
      </c>
      <c r="E88" t="s">
        <v>1057</v>
      </c>
      <c r="F88">
        <v>8.9523655857000006E-2</v>
      </c>
      <c r="G88">
        <v>5.5329237846000003E-2</v>
      </c>
      <c r="H88">
        <v>0.48933118348999999</v>
      </c>
      <c r="I88" t="s">
        <v>1534</v>
      </c>
      <c r="J88">
        <v>2.0537124803000002</v>
      </c>
      <c r="K88">
        <v>2097.9793786999999</v>
      </c>
    </row>
    <row r="89" spans="1:11" x14ac:dyDescent="0.25">
      <c r="A89">
        <f>INDEX('Acoes Bovespa'!$A$3:$A$563,MATCH(B89,'Acoes Bovespa'!$B$3:$B$563,0),1)</f>
        <v>87</v>
      </c>
      <c r="B89" t="s">
        <v>86</v>
      </c>
      <c r="C89" t="s">
        <v>619</v>
      </c>
      <c r="D89" t="s">
        <v>960</v>
      </c>
      <c r="E89" t="s">
        <v>1058</v>
      </c>
      <c r="F89">
        <v>-25.155119316</v>
      </c>
      <c r="G89">
        <v>0</v>
      </c>
      <c r="H89">
        <v>74.452884490000002</v>
      </c>
      <c r="I89" t="s">
        <v>1537</v>
      </c>
      <c r="J89">
        <v>12.688223647999999</v>
      </c>
      <c r="K89">
        <v>81453.598360000004</v>
      </c>
    </row>
    <row r="90" spans="1:11" x14ac:dyDescent="0.25">
      <c r="A90">
        <f>INDEX('Acoes Bovespa'!$A$3:$A$563,MATCH(B90,'Acoes Bovespa'!$B$3:$B$563,0),1)</f>
        <v>88</v>
      </c>
      <c r="B90" t="s">
        <v>87</v>
      </c>
      <c r="C90" t="s">
        <v>620</v>
      </c>
      <c r="D90" t="s">
        <v>960</v>
      </c>
      <c r="E90" t="s">
        <v>1059</v>
      </c>
      <c r="F90">
        <v>0.37279349803</v>
      </c>
      <c r="G90">
        <v>0.1752370362</v>
      </c>
      <c r="H90">
        <v>2.7781293744000002</v>
      </c>
      <c r="I90" t="s">
        <v>1534</v>
      </c>
      <c r="J90">
        <v>2.4836522887000001</v>
      </c>
      <c r="K90">
        <v>270204.99069000001</v>
      </c>
    </row>
    <row r="91" spans="1:11" x14ac:dyDescent="0.25">
      <c r="A91">
        <f>INDEX('Acoes Bovespa'!$A$3:$A$563,MATCH(B91,'Acoes Bovespa'!$B$3:$B$563,0),1)</f>
        <v>89</v>
      </c>
      <c r="B91" t="s">
        <v>88</v>
      </c>
      <c r="C91" t="s">
        <v>620</v>
      </c>
      <c r="D91" t="s">
        <v>961</v>
      </c>
      <c r="E91" t="s">
        <v>1060</v>
      </c>
      <c r="F91">
        <v>0.37279349803</v>
      </c>
      <c r="G91">
        <v>0.19276074663000001</v>
      </c>
      <c r="H91">
        <v>2.7781293744000002</v>
      </c>
      <c r="I91" t="s">
        <v>1534</v>
      </c>
      <c r="J91">
        <v>2.7696122543000001</v>
      </c>
      <c r="K91">
        <v>2750615.81</v>
      </c>
    </row>
    <row r="92" spans="1:11" x14ac:dyDescent="0.25">
      <c r="A92">
        <f>INDEX('Acoes Bovespa'!$A$3:$A$563,MATCH(B92,'Acoes Bovespa'!$B$3:$B$563,0),1)</f>
        <v>90</v>
      </c>
      <c r="B92" t="s">
        <v>89</v>
      </c>
      <c r="C92" t="s">
        <v>621</v>
      </c>
      <c r="D92" t="s">
        <v>960</v>
      </c>
      <c r="E92" t="s">
        <v>1061</v>
      </c>
      <c r="F92">
        <v>1.8174363358000001</v>
      </c>
      <c r="G92">
        <v>0.81356249591999996</v>
      </c>
      <c r="H92">
        <v>3.6454286653999999</v>
      </c>
      <c r="I92" t="s">
        <v>1537</v>
      </c>
      <c r="J92">
        <v>4.5533625292000002</v>
      </c>
      <c r="K92">
        <v>4537.4438243000004</v>
      </c>
    </row>
    <row r="93" spans="1:11" x14ac:dyDescent="0.25">
      <c r="A93">
        <f>INDEX('Acoes Bovespa'!$A$3:$A$563,MATCH(B93,'Acoes Bovespa'!$B$3:$B$563,0),1)</f>
        <v>91</v>
      </c>
      <c r="B93" t="s">
        <v>90</v>
      </c>
      <c r="C93" t="s">
        <v>621</v>
      </c>
      <c r="D93" t="s">
        <v>961</v>
      </c>
      <c r="E93" t="s">
        <v>1062</v>
      </c>
      <c r="F93">
        <v>1.8174363358000001</v>
      </c>
      <c r="G93">
        <v>0.89491874540000005</v>
      </c>
      <c r="H93">
        <v>3.6454286653999999</v>
      </c>
      <c r="I93" t="s">
        <v>1537</v>
      </c>
      <c r="J93">
        <v>4.7393364928999997</v>
      </c>
      <c r="K93">
        <v>345636.28427</v>
      </c>
    </row>
    <row r="94" spans="1:11" x14ac:dyDescent="0.25">
      <c r="A94">
        <f>INDEX('Acoes Bovespa'!$A$3:$A$563,MATCH(B94,'Acoes Bovespa'!$B$3:$B$563,0),1)</f>
        <v>92</v>
      </c>
      <c r="B94" t="s">
        <v>91</v>
      </c>
      <c r="C94" t="s">
        <v>622</v>
      </c>
      <c r="D94" t="s">
        <v>960</v>
      </c>
      <c r="E94" t="s">
        <v>1063</v>
      </c>
      <c r="F94">
        <v>2.082830596</v>
      </c>
      <c r="G94">
        <v>0.83865121079000005</v>
      </c>
      <c r="H94">
        <v>10.764603557999999</v>
      </c>
      <c r="I94" t="s">
        <v>1534</v>
      </c>
      <c r="J94">
        <v>8.5708000880000004</v>
      </c>
      <c r="K94">
        <v>2324418.6963999998</v>
      </c>
    </row>
    <row r="95" spans="1:11" x14ac:dyDescent="0.25">
      <c r="A95">
        <f>INDEX('Acoes Bovespa'!$A$3:$A$563,MATCH(B95,'Acoes Bovespa'!$B$3:$B$563,0),1)</f>
        <v>93</v>
      </c>
      <c r="B95" t="s">
        <v>92</v>
      </c>
      <c r="C95" t="s">
        <v>623</v>
      </c>
      <c r="D95" t="s">
        <v>960</v>
      </c>
      <c r="E95" t="s">
        <v>1064</v>
      </c>
      <c r="F95">
        <v>0.27490882046999998</v>
      </c>
      <c r="G95">
        <v>0.61103575099999996</v>
      </c>
      <c r="H95">
        <v>3.9787005596</v>
      </c>
      <c r="I95" t="s">
        <v>1532</v>
      </c>
      <c r="J95">
        <v>4.8313236146999996</v>
      </c>
      <c r="K95">
        <v>45505.438148000001</v>
      </c>
    </row>
    <row r="96" spans="1:11" x14ac:dyDescent="0.25">
      <c r="A96">
        <f>INDEX('Acoes Bovespa'!$A$3:$A$563,MATCH(B96,'Acoes Bovespa'!$B$3:$B$563,0),1)</f>
        <v>94</v>
      </c>
      <c r="B96" t="s">
        <v>93</v>
      </c>
      <c r="C96" t="s">
        <v>624</v>
      </c>
      <c r="D96" t="s">
        <v>960</v>
      </c>
      <c r="E96" t="s">
        <v>1065</v>
      </c>
      <c r="F96">
        <v>-8.0778769138000001E-2</v>
      </c>
      <c r="G96">
        <v>0</v>
      </c>
      <c r="H96">
        <v>1.7616911996</v>
      </c>
      <c r="I96" t="s">
        <v>1547</v>
      </c>
      <c r="J96">
        <v>4.0734297198</v>
      </c>
      <c r="K96">
        <v>1041.6070087000001</v>
      </c>
    </row>
    <row r="97" spans="1:11" x14ac:dyDescent="0.25">
      <c r="A97">
        <f>INDEX('Acoes Bovespa'!$A$3:$A$563,MATCH(B97,'Acoes Bovespa'!$B$3:$B$563,0),1)</f>
        <v>95</v>
      </c>
      <c r="B97" t="s">
        <v>94</v>
      </c>
      <c r="C97" t="s">
        <v>624</v>
      </c>
      <c r="D97" t="s">
        <v>962</v>
      </c>
      <c r="E97" t="s">
        <v>1066</v>
      </c>
      <c r="F97">
        <v>-8.0778769138000001E-2</v>
      </c>
      <c r="G97">
        <v>0</v>
      </c>
      <c r="H97">
        <v>1.7616911996</v>
      </c>
      <c r="I97" t="s">
        <v>1547</v>
      </c>
      <c r="J97">
        <v>3.9574459576000001</v>
      </c>
      <c r="K97">
        <v>235858.72500999999</v>
      </c>
    </row>
    <row r="98" spans="1:11" x14ac:dyDescent="0.25">
      <c r="A98">
        <f>INDEX('Acoes Bovespa'!$A$3:$A$563,MATCH(B98,'Acoes Bovespa'!$B$3:$B$563,0),1)</f>
        <v>96</v>
      </c>
      <c r="B98" t="s">
        <v>95</v>
      </c>
      <c r="C98" t="s">
        <v>624</v>
      </c>
      <c r="D98" t="s">
        <v>963</v>
      </c>
      <c r="E98" t="s">
        <v>1067</v>
      </c>
      <c r="F98">
        <v>-8.0778769138000001E-2</v>
      </c>
      <c r="G98">
        <v>0</v>
      </c>
      <c r="H98">
        <v>1.7616911996</v>
      </c>
      <c r="I98" t="s">
        <v>1547</v>
      </c>
      <c r="K98">
        <v>1.0095090294</v>
      </c>
    </row>
    <row r="99" spans="1:11" x14ac:dyDescent="0.25">
      <c r="A99">
        <f>INDEX('Acoes Bovespa'!$A$3:$A$563,MATCH(B99,'Acoes Bovespa'!$B$3:$B$563,0),1)</f>
        <v>97</v>
      </c>
      <c r="B99" t="s">
        <v>96</v>
      </c>
      <c r="C99" t="s">
        <v>625</v>
      </c>
      <c r="D99" t="s">
        <v>960</v>
      </c>
      <c r="E99" t="s">
        <v>1068</v>
      </c>
      <c r="F99">
        <v>0.16169097578</v>
      </c>
      <c r="G99">
        <v>3.9069425249999998E-2</v>
      </c>
      <c r="H99">
        <v>1.1760824729999999</v>
      </c>
      <c r="I99" t="s">
        <v>1534</v>
      </c>
      <c r="J99">
        <v>2.8755974164000002</v>
      </c>
      <c r="K99">
        <v>4.6378732766999997</v>
      </c>
    </row>
    <row r="100" spans="1:11" x14ac:dyDescent="0.25">
      <c r="A100">
        <f>INDEX('Acoes Bovespa'!$A$3:$A$563,MATCH(B100,'Acoes Bovespa'!$B$3:$B$563,0),1)</f>
        <v>98</v>
      </c>
      <c r="B100" t="s">
        <v>97</v>
      </c>
      <c r="C100" t="s">
        <v>625</v>
      </c>
      <c r="D100" t="s">
        <v>961</v>
      </c>
      <c r="E100" t="s">
        <v>1069</v>
      </c>
      <c r="F100">
        <v>0.16169097578</v>
      </c>
      <c r="G100">
        <v>4.2976367884999998E-2</v>
      </c>
      <c r="H100">
        <v>1.1760824729999999</v>
      </c>
      <c r="I100" t="s">
        <v>1534</v>
      </c>
      <c r="J100">
        <v>2.2376867239</v>
      </c>
      <c r="K100">
        <v>5.5608300073999999</v>
      </c>
    </row>
    <row r="101" spans="1:11" x14ac:dyDescent="0.25">
      <c r="A101">
        <f>INDEX('Acoes Bovespa'!$A$3:$A$563,MATCH(B101,'Acoes Bovespa'!$B$3:$B$563,0),1)</f>
        <v>99</v>
      </c>
      <c r="B101" t="s">
        <v>98</v>
      </c>
      <c r="C101" t="s">
        <v>626</v>
      </c>
      <c r="D101" t="s">
        <v>960</v>
      </c>
      <c r="E101" t="s">
        <v>1070</v>
      </c>
      <c r="F101">
        <v>-0.57573705305</v>
      </c>
      <c r="G101">
        <v>0</v>
      </c>
      <c r="H101">
        <v>2.0034535878000002</v>
      </c>
      <c r="I101" t="s">
        <v>1542</v>
      </c>
      <c r="J101">
        <v>1.2678225048</v>
      </c>
      <c r="K101">
        <v>382797.14077</v>
      </c>
    </row>
    <row r="102" spans="1:11" x14ac:dyDescent="0.25">
      <c r="A102">
        <f>INDEX('Acoes Bovespa'!$A$3:$A$563,MATCH(B102,'Acoes Bovespa'!$B$3:$B$563,0),1)</f>
        <v>100</v>
      </c>
      <c r="B102" t="s">
        <v>99</v>
      </c>
      <c r="C102" t="s">
        <v>627</v>
      </c>
      <c r="D102" t="s">
        <v>960</v>
      </c>
      <c r="E102" t="s">
        <v>1071</v>
      </c>
      <c r="F102">
        <v>2.5979255781999999E-2</v>
      </c>
      <c r="G102">
        <v>6.4055034952999997E-3</v>
      </c>
      <c r="H102">
        <v>0.59276153798999998</v>
      </c>
      <c r="I102" t="s">
        <v>1537</v>
      </c>
      <c r="J102">
        <v>0.49393084968000001</v>
      </c>
      <c r="K102">
        <v>3406.8643633000002</v>
      </c>
    </row>
    <row r="103" spans="1:11" x14ac:dyDescent="0.25">
      <c r="A103">
        <f>INDEX('Acoes Bovespa'!$A$3:$A$563,MATCH(B103,'Acoes Bovespa'!$B$3:$B$563,0),1)</f>
        <v>101</v>
      </c>
      <c r="B103" t="s">
        <v>100</v>
      </c>
      <c r="C103" t="s">
        <v>628</v>
      </c>
      <c r="D103" t="s">
        <v>960</v>
      </c>
      <c r="E103" t="s">
        <v>1072</v>
      </c>
      <c r="F103">
        <v>0.12098290839</v>
      </c>
      <c r="H103">
        <v>0.25255897510999997</v>
      </c>
      <c r="I103" t="s">
        <v>1545</v>
      </c>
      <c r="K103">
        <v>0</v>
      </c>
    </row>
    <row r="104" spans="1:11" x14ac:dyDescent="0.25">
      <c r="A104">
        <f>INDEX('Acoes Bovespa'!$A$3:$A$563,MATCH(B104,'Acoes Bovespa'!$B$3:$B$563,0),1)</f>
        <v>102</v>
      </c>
      <c r="B104" t="s">
        <v>101</v>
      </c>
      <c r="C104" t="s">
        <v>629</v>
      </c>
      <c r="D104" t="s">
        <v>960</v>
      </c>
      <c r="E104" t="s">
        <v>1073</v>
      </c>
      <c r="F104">
        <v>0.13066660509</v>
      </c>
      <c r="G104">
        <v>4.1339714293999998E-2</v>
      </c>
      <c r="H104">
        <v>0.70639267104000003</v>
      </c>
      <c r="I104" t="s">
        <v>1534</v>
      </c>
      <c r="J104">
        <v>2.3056772051999999</v>
      </c>
      <c r="K104">
        <v>318.39983758</v>
      </c>
    </row>
    <row r="105" spans="1:11" x14ac:dyDescent="0.25">
      <c r="A105">
        <f>INDEX('Acoes Bovespa'!$A$3:$A$563,MATCH(B105,'Acoes Bovespa'!$B$3:$B$563,0),1)</f>
        <v>103</v>
      </c>
      <c r="B105" t="s">
        <v>102</v>
      </c>
      <c r="C105" t="s">
        <v>629</v>
      </c>
      <c r="D105" t="s">
        <v>962</v>
      </c>
      <c r="E105" t="s">
        <v>1074</v>
      </c>
      <c r="F105">
        <v>0.13066660509</v>
      </c>
      <c r="G105">
        <v>4.1339714293999998E-2</v>
      </c>
      <c r="H105">
        <v>0.70639267104000003</v>
      </c>
      <c r="I105" t="s">
        <v>1534</v>
      </c>
      <c r="J105">
        <v>1.1838342632000001</v>
      </c>
      <c r="K105">
        <v>181.01041887</v>
      </c>
    </row>
    <row r="106" spans="1:11" x14ac:dyDescent="0.25">
      <c r="A106">
        <f>INDEX('Acoes Bovespa'!$A$3:$A$563,MATCH(B106,'Acoes Bovespa'!$B$3:$B$563,0),1)</f>
        <v>104</v>
      </c>
      <c r="B106" t="s">
        <v>103</v>
      </c>
      <c r="C106" t="s">
        <v>629</v>
      </c>
      <c r="D106" t="s">
        <v>970</v>
      </c>
      <c r="E106" t="s">
        <v>1075</v>
      </c>
      <c r="F106">
        <v>0.13066660509</v>
      </c>
      <c r="G106">
        <v>4.1339714293999998E-2</v>
      </c>
      <c r="H106">
        <v>0.70639267104000003</v>
      </c>
      <c r="I106" t="s">
        <v>1534</v>
      </c>
      <c r="J106">
        <v>4.6833443317999999</v>
      </c>
      <c r="K106">
        <v>1325002.0207</v>
      </c>
    </row>
    <row r="107" spans="1:11" x14ac:dyDescent="0.25">
      <c r="A107">
        <f>INDEX('Acoes Bovespa'!$A$3:$A$563,MATCH(B107,'Acoes Bovespa'!$B$3:$B$563,0),1)</f>
        <v>105</v>
      </c>
      <c r="B107" t="s">
        <v>104</v>
      </c>
      <c r="C107" t="s">
        <v>630</v>
      </c>
      <c r="D107" t="s">
        <v>960</v>
      </c>
      <c r="E107" t="s">
        <v>1076</v>
      </c>
      <c r="F107">
        <v>-2.3391618436999998E-3</v>
      </c>
      <c r="H107">
        <v>8.8368336316999995E-4</v>
      </c>
      <c r="I107" t="s">
        <v>1537</v>
      </c>
      <c r="K107">
        <v>0</v>
      </c>
    </row>
    <row r="108" spans="1:11" x14ac:dyDescent="0.25">
      <c r="A108">
        <f>INDEX('Acoes Bovespa'!$A$3:$A$563,MATCH(B108,'Acoes Bovespa'!$B$3:$B$563,0),1)</f>
        <v>106</v>
      </c>
      <c r="B108" t="s">
        <v>105</v>
      </c>
      <c r="C108" t="s">
        <v>631</v>
      </c>
      <c r="D108" t="s">
        <v>960</v>
      </c>
      <c r="E108" t="s">
        <v>1077</v>
      </c>
      <c r="F108">
        <v>0.18864250531999999</v>
      </c>
      <c r="G108">
        <v>0.17047105765000001</v>
      </c>
      <c r="H108">
        <v>0.69565210725000004</v>
      </c>
      <c r="I108" t="s">
        <v>1534</v>
      </c>
      <c r="J108">
        <v>1.8917351571000001</v>
      </c>
      <c r="K108">
        <v>121791.58117</v>
      </c>
    </row>
    <row r="109" spans="1:11" x14ac:dyDescent="0.25">
      <c r="A109">
        <f>INDEX('Acoes Bovespa'!$A$3:$A$563,MATCH(B109,'Acoes Bovespa'!$B$3:$B$563,0),1)</f>
        <v>107</v>
      </c>
      <c r="B109" t="s">
        <v>106</v>
      </c>
      <c r="C109" t="s">
        <v>632</v>
      </c>
      <c r="D109" t="s">
        <v>960</v>
      </c>
      <c r="E109" t="s">
        <v>1078</v>
      </c>
      <c r="F109">
        <v>0.32401222847</v>
      </c>
      <c r="G109">
        <v>4.2249855724000002E-2</v>
      </c>
      <c r="H109">
        <v>0.87728248041000001</v>
      </c>
      <c r="I109" t="s">
        <v>1540</v>
      </c>
      <c r="J109">
        <v>1.0938468614000001</v>
      </c>
      <c r="K109">
        <v>378.81212777000002</v>
      </c>
    </row>
    <row r="110" spans="1:11" x14ac:dyDescent="0.25">
      <c r="A110">
        <f>INDEX('Acoes Bovespa'!$A$3:$A$563,MATCH(B110,'Acoes Bovespa'!$B$3:$B$563,0),1)</f>
        <v>108</v>
      </c>
      <c r="B110" t="s">
        <v>107</v>
      </c>
      <c r="C110" t="s">
        <v>633</v>
      </c>
      <c r="D110" t="s">
        <v>960</v>
      </c>
      <c r="E110" t="s">
        <v>1079</v>
      </c>
      <c r="F110">
        <v>0.25302387883999999</v>
      </c>
      <c r="G110">
        <v>7.3137520144999996E-2</v>
      </c>
      <c r="H110">
        <v>1.6233953028000001</v>
      </c>
      <c r="I110" t="s">
        <v>1542</v>
      </c>
      <c r="J110">
        <v>1.4397984282</v>
      </c>
      <c r="K110">
        <v>46615.906290999999</v>
      </c>
    </row>
    <row r="111" spans="1:11" x14ac:dyDescent="0.25">
      <c r="A111">
        <f>INDEX('Acoes Bovespa'!$A$3:$A$563,MATCH(B111,'Acoes Bovespa'!$B$3:$B$563,0),1)</f>
        <v>109</v>
      </c>
      <c r="B111" t="s">
        <v>108</v>
      </c>
      <c r="C111" t="s">
        <v>634</v>
      </c>
      <c r="D111" t="s">
        <v>960</v>
      </c>
      <c r="E111" t="s">
        <v>1080</v>
      </c>
      <c r="F111">
        <v>0.16188404481999999</v>
      </c>
      <c r="G111">
        <v>7.5418146559999996E-2</v>
      </c>
      <c r="H111">
        <v>1.8467070474</v>
      </c>
      <c r="I111" t="s">
        <v>1539</v>
      </c>
      <c r="J111">
        <v>2.1496990421</v>
      </c>
      <c r="K111">
        <v>409458.63439999998</v>
      </c>
    </row>
    <row r="112" spans="1:11" x14ac:dyDescent="0.25">
      <c r="A112">
        <f>INDEX('Acoes Bovespa'!$A$3:$A$563,MATCH(B112,'Acoes Bovespa'!$B$3:$B$563,0),1)</f>
        <v>110</v>
      </c>
      <c r="B112" t="s">
        <v>109</v>
      </c>
      <c r="C112" t="s">
        <v>635</v>
      </c>
      <c r="D112" t="s">
        <v>960</v>
      </c>
      <c r="E112" t="s">
        <v>1081</v>
      </c>
      <c r="F112">
        <v>1.9652916786999999E-2</v>
      </c>
      <c r="G112">
        <v>0</v>
      </c>
      <c r="H112">
        <v>0.37552768354999999</v>
      </c>
      <c r="I112" t="s">
        <v>1537</v>
      </c>
      <c r="J112">
        <v>2.0897074409999998</v>
      </c>
      <c r="K112">
        <v>0.20897074409999999</v>
      </c>
    </row>
    <row r="113" spans="1:11" x14ac:dyDescent="0.25">
      <c r="A113">
        <f>INDEX('Acoes Bovespa'!$A$3:$A$563,MATCH(B113,'Acoes Bovespa'!$B$3:$B$563,0),1)</f>
        <v>111</v>
      </c>
      <c r="B113" t="s">
        <v>110</v>
      </c>
      <c r="C113" t="s">
        <v>635</v>
      </c>
      <c r="D113" t="s">
        <v>961</v>
      </c>
      <c r="E113" t="s">
        <v>1082</v>
      </c>
      <c r="F113">
        <v>1.9652916786999999E-2</v>
      </c>
      <c r="G113">
        <v>0</v>
      </c>
      <c r="H113">
        <v>0.37552768354999999</v>
      </c>
      <c r="I113" t="s">
        <v>1537</v>
      </c>
      <c r="K113">
        <v>0</v>
      </c>
    </row>
    <row r="114" spans="1:11" x14ac:dyDescent="0.25">
      <c r="A114">
        <f>INDEX('Acoes Bovespa'!$A$3:$A$563,MATCH(B114,'Acoes Bovespa'!$B$3:$B$563,0),1)</f>
        <v>112</v>
      </c>
      <c r="B114" t="s">
        <v>111</v>
      </c>
      <c r="C114" t="s">
        <v>636</v>
      </c>
      <c r="D114" t="s">
        <v>960</v>
      </c>
      <c r="E114" t="s">
        <v>1083</v>
      </c>
      <c r="F114">
        <v>0.27905519567999998</v>
      </c>
      <c r="G114">
        <v>0.14572885934999999</v>
      </c>
      <c r="H114">
        <v>1.4223841368000001</v>
      </c>
      <c r="I114" t="s">
        <v>1544</v>
      </c>
      <c r="J114">
        <v>1.0558521807000001</v>
      </c>
      <c r="K114">
        <v>120369.39867</v>
      </c>
    </row>
    <row r="115" spans="1:11" x14ac:dyDescent="0.25">
      <c r="A115">
        <f>INDEX('Acoes Bovespa'!$A$3:$A$563,MATCH(B115,'Acoes Bovespa'!$B$3:$B$563,0),1)</f>
        <v>113</v>
      </c>
      <c r="B115" t="s">
        <v>112</v>
      </c>
      <c r="C115" t="s">
        <v>637</v>
      </c>
      <c r="D115" t="s">
        <v>960</v>
      </c>
      <c r="E115" t="s">
        <v>1084</v>
      </c>
      <c r="F115">
        <v>0.39214293561000002</v>
      </c>
      <c r="G115">
        <v>6.4108577720999996E-2</v>
      </c>
      <c r="H115">
        <v>1.0877459142999999</v>
      </c>
      <c r="I115" t="s">
        <v>1538</v>
      </c>
      <c r="J115">
        <v>2.7136200931999999</v>
      </c>
      <c r="K115">
        <v>648643.14055999997</v>
      </c>
    </row>
    <row r="116" spans="1:11" x14ac:dyDescent="0.25">
      <c r="A116">
        <f>INDEX('Acoes Bovespa'!$A$3:$A$563,MATCH(B116,'Acoes Bovespa'!$B$3:$B$563,0),1)</f>
        <v>114</v>
      </c>
      <c r="B116" t="s">
        <v>113</v>
      </c>
      <c r="C116" t="s">
        <v>638</v>
      </c>
      <c r="D116" t="s">
        <v>960</v>
      </c>
      <c r="E116" t="s">
        <v>1085</v>
      </c>
      <c r="F116">
        <v>5.1784124861E-4</v>
      </c>
      <c r="G116">
        <v>0</v>
      </c>
      <c r="H116">
        <v>1.8774076845000001</v>
      </c>
      <c r="I116" t="s">
        <v>1539</v>
      </c>
      <c r="J116">
        <v>0.55592217089999996</v>
      </c>
      <c r="K116">
        <v>45189.675222999998</v>
      </c>
    </row>
    <row r="117" spans="1:11" x14ac:dyDescent="0.25">
      <c r="A117">
        <f>INDEX('Acoes Bovespa'!$A$3:$A$563,MATCH(B117,'Acoes Bovespa'!$B$3:$B$563,0),1)</f>
        <v>115</v>
      </c>
      <c r="B117" t="s">
        <v>114</v>
      </c>
      <c r="C117" t="s">
        <v>639</v>
      </c>
      <c r="D117" t="s">
        <v>960</v>
      </c>
      <c r="E117" t="s">
        <v>1086</v>
      </c>
      <c r="F117">
        <v>0.52204481839000005</v>
      </c>
      <c r="G117">
        <v>0</v>
      </c>
      <c r="H117">
        <v>2.5979561371000002</v>
      </c>
      <c r="I117" t="s">
        <v>1533</v>
      </c>
      <c r="J117">
        <v>2.7576139340000001</v>
      </c>
      <c r="K117">
        <v>770.03759238999999</v>
      </c>
    </row>
    <row r="118" spans="1:11" x14ac:dyDescent="0.25">
      <c r="A118">
        <f>INDEX('Acoes Bovespa'!$A$3:$A$563,MATCH(B118,'Acoes Bovespa'!$B$3:$B$563,0),1)</f>
        <v>116</v>
      </c>
      <c r="B118" t="s">
        <v>115</v>
      </c>
      <c r="C118" t="s">
        <v>639</v>
      </c>
      <c r="D118" t="s">
        <v>962</v>
      </c>
      <c r="E118" t="s">
        <v>1087</v>
      </c>
      <c r="F118">
        <v>0.52204481839000005</v>
      </c>
      <c r="G118">
        <v>0</v>
      </c>
      <c r="H118">
        <v>2.5979561371000002</v>
      </c>
      <c r="I118" t="s">
        <v>1533</v>
      </c>
      <c r="J118">
        <v>2.7776111343999998</v>
      </c>
      <c r="K118">
        <v>210.72943502000001</v>
      </c>
    </row>
    <row r="119" spans="1:11" x14ac:dyDescent="0.25">
      <c r="A119">
        <f>INDEX('Acoes Bovespa'!$A$3:$A$563,MATCH(B119,'Acoes Bovespa'!$B$3:$B$563,0),1)</f>
        <v>117</v>
      </c>
      <c r="B119" t="s">
        <v>116</v>
      </c>
      <c r="C119" t="s">
        <v>639</v>
      </c>
      <c r="D119" t="s">
        <v>963</v>
      </c>
      <c r="E119" t="s">
        <v>1088</v>
      </c>
      <c r="F119">
        <v>0.52204481839000005</v>
      </c>
      <c r="G119">
        <v>0</v>
      </c>
      <c r="H119">
        <v>2.5979561371000002</v>
      </c>
      <c r="I119" t="s">
        <v>1533</v>
      </c>
      <c r="J119">
        <v>2.7956086147999999</v>
      </c>
      <c r="K119">
        <v>1206.7900841999999</v>
      </c>
    </row>
    <row r="120" spans="1:11" x14ac:dyDescent="0.25">
      <c r="A120">
        <f>INDEX('Acoes Bovespa'!$A$3:$A$563,MATCH(B120,'Acoes Bovespa'!$B$3:$B$563,0),1)</f>
        <v>118</v>
      </c>
      <c r="B120" t="s">
        <v>117</v>
      </c>
      <c r="C120" t="s">
        <v>640</v>
      </c>
      <c r="D120" t="s">
        <v>960</v>
      </c>
      <c r="E120" t="s">
        <v>1089</v>
      </c>
      <c r="F120">
        <v>-0.34402131206999997</v>
      </c>
      <c r="G120">
        <v>0</v>
      </c>
      <c r="H120">
        <v>2.1988615673999998</v>
      </c>
      <c r="I120" t="s">
        <v>1540</v>
      </c>
      <c r="K120">
        <v>1583.5358202</v>
      </c>
    </row>
    <row r="121" spans="1:11" x14ac:dyDescent="0.25">
      <c r="A121">
        <f>INDEX('Acoes Bovespa'!$A$3:$A$563,MATCH(B121,'Acoes Bovespa'!$B$3:$B$563,0),1)</f>
        <v>119</v>
      </c>
      <c r="B121" t="s">
        <v>118</v>
      </c>
      <c r="C121" t="s">
        <v>640</v>
      </c>
      <c r="D121" t="s">
        <v>961</v>
      </c>
      <c r="E121" t="s">
        <v>1090</v>
      </c>
      <c r="F121">
        <v>-0.34402131206999997</v>
      </c>
      <c r="G121">
        <v>0</v>
      </c>
      <c r="H121">
        <v>2.1988615673999998</v>
      </c>
      <c r="I121" t="s">
        <v>1540</v>
      </c>
      <c r="J121">
        <v>0.74589557462</v>
      </c>
      <c r="K121">
        <v>1625.8969600999999</v>
      </c>
    </row>
    <row r="122" spans="1:11" x14ac:dyDescent="0.25">
      <c r="A122">
        <f>INDEX('Acoes Bovespa'!$A$3:$A$563,MATCH(B122,'Acoes Bovespa'!$B$3:$B$563,0),1)</f>
        <v>120</v>
      </c>
      <c r="B122" t="s">
        <v>119</v>
      </c>
      <c r="C122" t="s">
        <v>641</v>
      </c>
      <c r="D122" t="s">
        <v>960</v>
      </c>
      <c r="E122" t="s">
        <v>1091</v>
      </c>
      <c r="F122">
        <v>-0.74739336358999997</v>
      </c>
      <c r="G122">
        <v>0</v>
      </c>
      <c r="H122">
        <v>-7.7068152440000004</v>
      </c>
      <c r="I122" t="s">
        <v>1533</v>
      </c>
      <c r="K122">
        <v>0.60287977524000003</v>
      </c>
    </row>
    <row r="123" spans="1:11" x14ac:dyDescent="0.25">
      <c r="A123">
        <f>INDEX('Acoes Bovespa'!$A$3:$A$563,MATCH(B123,'Acoes Bovespa'!$B$3:$B$563,0),1)</f>
        <v>121</v>
      </c>
      <c r="B123" t="s">
        <v>120</v>
      </c>
      <c r="C123" t="s">
        <v>641</v>
      </c>
      <c r="D123" t="s">
        <v>961</v>
      </c>
      <c r="E123" t="s">
        <v>1092</v>
      </c>
      <c r="F123">
        <v>-0.74739336358999997</v>
      </c>
      <c r="G123">
        <v>0</v>
      </c>
      <c r="H123">
        <v>-7.7068152440000004</v>
      </c>
      <c r="I123" t="s">
        <v>1533</v>
      </c>
      <c r="K123">
        <v>0</v>
      </c>
    </row>
    <row r="124" spans="1:11" x14ac:dyDescent="0.25">
      <c r="A124">
        <f>INDEX('Acoes Bovespa'!$A$3:$A$563,MATCH(B124,'Acoes Bovespa'!$B$3:$B$563,0),1)</f>
        <v>560</v>
      </c>
      <c r="B124" t="s">
        <v>1554</v>
      </c>
      <c r="C124" t="s">
        <v>1556</v>
      </c>
      <c r="D124" t="s">
        <v>960</v>
      </c>
      <c r="E124" t="s">
        <v>1557</v>
      </c>
      <c r="F124">
        <v>-0.28319011171000003</v>
      </c>
      <c r="H124">
        <v>17.997180081</v>
      </c>
      <c r="I124" t="s">
        <v>1533</v>
      </c>
      <c r="K124">
        <v>0</v>
      </c>
    </row>
    <row r="125" spans="1:11" x14ac:dyDescent="0.25">
      <c r="A125">
        <f>INDEX('Acoes Bovespa'!$A$3:$A$563,MATCH(B125,'Acoes Bovespa'!$B$3:$B$563,0),1)</f>
        <v>561</v>
      </c>
      <c r="B125" t="s">
        <v>1555</v>
      </c>
      <c r="C125" t="s">
        <v>1556</v>
      </c>
      <c r="D125" t="s">
        <v>961</v>
      </c>
      <c r="E125" t="s">
        <v>1558</v>
      </c>
      <c r="F125">
        <v>-0.28319011171000003</v>
      </c>
      <c r="H125">
        <v>17.997180081</v>
      </c>
      <c r="I125" t="s">
        <v>1533</v>
      </c>
      <c r="K125">
        <v>0</v>
      </c>
    </row>
    <row r="126" spans="1:11" x14ac:dyDescent="0.25">
      <c r="A126">
        <f>INDEX('Acoes Bovespa'!$A$3:$A$563,MATCH(B126,'Acoes Bovespa'!$B$3:$B$563,0),1)</f>
        <v>122</v>
      </c>
      <c r="B126" t="s">
        <v>121</v>
      </c>
      <c r="C126" t="s">
        <v>642</v>
      </c>
      <c r="D126" t="s">
        <v>960</v>
      </c>
      <c r="E126" t="s">
        <v>1093</v>
      </c>
      <c r="F126">
        <v>18.026397744000001</v>
      </c>
      <c r="G126">
        <v>4.7767273897999996</v>
      </c>
      <c r="H126">
        <v>35.260870005999998</v>
      </c>
      <c r="I126" t="s">
        <v>1533</v>
      </c>
      <c r="K126">
        <v>0</v>
      </c>
    </row>
    <row r="127" spans="1:11" x14ac:dyDescent="0.25">
      <c r="A127">
        <f>INDEX('Acoes Bovespa'!$A$3:$A$563,MATCH(B127,'Acoes Bovespa'!$B$3:$B$563,0),1)</f>
        <v>123</v>
      </c>
      <c r="B127" t="s">
        <v>122</v>
      </c>
      <c r="C127" t="s">
        <v>642</v>
      </c>
      <c r="D127" t="s">
        <v>961</v>
      </c>
      <c r="E127" t="s">
        <v>1094</v>
      </c>
      <c r="F127">
        <v>18.026397744000001</v>
      </c>
      <c r="G127">
        <v>34.203753847999998</v>
      </c>
      <c r="H127">
        <v>35.260870005999998</v>
      </c>
      <c r="I127" t="s">
        <v>1533</v>
      </c>
      <c r="K127">
        <v>0</v>
      </c>
    </row>
    <row r="128" spans="1:11" x14ac:dyDescent="0.25">
      <c r="A128">
        <f>INDEX('Acoes Bovespa'!$A$3:$A$563,MATCH(B128,'Acoes Bovespa'!$B$3:$B$563,0),1)</f>
        <v>124</v>
      </c>
      <c r="B128" t="s">
        <v>123</v>
      </c>
      <c r="C128" t="s">
        <v>643</v>
      </c>
      <c r="D128" t="s">
        <v>960</v>
      </c>
      <c r="E128" t="s">
        <v>1095</v>
      </c>
      <c r="F128">
        <v>0.21218783461999999</v>
      </c>
      <c r="G128">
        <v>0.42852459325999998</v>
      </c>
      <c r="H128">
        <v>0.89251420796000003</v>
      </c>
      <c r="I128" t="s">
        <v>1531</v>
      </c>
      <c r="K128">
        <v>0</v>
      </c>
    </row>
    <row r="129" spans="1:11" x14ac:dyDescent="0.25">
      <c r="A129">
        <f>INDEX('Acoes Bovespa'!$A$3:$A$563,MATCH(B129,'Acoes Bovespa'!$B$3:$B$563,0),1)</f>
        <v>125</v>
      </c>
      <c r="B129" t="s">
        <v>124</v>
      </c>
      <c r="C129" t="s">
        <v>644</v>
      </c>
      <c r="D129" t="s">
        <v>960</v>
      </c>
      <c r="E129" t="s">
        <v>1096</v>
      </c>
      <c r="F129">
        <v>2.6859969122999998</v>
      </c>
      <c r="G129">
        <v>0.95159963395000002</v>
      </c>
      <c r="H129">
        <v>14.326204642</v>
      </c>
      <c r="I129" t="s">
        <v>1533</v>
      </c>
      <c r="J129">
        <v>9.6986421900999993</v>
      </c>
      <c r="K129">
        <v>62.121203612999999</v>
      </c>
    </row>
    <row r="130" spans="1:11" x14ac:dyDescent="0.25">
      <c r="A130">
        <f>INDEX('Acoes Bovespa'!$A$3:$A$563,MATCH(B130,'Acoes Bovespa'!$B$3:$B$563,0),1)</f>
        <v>126</v>
      </c>
      <c r="B130" t="s">
        <v>125</v>
      </c>
      <c r="C130" t="s">
        <v>644</v>
      </c>
      <c r="D130" t="s">
        <v>961</v>
      </c>
      <c r="E130" t="s">
        <v>1097</v>
      </c>
      <c r="F130">
        <v>2.6859969122999998</v>
      </c>
      <c r="G130">
        <v>1.0467595973999999</v>
      </c>
      <c r="H130">
        <v>14.326204642</v>
      </c>
      <c r="I130" t="s">
        <v>1533</v>
      </c>
      <c r="J130">
        <v>10.006599076000001</v>
      </c>
      <c r="K130">
        <v>1228.8526019999999</v>
      </c>
    </row>
    <row r="131" spans="1:11" x14ac:dyDescent="0.25">
      <c r="A131">
        <f>INDEX('Acoes Bovespa'!$A$3:$A$563,MATCH(B131,'Acoes Bovespa'!$B$3:$B$563,0),1)</f>
        <v>127</v>
      </c>
      <c r="B131" t="s">
        <v>126</v>
      </c>
      <c r="C131" t="s">
        <v>645</v>
      </c>
      <c r="D131" t="s">
        <v>960</v>
      </c>
      <c r="E131" t="s">
        <v>1098</v>
      </c>
      <c r="F131">
        <v>1.9332943369</v>
      </c>
      <c r="G131">
        <v>2.9980498162</v>
      </c>
      <c r="H131">
        <v>1.5188158359999999</v>
      </c>
      <c r="I131" t="s">
        <v>1533</v>
      </c>
      <c r="K131">
        <v>0</v>
      </c>
    </row>
    <row r="132" spans="1:11" x14ac:dyDescent="0.25">
      <c r="A132">
        <f>INDEX('Acoes Bovespa'!$A$3:$A$563,MATCH(B132,'Acoes Bovespa'!$B$3:$B$563,0),1)</f>
        <v>128</v>
      </c>
      <c r="B132" t="s">
        <v>127</v>
      </c>
      <c r="C132" t="s">
        <v>646</v>
      </c>
      <c r="D132" t="s">
        <v>960</v>
      </c>
      <c r="E132" t="s">
        <v>1099</v>
      </c>
      <c r="F132">
        <v>-3.4831443874000001E-2</v>
      </c>
      <c r="G132">
        <v>0</v>
      </c>
      <c r="H132">
        <v>-1.2708262725999999</v>
      </c>
      <c r="I132" t="s">
        <v>1537</v>
      </c>
      <c r="K132">
        <v>0</v>
      </c>
    </row>
    <row r="133" spans="1:11" x14ac:dyDescent="0.25">
      <c r="A133">
        <f>INDEX('Acoes Bovespa'!$A$3:$A$563,MATCH(B133,'Acoes Bovespa'!$B$3:$B$563,0),1)</f>
        <v>129</v>
      </c>
      <c r="B133" t="s">
        <v>128</v>
      </c>
      <c r="C133" t="s">
        <v>646</v>
      </c>
      <c r="D133" t="s">
        <v>961</v>
      </c>
      <c r="E133" t="s">
        <v>1100</v>
      </c>
      <c r="F133">
        <v>-3.4831443874000001E-2</v>
      </c>
      <c r="G133">
        <v>0</v>
      </c>
      <c r="H133">
        <v>-1.2708262725999999</v>
      </c>
      <c r="I133" t="s">
        <v>1537</v>
      </c>
      <c r="K133">
        <v>0.26848279663000002</v>
      </c>
    </row>
    <row r="134" spans="1:11" x14ac:dyDescent="0.25">
      <c r="A134">
        <f>INDEX('Acoes Bovespa'!$A$3:$A$563,MATCH(B134,'Acoes Bovespa'!$B$3:$B$563,0),1)</f>
        <v>130</v>
      </c>
      <c r="B134" t="s">
        <v>129</v>
      </c>
      <c r="C134" t="s">
        <v>647</v>
      </c>
      <c r="D134" t="s">
        <v>960</v>
      </c>
      <c r="E134" t="s">
        <v>1101</v>
      </c>
      <c r="F134">
        <v>0.35642117656</v>
      </c>
      <c r="G134">
        <v>0.30363921219000001</v>
      </c>
      <c r="H134">
        <v>1.8967047802999999</v>
      </c>
      <c r="I134" t="s">
        <v>1533</v>
      </c>
      <c r="J134">
        <v>4.0394344791999997</v>
      </c>
      <c r="K134">
        <v>20823.598142999999</v>
      </c>
    </row>
    <row r="135" spans="1:11" x14ac:dyDescent="0.25">
      <c r="A135">
        <f>INDEX('Acoes Bovespa'!$A$3:$A$563,MATCH(B135,'Acoes Bovespa'!$B$3:$B$563,0),1)</f>
        <v>131</v>
      </c>
      <c r="B135" t="s">
        <v>130</v>
      </c>
      <c r="C135" t="s">
        <v>647</v>
      </c>
      <c r="D135" t="s">
        <v>961</v>
      </c>
      <c r="E135" t="s">
        <v>1102</v>
      </c>
      <c r="F135">
        <v>0.35642117656</v>
      </c>
      <c r="G135">
        <v>0.30363921219000001</v>
      </c>
      <c r="H135">
        <v>1.8967047802999999</v>
      </c>
      <c r="I135" t="s">
        <v>1533</v>
      </c>
      <c r="J135">
        <v>2.4696542483999999</v>
      </c>
      <c r="K135">
        <v>620679.33290000004</v>
      </c>
    </row>
    <row r="136" spans="1:11" x14ac:dyDescent="0.25">
      <c r="A136">
        <f>INDEX('Acoes Bovespa'!$A$3:$A$563,MATCH(B136,'Acoes Bovespa'!$B$3:$B$563,0),1)</f>
        <v>132</v>
      </c>
      <c r="B136" t="s">
        <v>131</v>
      </c>
      <c r="C136" t="s">
        <v>648</v>
      </c>
      <c r="D136" t="s">
        <v>960</v>
      </c>
      <c r="E136" t="s">
        <v>1103</v>
      </c>
      <c r="F136">
        <v>0.1217277927</v>
      </c>
      <c r="G136">
        <v>4.8844971734000001E-2</v>
      </c>
      <c r="H136">
        <v>0.81721894593</v>
      </c>
      <c r="I136" t="s">
        <v>1545</v>
      </c>
      <c r="J136">
        <v>1.0918471413999999</v>
      </c>
      <c r="K136">
        <v>574308.33718999999</v>
      </c>
    </row>
    <row r="137" spans="1:11" x14ac:dyDescent="0.25">
      <c r="A137">
        <f>INDEX('Acoes Bovespa'!$A$3:$A$563,MATCH(B137,'Acoes Bovespa'!$B$3:$B$563,0),1)</f>
        <v>133</v>
      </c>
      <c r="B137" t="s">
        <v>132</v>
      </c>
      <c r="C137" t="s">
        <v>649</v>
      </c>
      <c r="D137" t="s">
        <v>960</v>
      </c>
      <c r="E137" t="s">
        <v>1104</v>
      </c>
      <c r="F137">
        <v>-7.1995877087999995E-4</v>
      </c>
      <c r="H137">
        <v>2.2766147683000001E-4</v>
      </c>
      <c r="I137" t="s">
        <v>1537</v>
      </c>
      <c r="K137">
        <v>0</v>
      </c>
    </row>
    <row r="138" spans="1:11" x14ac:dyDescent="0.25">
      <c r="A138">
        <f>INDEX('Acoes Bovespa'!$A$3:$A$563,MATCH(B138,'Acoes Bovespa'!$B$3:$B$563,0),1)</f>
        <v>134</v>
      </c>
      <c r="B138" t="s">
        <v>133</v>
      </c>
      <c r="C138" t="s">
        <v>649</v>
      </c>
      <c r="D138" t="s">
        <v>961</v>
      </c>
      <c r="E138" t="s">
        <v>1105</v>
      </c>
      <c r="F138">
        <v>-7.1995877087999995E-4</v>
      </c>
      <c r="H138">
        <v>2.2766147683000001E-4</v>
      </c>
      <c r="I138" t="s">
        <v>1537</v>
      </c>
      <c r="K138">
        <v>0</v>
      </c>
    </row>
    <row r="139" spans="1:11" x14ac:dyDescent="0.25">
      <c r="A139">
        <f>INDEX('Acoes Bovespa'!$A$3:$A$563,MATCH(B139,'Acoes Bovespa'!$B$3:$B$563,0),1)</f>
        <v>135</v>
      </c>
      <c r="B139" t="s">
        <v>134</v>
      </c>
      <c r="C139" t="s">
        <v>650</v>
      </c>
      <c r="D139" t="s">
        <v>960</v>
      </c>
      <c r="E139" t="s">
        <v>1106</v>
      </c>
      <c r="F139">
        <v>-4.3109828938E-2</v>
      </c>
      <c r="H139">
        <v>-0.22256083521</v>
      </c>
      <c r="I139" t="s">
        <v>1537</v>
      </c>
      <c r="K139">
        <v>0</v>
      </c>
    </row>
    <row r="140" spans="1:11" x14ac:dyDescent="0.25">
      <c r="A140">
        <f>INDEX('Acoes Bovespa'!$A$3:$A$563,MATCH(B140,'Acoes Bovespa'!$B$3:$B$563,0),1)</f>
        <v>136</v>
      </c>
      <c r="B140" t="s">
        <v>135</v>
      </c>
      <c r="C140" t="s">
        <v>651</v>
      </c>
      <c r="D140" t="s">
        <v>960</v>
      </c>
      <c r="E140" t="s">
        <v>1107</v>
      </c>
      <c r="F140">
        <v>-3.7796450774999997E-2</v>
      </c>
      <c r="G140">
        <v>0</v>
      </c>
      <c r="H140">
        <v>0.76004204769000006</v>
      </c>
      <c r="I140" t="s">
        <v>1539</v>
      </c>
      <c r="J140">
        <v>1.1698362228999999</v>
      </c>
      <c r="K140">
        <v>10022.691065999999</v>
      </c>
    </row>
    <row r="141" spans="1:11" x14ac:dyDescent="0.25">
      <c r="A141">
        <f>INDEX('Acoes Bovespa'!$A$3:$A$563,MATCH(B141,'Acoes Bovespa'!$B$3:$B$563,0),1)</f>
        <v>137</v>
      </c>
      <c r="B141" t="s">
        <v>136</v>
      </c>
      <c r="C141" t="s">
        <v>652</v>
      </c>
      <c r="D141" t="s">
        <v>960</v>
      </c>
      <c r="E141" t="s">
        <v>1108</v>
      </c>
      <c r="F141">
        <v>1.2158739348000001</v>
      </c>
      <c r="G141">
        <v>0.96288093735000002</v>
      </c>
      <c r="H141">
        <v>4.7876444315000004</v>
      </c>
      <c r="I141" t="s">
        <v>1533</v>
      </c>
      <c r="J141">
        <v>7.8728977943</v>
      </c>
      <c r="K141">
        <v>31.373162010000001</v>
      </c>
    </row>
    <row r="142" spans="1:11" x14ac:dyDescent="0.25">
      <c r="A142">
        <f>INDEX('Acoes Bovespa'!$A$3:$A$563,MATCH(B142,'Acoes Bovespa'!$B$3:$B$563,0),1)</f>
        <v>138</v>
      </c>
      <c r="B142" t="s">
        <v>137</v>
      </c>
      <c r="C142" t="s">
        <v>652</v>
      </c>
      <c r="D142" t="s">
        <v>962</v>
      </c>
      <c r="E142" t="s">
        <v>1109</v>
      </c>
      <c r="F142">
        <v>1.2158739348000001</v>
      </c>
      <c r="G142">
        <v>1.3518438817</v>
      </c>
      <c r="H142">
        <v>4.7876444315000004</v>
      </c>
      <c r="I142" t="s">
        <v>1533</v>
      </c>
      <c r="K142">
        <v>0.69119418607000005</v>
      </c>
    </row>
    <row r="143" spans="1:11" x14ac:dyDescent="0.25">
      <c r="A143">
        <f>INDEX('Acoes Bovespa'!$A$3:$A$563,MATCH(B143,'Acoes Bovespa'!$B$3:$B$563,0),1)</f>
        <v>139</v>
      </c>
      <c r="B143" t="s">
        <v>138</v>
      </c>
      <c r="C143" t="s">
        <v>652</v>
      </c>
      <c r="D143" t="s">
        <v>963</v>
      </c>
      <c r="E143" t="s">
        <v>1110</v>
      </c>
      <c r="F143">
        <v>1.2158739348000001</v>
      </c>
      <c r="H143">
        <v>4.7876444315000004</v>
      </c>
      <c r="I143" t="s">
        <v>1533</v>
      </c>
      <c r="K143">
        <v>0</v>
      </c>
    </row>
    <row r="144" spans="1:11" x14ac:dyDescent="0.25">
      <c r="A144">
        <f>INDEX('Acoes Bovespa'!$A$3:$A$563,MATCH(B144,'Acoes Bovespa'!$B$3:$B$563,0),1)</f>
        <v>140</v>
      </c>
      <c r="B144" t="s">
        <v>139</v>
      </c>
      <c r="C144" t="s">
        <v>653</v>
      </c>
      <c r="D144" t="s">
        <v>960</v>
      </c>
      <c r="E144" t="s">
        <v>1111</v>
      </c>
      <c r="F144">
        <v>1.5385348136999999</v>
      </c>
      <c r="G144">
        <v>0.33136626638</v>
      </c>
      <c r="H144">
        <v>10.176844532</v>
      </c>
      <c r="I144" t="s">
        <v>1533</v>
      </c>
      <c r="K144">
        <v>2.2575598549999998</v>
      </c>
    </row>
    <row r="145" spans="1:11" x14ac:dyDescent="0.25">
      <c r="A145">
        <f>INDEX('Acoes Bovespa'!$A$3:$A$563,MATCH(B145,'Acoes Bovespa'!$B$3:$B$563,0),1)</f>
        <v>141</v>
      </c>
      <c r="B145" t="s">
        <v>140</v>
      </c>
      <c r="C145" t="s">
        <v>653</v>
      </c>
      <c r="D145" t="s">
        <v>962</v>
      </c>
      <c r="E145" t="s">
        <v>1112</v>
      </c>
      <c r="F145">
        <v>1.5385348136999999</v>
      </c>
      <c r="G145">
        <v>0.39221075100000002</v>
      </c>
      <c r="H145">
        <v>10.176844532</v>
      </c>
      <c r="I145" t="s">
        <v>1533</v>
      </c>
      <c r="J145">
        <v>9.9986001959999999</v>
      </c>
      <c r="K145">
        <v>11919.778974000001</v>
      </c>
    </row>
    <row r="146" spans="1:11" x14ac:dyDescent="0.25">
      <c r="A146">
        <f>INDEX('Acoes Bovespa'!$A$3:$A$563,MATCH(B146,'Acoes Bovespa'!$B$3:$B$563,0),1)</f>
        <v>142</v>
      </c>
      <c r="B146" t="s">
        <v>141</v>
      </c>
      <c r="C146" t="s">
        <v>653</v>
      </c>
      <c r="D146" t="s">
        <v>963</v>
      </c>
      <c r="E146" t="s">
        <v>1113</v>
      </c>
      <c r="F146">
        <v>1.5385348136999999</v>
      </c>
      <c r="G146">
        <v>2.7156886347999998</v>
      </c>
      <c r="H146">
        <v>10.176844532</v>
      </c>
      <c r="I146" t="s">
        <v>1533</v>
      </c>
      <c r="K146">
        <v>0</v>
      </c>
    </row>
    <row r="147" spans="1:11" x14ac:dyDescent="0.25">
      <c r="A147">
        <f>INDEX('Acoes Bovespa'!$A$3:$A$563,MATCH(B147,'Acoes Bovespa'!$B$3:$B$563,0),1)</f>
        <v>143</v>
      </c>
      <c r="B147" t="s">
        <v>142</v>
      </c>
      <c r="C147" t="s">
        <v>654</v>
      </c>
      <c r="D147" t="s">
        <v>960</v>
      </c>
      <c r="E147" t="s">
        <v>1114</v>
      </c>
      <c r="F147">
        <v>-5.4109546554E-2</v>
      </c>
      <c r="G147">
        <v>0</v>
      </c>
      <c r="H147">
        <v>1.2448458271</v>
      </c>
      <c r="I147" t="s">
        <v>1537</v>
      </c>
      <c r="J147">
        <v>0.407942888</v>
      </c>
      <c r="K147">
        <v>226878.76730000001</v>
      </c>
    </row>
    <row r="148" spans="1:11" x14ac:dyDescent="0.25">
      <c r="A148">
        <f>INDEX('Acoes Bovespa'!$A$3:$A$563,MATCH(B148,'Acoes Bovespa'!$B$3:$B$563,0),1)</f>
        <v>144</v>
      </c>
      <c r="B148" t="s">
        <v>143</v>
      </c>
      <c r="C148" t="s">
        <v>655</v>
      </c>
      <c r="D148" t="s">
        <v>960</v>
      </c>
      <c r="E148" t="s">
        <v>1115</v>
      </c>
      <c r="F148">
        <v>-1.3571801866000001E-2</v>
      </c>
      <c r="H148">
        <v>1.7701944531</v>
      </c>
      <c r="I148" t="s">
        <v>1533</v>
      </c>
      <c r="K148">
        <v>0</v>
      </c>
    </row>
    <row r="149" spans="1:11" x14ac:dyDescent="0.25">
      <c r="A149">
        <f>INDEX('Acoes Bovespa'!$A$3:$A$563,MATCH(B149,'Acoes Bovespa'!$B$3:$B$563,0),1)</f>
        <v>145</v>
      </c>
      <c r="B149" t="s">
        <v>144</v>
      </c>
      <c r="C149" t="s">
        <v>656</v>
      </c>
      <c r="D149" t="s">
        <v>960</v>
      </c>
      <c r="E149" t="s">
        <v>1116</v>
      </c>
      <c r="F149">
        <v>2.6198163475</v>
      </c>
      <c r="G149">
        <v>2.3013117631000002</v>
      </c>
      <c r="H149">
        <v>1.4935989831000001</v>
      </c>
      <c r="I149" t="s">
        <v>1531</v>
      </c>
      <c r="K149">
        <v>73.112384098000007</v>
      </c>
    </row>
    <row r="150" spans="1:11" x14ac:dyDescent="0.25">
      <c r="A150">
        <f>INDEX('Acoes Bovespa'!$A$3:$A$563,MATCH(B150,'Acoes Bovespa'!$B$3:$B$563,0),1)</f>
        <v>146</v>
      </c>
      <c r="B150" t="s">
        <v>145</v>
      </c>
      <c r="C150" t="s">
        <v>656</v>
      </c>
      <c r="D150" t="s">
        <v>962</v>
      </c>
      <c r="E150" t="s">
        <v>1117</v>
      </c>
      <c r="F150">
        <v>2.6198163475</v>
      </c>
      <c r="G150">
        <v>2.5314429394000002</v>
      </c>
      <c r="H150">
        <v>1.4935989831000001</v>
      </c>
      <c r="I150" t="s">
        <v>1531</v>
      </c>
      <c r="J150">
        <v>25.196472494000002</v>
      </c>
      <c r="K150">
        <v>365.87697220000001</v>
      </c>
    </row>
    <row r="151" spans="1:11" x14ac:dyDescent="0.25">
      <c r="A151">
        <f>INDEX('Acoes Bovespa'!$A$3:$A$563,MATCH(B151,'Acoes Bovespa'!$B$3:$B$563,0),1)</f>
        <v>147</v>
      </c>
      <c r="B151" t="s">
        <v>146</v>
      </c>
      <c r="C151" t="s">
        <v>657</v>
      </c>
      <c r="D151" t="s">
        <v>960</v>
      </c>
      <c r="E151" t="s">
        <v>1118</v>
      </c>
      <c r="F151">
        <v>0.49608879577999998</v>
      </c>
      <c r="H151">
        <v>1.7500029779999999</v>
      </c>
      <c r="I151" t="s">
        <v>1531</v>
      </c>
      <c r="K151">
        <v>0</v>
      </c>
    </row>
    <row r="152" spans="1:11" x14ac:dyDescent="0.25">
      <c r="A152">
        <f>INDEX('Acoes Bovespa'!$A$3:$A$563,MATCH(B152,'Acoes Bovespa'!$B$3:$B$563,0),1)</f>
        <v>148</v>
      </c>
      <c r="B152" t="s">
        <v>147</v>
      </c>
      <c r="C152" t="s">
        <v>657</v>
      </c>
      <c r="D152" t="s">
        <v>963</v>
      </c>
      <c r="E152" t="s">
        <v>1119</v>
      </c>
      <c r="F152">
        <v>0.49608879577999998</v>
      </c>
      <c r="H152">
        <v>1.7500029779999999</v>
      </c>
      <c r="I152" t="s">
        <v>1531</v>
      </c>
      <c r="K152">
        <v>0</v>
      </c>
    </row>
    <row r="153" spans="1:11" x14ac:dyDescent="0.25">
      <c r="A153">
        <f>INDEX('Acoes Bovespa'!$A$3:$A$563,MATCH(B153,'Acoes Bovespa'!$B$3:$B$563,0),1)</f>
        <v>149</v>
      </c>
      <c r="B153" t="s">
        <v>148</v>
      </c>
      <c r="C153" t="s">
        <v>658</v>
      </c>
      <c r="D153" t="s">
        <v>960</v>
      </c>
      <c r="E153" t="s">
        <v>1120</v>
      </c>
      <c r="F153">
        <v>71.142060201000007</v>
      </c>
      <c r="H153">
        <v>304.25554697000001</v>
      </c>
      <c r="I153" t="s">
        <v>1538</v>
      </c>
      <c r="K153">
        <v>0</v>
      </c>
    </row>
    <row r="154" spans="1:11" x14ac:dyDescent="0.25">
      <c r="A154">
        <f>INDEX('Acoes Bovespa'!$A$3:$A$563,MATCH(B154,'Acoes Bovespa'!$B$3:$B$563,0),1)</f>
        <v>150</v>
      </c>
      <c r="B154" t="s">
        <v>149</v>
      </c>
      <c r="C154" t="s">
        <v>658</v>
      </c>
      <c r="D154" t="s">
        <v>962</v>
      </c>
      <c r="E154" t="s">
        <v>1121</v>
      </c>
      <c r="F154">
        <v>71.142060201000007</v>
      </c>
      <c r="H154">
        <v>304.25554697000001</v>
      </c>
      <c r="I154" t="s">
        <v>1538</v>
      </c>
      <c r="K154">
        <v>0</v>
      </c>
    </row>
    <row r="155" spans="1:11" x14ac:dyDescent="0.25">
      <c r="A155">
        <f>INDEX('Acoes Bovespa'!$A$3:$A$563,MATCH(B155,'Acoes Bovespa'!$B$3:$B$563,0),1)</f>
        <v>151</v>
      </c>
      <c r="B155" t="s">
        <v>150</v>
      </c>
      <c r="C155" t="s">
        <v>659</v>
      </c>
      <c r="D155" t="s">
        <v>960</v>
      </c>
      <c r="E155" t="s">
        <v>1122</v>
      </c>
      <c r="F155">
        <v>0.59564430717000005</v>
      </c>
      <c r="G155">
        <v>8.8307058997999996E-2</v>
      </c>
      <c r="H155">
        <v>1.2181874409</v>
      </c>
      <c r="I155" t="s">
        <v>1541</v>
      </c>
      <c r="K155">
        <v>17.406602707000001</v>
      </c>
    </row>
    <row r="156" spans="1:11" x14ac:dyDescent="0.25">
      <c r="A156">
        <f>INDEX('Acoes Bovespa'!$A$3:$A$563,MATCH(B156,'Acoes Bovespa'!$B$3:$B$563,0),1)</f>
        <v>152</v>
      </c>
      <c r="B156" t="s">
        <v>151</v>
      </c>
      <c r="C156" t="s">
        <v>660</v>
      </c>
      <c r="D156" t="s">
        <v>960</v>
      </c>
      <c r="E156" t="s">
        <v>1123</v>
      </c>
      <c r="F156">
        <v>0.42627352092999998</v>
      </c>
      <c r="G156">
        <v>0.24600945203999999</v>
      </c>
      <c r="H156">
        <v>3.6667613971000002</v>
      </c>
      <c r="I156" t="s">
        <v>1537</v>
      </c>
      <c r="J156">
        <v>3.4075229467999999</v>
      </c>
      <c r="K156">
        <v>146438.62706</v>
      </c>
    </row>
    <row r="157" spans="1:11" x14ac:dyDescent="0.25">
      <c r="A157">
        <f>INDEX('Acoes Bovespa'!$A$3:$A$563,MATCH(B157,'Acoes Bovespa'!$B$3:$B$563,0),1)</f>
        <v>153</v>
      </c>
      <c r="B157" t="s">
        <v>152</v>
      </c>
      <c r="C157" t="s">
        <v>661</v>
      </c>
      <c r="D157" t="s">
        <v>960</v>
      </c>
      <c r="E157" t="s">
        <v>1124</v>
      </c>
      <c r="F157">
        <v>7.7879729305000006E-2</v>
      </c>
      <c r="G157">
        <v>0.15848310858</v>
      </c>
      <c r="H157">
        <v>1.4579500607</v>
      </c>
      <c r="I157" t="s">
        <v>1533</v>
      </c>
      <c r="J157">
        <v>1.4218009479</v>
      </c>
      <c r="K157">
        <v>47476.782367</v>
      </c>
    </row>
    <row r="158" spans="1:11" x14ac:dyDescent="0.25">
      <c r="A158">
        <f>INDEX('Acoes Bovespa'!$A$3:$A$563,MATCH(B158,'Acoes Bovespa'!$B$3:$B$563,0),1)</f>
        <v>154</v>
      </c>
      <c r="B158" t="s">
        <v>153</v>
      </c>
      <c r="C158" t="s">
        <v>661</v>
      </c>
      <c r="D158" t="s">
        <v>962</v>
      </c>
      <c r="E158" t="s">
        <v>1125</v>
      </c>
      <c r="F158">
        <v>7.7879729305000006E-2</v>
      </c>
      <c r="G158">
        <v>0.17433293495999999</v>
      </c>
      <c r="H158">
        <v>1.4579500607</v>
      </c>
      <c r="I158" t="s">
        <v>1533</v>
      </c>
      <c r="K158">
        <v>34.955967972000003</v>
      </c>
    </row>
    <row r="159" spans="1:11" x14ac:dyDescent="0.25">
      <c r="A159">
        <f>INDEX('Acoes Bovespa'!$A$3:$A$563,MATCH(B159,'Acoes Bovespa'!$B$3:$B$563,0),1)</f>
        <v>155</v>
      </c>
      <c r="B159" t="s">
        <v>154</v>
      </c>
      <c r="C159" t="s">
        <v>661</v>
      </c>
      <c r="D159" t="s">
        <v>963</v>
      </c>
      <c r="E159" t="s">
        <v>1126</v>
      </c>
      <c r="F159">
        <v>7.7879729305000006E-2</v>
      </c>
      <c r="G159">
        <v>0.17433293495999999</v>
      </c>
      <c r="H159">
        <v>1.4579500607</v>
      </c>
      <c r="I159" t="s">
        <v>1533</v>
      </c>
      <c r="J159">
        <v>1.6037754714000001</v>
      </c>
      <c r="K159">
        <v>440938.07857000001</v>
      </c>
    </row>
    <row r="160" spans="1:11" x14ac:dyDescent="0.25">
      <c r="A160">
        <f>INDEX('Acoes Bovespa'!$A$3:$A$563,MATCH(B160,'Acoes Bovespa'!$B$3:$B$563,0),1)</f>
        <v>156</v>
      </c>
      <c r="B160" t="s">
        <v>155</v>
      </c>
      <c r="C160" t="s">
        <v>661</v>
      </c>
      <c r="D160" t="s">
        <v>970</v>
      </c>
      <c r="E160" t="s">
        <v>1127</v>
      </c>
      <c r="F160">
        <v>7.7879729305000006E-2</v>
      </c>
      <c r="G160">
        <v>0.17116324372</v>
      </c>
      <c r="H160">
        <v>1.4579500607</v>
      </c>
      <c r="I160" t="s">
        <v>1533</v>
      </c>
      <c r="J160">
        <v>7.8109064731000002</v>
      </c>
      <c r="K160">
        <v>36571.939262</v>
      </c>
    </row>
    <row r="161" spans="1:11" x14ac:dyDescent="0.25">
      <c r="A161">
        <f>INDEX('Acoes Bovespa'!$A$3:$A$563,MATCH(B161,'Acoes Bovespa'!$B$3:$B$563,0),1)</f>
        <v>157</v>
      </c>
      <c r="B161" t="s">
        <v>156</v>
      </c>
      <c r="C161" t="s">
        <v>662</v>
      </c>
      <c r="D161" t="s">
        <v>960</v>
      </c>
      <c r="E161" t="s">
        <v>1128</v>
      </c>
      <c r="F161">
        <v>76.473348629</v>
      </c>
      <c r="G161">
        <v>0</v>
      </c>
      <c r="H161">
        <v>57.205972897000002</v>
      </c>
      <c r="I161" t="s">
        <v>1537</v>
      </c>
      <c r="K161">
        <v>0</v>
      </c>
    </row>
    <row r="162" spans="1:11" x14ac:dyDescent="0.25">
      <c r="A162">
        <f>INDEX('Acoes Bovespa'!$A$3:$A$563,MATCH(B162,'Acoes Bovespa'!$B$3:$B$563,0),1)</f>
        <v>158</v>
      </c>
      <c r="B162" t="s">
        <v>157</v>
      </c>
      <c r="C162" t="s">
        <v>662</v>
      </c>
      <c r="D162" t="s">
        <v>961</v>
      </c>
      <c r="E162" t="s">
        <v>1129</v>
      </c>
      <c r="F162">
        <v>76.473348629</v>
      </c>
      <c r="G162">
        <v>0</v>
      </c>
      <c r="H162">
        <v>57.205972897000002</v>
      </c>
      <c r="I162" t="s">
        <v>1537</v>
      </c>
      <c r="K162">
        <v>0</v>
      </c>
    </row>
    <row r="163" spans="1:11" x14ac:dyDescent="0.25">
      <c r="A163">
        <f>INDEX('Acoes Bovespa'!$A$3:$A$563,MATCH(B163,'Acoes Bovespa'!$B$3:$B$563,0),1)</f>
        <v>159</v>
      </c>
      <c r="B163" t="s">
        <v>158</v>
      </c>
      <c r="C163" t="s">
        <v>663</v>
      </c>
      <c r="D163" t="s">
        <v>960</v>
      </c>
      <c r="E163" t="s">
        <v>1130</v>
      </c>
      <c r="F163">
        <v>0.1205979599</v>
      </c>
      <c r="G163">
        <v>8.5534924376999999E-2</v>
      </c>
      <c r="H163">
        <v>2.1205446712999998</v>
      </c>
      <c r="I163" t="s">
        <v>1531</v>
      </c>
      <c r="J163">
        <v>2.9955806187</v>
      </c>
      <c r="K163">
        <v>739578.56052000006</v>
      </c>
    </row>
    <row r="164" spans="1:11" x14ac:dyDescent="0.25">
      <c r="A164">
        <f>INDEX('Acoes Bovespa'!$A$3:$A$563,MATCH(B164,'Acoes Bovespa'!$B$3:$B$563,0),1)</f>
        <v>160</v>
      </c>
      <c r="B164" t="s">
        <v>159</v>
      </c>
      <c r="C164" t="s">
        <v>664</v>
      </c>
      <c r="D164" t="s">
        <v>960</v>
      </c>
      <c r="E164" t="s">
        <v>1131</v>
      </c>
      <c r="F164">
        <v>0.70150113664000002</v>
      </c>
      <c r="G164">
        <v>0.58211878747000001</v>
      </c>
      <c r="H164">
        <v>1.8046965801999999</v>
      </c>
      <c r="I164" t="s">
        <v>1533</v>
      </c>
      <c r="J164">
        <v>4.5993560900999997</v>
      </c>
      <c r="K164">
        <v>33.887252764000003</v>
      </c>
    </row>
    <row r="165" spans="1:11" x14ac:dyDescent="0.25">
      <c r="A165">
        <f>INDEX('Acoes Bovespa'!$A$3:$A$563,MATCH(B165,'Acoes Bovespa'!$B$3:$B$563,0),1)</f>
        <v>161</v>
      </c>
      <c r="B165" t="s">
        <v>160</v>
      </c>
      <c r="C165" t="s">
        <v>664</v>
      </c>
      <c r="D165" t="s">
        <v>962</v>
      </c>
      <c r="E165" t="s">
        <v>1132</v>
      </c>
      <c r="F165">
        <v>0.70150113664000002</v>
      </c>
      <c r="G165">
        <v>0.64033066626000001</v>
      </c>
      <c r="H165">
        <v>1.8046965801999999</v>
      </c>
      <c r="I165" t="s">
        <v>1533</v>
      </c>
      <c r="K165">
        <v>4.9046984134000002</v>
      </c>
    </row>
    <row r="166" spans="1:11" x14ac:dyDescent="0.25">
      <c r="A166">
        <f>INDEX('Acoes Bovespa'!$A$3:$A$563,MATCH(B166,'Acoes Bovespa'!$B$3:$B$563,0),1)</f>
        <v>162</v>
      </c>
      <c r="B166" t="s">
        <v>161</v>
      </c>
      <c r="C166" t="s">
        <v>664</v>
      </c>
      <c r="D166" t="s">
        <v>963</v>
      </c>
      <c r="E166" t="s">
        <v>1133</v>
      </c>
      <c r="F166">
        <v>0.70150113664000002</v>
      </c>
      <c r="G166">
        <v>0.43103010389000002</v>
      </c>
      <c r="H166">
        <v>1.8046965801999999</v>
      </c>
      <c r="I166" t="s">
        <v>1533</v>
      </c>
      <c r="K166">
        <v>1.3741828577999999</v>
      </c>
    </row>
    <row r="167" spans="1:11" x14ac:dyDescent="0.25">
      <c r="A167">
        <f>INDEX('Acoes Bovespa'!$A$3:$A$563,MATCH(B167,'Acoes Bovespa'!$B$3:$B$563,0),1)</f>
        <v>163</v>
      </c>
      <c r="B167" t="s">
        <v>162</v>
      </c>
      <c r="C167" t="s">
        <v>665</v>
      </c>
      <c r="D167" t="s">
        <v>960</v>
      </c>
      <c r="E167" t="s">
        <v>1134</v>
      </c>
      <c r="F167">
        <v>-1.8485226359</v>
      </c>
      <c r="G167">
        <v>0</v>
      </c>
      <c r="H167">
        <v>3.0432827484999998</v>
      </c>
      <c r="I167" t="s">
        <v>1540</v>
      </c>
      <c r="J167">
        <v>2.2476853240999999</v>
      </c>
      <c r="K167">
        <v>462.53630916999998</v>
      </c>
    </row>
    <row r="168" spans="1:11" x14ac:dyDescent="0.25">
      <c r="A168">
        <f>INDEX('Acoes Bovespa'!$A$3:$A$563,MATCH(B168,'Acoes Bovespa'!$B$3:$B$563,0),1)</f>
        <v>164</v>
      </c>
      <c r="B168" t="s">
        <v>163</v>
      </c>
      <c r="C168" t="s">
        <v>665</v>
      </c>
      <c r="D168" t="s">
        <v>961</v>
      </c>
      <c r="E168" t="s">
        <v>1135</v>
      </c>
      <c r="F168">
        <v>-1.8485226359</v>
      </c>
      <c r="G168">
        <v>0</v>
      </c>
      <c r="H168">
        <v>3.0432827484999998</v>
      </c>
      <c r="I168" t="s">
        <v>1540</v>
      </c>
      <c r="J168">
        <v>0.53592497049999999</v>
      </c>
      <c r="K168">
        <v>2745.3525048000001</v>
      </c>
    </row>
    <row r="169" spans="1:11" x14ac:dyDescent="0.25">
      <c r="A169">
        <f>INDEX('Acoes Bovespa'!$A$3:$A$563,MATCH(B169,'Acoes Bovespa'!$B$3:$B$563,0),1)</f>
        <v>165</v>
      </c>
      <c r="B169" t="s">
        <v>164</v>
      </c>
      <c r="C169" t="s">
        <v>666</v>
      </c>
      <c r="D169" t="s">
        <v>960</v>
      </c>
      <c r="E169" t="s">
        <v>1136</v>
      </c>
      <c r="F169">
        <v>0.84821788379999996</v>
      </c>
      <c r="G169">
        <v>0.65912067572999999</v>
      </c>
      <c r="H169">
        <v>2.7039720481999998</v>
      </c>
      <c r="I169" t="s">
        <v>1533</v>
      </c>
      <c r="J169">
        <v>6.6270722098999997</v>
      </c>
      <c r="K169">
        <v>277422.79165999999</v>
      </c>
    </row>
    <row r="170" spans="1:11" x14ac:dyDescent="0.25">
      <c r="A170">
        <f>INDEX('Acoes Bovespa'!$A$3:$A$563,MATCH(B170,'Acoes Bovespa'!$B$3:$B$563,0),1)</f>
        <v>166</v>
      </c>
      <c r="B170" t="s">
        <v>165</v>
      </c>
      <c r="C170" t="s">
        <v>667</v>
      </c>
      <c r="D170" t="s">
        <v>960</v>
      </c>
      <c r="E170" t="s">
        <v>1137</v>
      </c>
      <c r="F170">
        <v>-0.59399903319000003</v>
      </c>
      <c r="G170">
        <v>0</v>
      </c>
      <c r="H170">
        <v>7.3377514777000004</v>
      </c>
      <c r="I170" t="s">
        <v>1541</v>
      </c>
      <c r="K170">
        <v>142.51155054</v>
      </c>
    </row>
    <row r="171" spans="1:11" x14ac:dyDescent="0.25">
      <c r="A171">
        <f>INDEX('Acoes Bovespa'!$A$3:$A$563,MATCH(B171,'Acoes Bovespa'!$B$3:$B$563,0),1)</f>
        <v>167</v>
      </c>
      <c r="B171" t="s">
        <v>166</v>
      </c>
      <c r="C171" t="s">
        <v>668</v>
      </c>
      <c r="D171" t="s">
        <v>960</v>
      </c>
      <c r="E171" t="s">
        <v>1138</v>
      </c>
      <c r="F171">
        <v>0.45145298248999999</v>
      </c>
      <c r="G171">
        <v>0.22059741015000001</v>
      </c>
      <c r="H171">
        <v>5.3423488326999999</v>
      </c>
      <c r="I171" t="s">
        <v>1547</v>
      </c>
      <c r="K171">
        <v>0</v>
      </c>
    </row>
    <row r="172" spans="1:11" x14ac:dyDescent="0.25">
      <c r="A172">
        <f>INDEX('Acoes Bovespa'!$A$3:$A$563,MATCH(B172,'Acoes Bovespa'!$B$3:$B$563,0),1)</f>
        <v>168</v>
      </c>
      <c r="B172" t="s">
        <v>167</v>
      </c>
      <c r="C172" t="s">
        <v>668</v>
      </c>
      <c r="D172" t="s">
        <v>962</v>
      </c>
      <c r="E172" t="s">
        <v>1139</v>
      </c>
      <c r="F172">
        <v>0.45145298248999999</v>
      </c>
      <c r="G172">
        <v>0.89524756384000004</v>
      </c>
      <c r="H172">
        <v>5.3423488326999999</v>
      </c>
      <c r="I172" t="s">
        <v>1547</v>
      </c>
      <c r="J172">
        <v>6.3991041254000001</v>
      </c>
      <c r="K172">
        <v>736.63191271999995</v>
      </c>
    </row>
    <row r="173" spans="1:11" x14ac:dyDescent="0.25">
      <c r="A173">
        <f>INDEX('Acoes Bovespa'!$A$3:$A$563,MATCH(B173,'Acoes Bovespa'!$B$3:$B$563,0),1)</f>
        <v>169</v>
      </c>
      <c r="B173" t="s">
        <v>168</v>
      </c>
      <c r="C173" t="s">
        <v>668</v>
      </c>
      <c r="D173" t="s">
        <v>963</v>
      </c>
      <c r="E173" t="s">
        <v>1140</v>
      </c>
      <c r="F173">
        <v>0.45145298248999999</v>
      </c>
      <c r="G173">
        <v>0.89524756384000004</v>
      </c>
      <c r="H173">
        <v>5.3423488326999999</v>
      </c>
      <c r="I173" t="s">
        <v>1547</v>
      </c>
      <c r="J173">
        <v>6.5970764092999996</v>
      </c>
      <c r="K173">
        <v>34.853861422999998</v>
      </c>
    </row>
    <row r="174" spans="1:11" x14ac:dyDescent="0.25">
      <c r="A174">
        <f>INDEX('Acoes Bovespa'!$A$3:$A$563,MATCH(B174,'Acoes Bovespa'!$B$3:$B$563,0),1)</f>
        <v>170</v>
      </c>
      <c r="B174" t="s">
        <v>169</v>
      </c>
      <c r="C174" t="s">
        <v>669</v>
      </c>
      <c r="D174" t="s">
        <v>960</v>
      </c>
      <c r="E174" t="s">
        <v>1141</v>
      </c>
      <c r="F174">
        <v>3.3191244131999999E-3</v>
      </c>
      <c r="G174">
        <v>2.6620924383E-2</v>
      </c>
      <c r="H174">
        <v>0.71594167255999996</v>
      </c>
      <c r="I174" t="s">
        <v>1537</v>
      </c>
      <c r="J174">
        <v>0.48593196952000001</v>
      </c>
      <c r="K174">
        <v>4923.9599160999996</v>
      </c>
    </row>
    <row r="175" spans="1:11" x14ac:dyDescent="0.25">
      <c r="A175">
        <f>INDEX('Acoes Bovespa'!$A$3:$A$563,MATCH(B175,'Acoes Bovespa'!$B$3:$B$563,0),1)</f>
        <v>171</v>
      </c>
      <c r="B175" t="s">
        <v>170</v>
      </c>
      <c r="C175" t="s">
        <v>670</v>
      </c>
      <c r="D175" t="s">
        <v>960</v>
      </c>
      <c r="E175" t="s">
        <v>1142</v>
      </c>
      <c r="F175">
        <v>0.10307856246</v>
      </c>
      <c r="G175">
        <v>0.1804221932</v>
      </c>
      <c r="H175">
        <v>0.39808132960999998</v>
      </c>
      <c r="I175" t="s">
        <v>1544</v>
      </c>
      <c r="J175">
        <v>0.92787009818999999</v>
      </c>
      <c r="K175">
        <v>130455.78255</v>
      </c>
    </row>
    <row r="176" spans="1:11" x14ac:dyDescent="0.25">
      <c r="A176">
        <f>INDEX('Acoes Bovespa'!$A$3:$A$563,MATCH(B176,'Acoes Bovespa'!$B$3:$B$563,0),1)</f>
        <v>172</v>
      </c>
      <c r="B176" t="s">
        <v>171</v>
      </c>
      <c r="C176" t="s">
        <v>671</v>
      </c>
      <c r="D176" t="s">
        <v>960</v>
      </c>
      <c r="E176" t="s">
        <v>1143</v>
      </c>
      <c r="F176">
        <v>0.3425378557</v>
      </c>
      <c r="G176">
        <v>0.11086107283</v>
      </c>
      <c r="H176">
        <v>1.7750326231</v>
      </c>
      <c r="I176" t="s">
        <v>1537</v>
      </c>
      <c r="J176">
        <v>2.2996780450999998</v>
      </c>
      <c r="K176">
        <v>4825.8486106</v>
      </c>
    </row>
    <row r="177" spans="1:11" x14ac:dyDescent="0.25">
      <c r="A177">
        <f>INDEX('Acoes Bovespa'!$A$3:$A$563,MATCH(B177,'Acoes Bovespa'!$B$3:$B$563,0),1)</f>
        <v>173</v>
      </c>
      <c r="B177" t="s">
        <v>172</v>
      </c>
      <c r="C177" t="s">
        <v>672</v>
      </c>
      <c r="D177" t="s">
        <v>960</v>
      </c>
      <c r="E177" t="s">
        <v>1144</v>
      </c>
      <c r="F177">
        <v>7.0597854838000004E-2</v>
      </c>
      <c r="H177">
        <v>0.52361911634000002</v>
      </c>
      <c r="I177" t="s">
        <v>1532</v>
      </c>
      <c r="K177">
        <v>0</v>
      </c>
    </row>
    <row r="178" spans="1:11" x14ac:dyDescent="0.25">
      <c r="A178">
        <f>INDEX('Acoes Bovespa'!$A$3:$A$563,MATCH(B178,'Acoes Bovespa'!$B$3:$B$563,0),1)</f>
        <v>174</v>
      </c>
      <c r="B178" t="s">
        <v>173</v>
      </c>
      <c r="C178" t="s">
        <v>673</v>
      </c>
      <c r="D178" t="s">
        <v>960</v>
      </c>
      <c r="E178" t="s">
        <v>1145</v>
      </c>
      <c r="F178">
        <v>0.21752000596000001</v>
      </c>
      <c r="G178">
        <v>0.14480284649</v>
      </c>
      <c r="H178">
        <v>0.49700658698</v>
      </c>
      <c r="I178" t="s">
        <v>1541</v>
      </c>
      <c r="J178">
        <v>2.4756534084999999</v>
      </c>
      <c r="K178">
        <v>101345.01063</v>
      </c>
    </row>
    <row r="179" spans="1:11" x14ac:dyDescent="0.25">
      <c r="A179">
        <f>INDEX('Acoes Bovespa'!$A$3:$A$563,MATCH(B179,'Acoes Bovespa'!$B$3:$B$563,0),1)</f>
        <v>175</v>
      </c>
      <c r="B179" t="s">
        <v>174</v>
      </c>
      <c r="C179" t="s">
        <v>674</v>
      </c>
      <c r="D179" t="s">
        <v>960</v>
      </c>
      <c r="E179" t="s">
        <v>1146</v>
      </c>
      <c r="F179">
        <v>-0.32906785422000001</v>
      </c>
      <c r="G179">
        <v>0</v>
      </c>
      <c r="H179">
        <v>0.21878264468</v>
      </c>
      <c r="I179" t="s">
        <v>1538</v>
      </c>
      <c r="J179">
        <v>0.54392385066000004</v>
      </c>
      <c r="K179">
        <v>267771.89194</v>
      </c>
    </row>
    <row r="180" spans="1:11" x14ac:dyDescent="0.25">
      <c r="A180">
        <f>INDEX('Acoes Bovespa'!$A$3:$A$563,MATCH(B180,'Acoes Bovespa'!$B$3:$B$563,0),1)</f>
        <v>176</v>
      </c>
      <c r="B180" t="s">
        <v>175</v>
      </c>
      <c r="C180" t="s">
        <v>675</v>
      </c>
      <c r="D180" t="s">
        <v>960</v>
      </c>
      <c r="E180" t="s">
        <v>1147</v>
      </c>
      <c r="F180">
        <v>0.40512541649</v>
      </c>
      <c r="G180">
        <v>0</v>
      </c>
      <c r="H180">
        <v>3.6327057803999998</v>
      </c>
      <c r="I180" t="s">
        <v>1541</v>
      </c>
      <c r="J180">
        <v>3.0895674606000001</v>
      </c>
      <c r="K180">
        <v>317827.09625</v>
      </c>
    </row>
    <row r="181" spans="1:11" x14ac:dyDescent="0.25">
      <c r="A181">
        <f>INDEX('Acoes Bovespa'!$A$3:$A$563,MATCH(B181,'Acoes Bovespa'!$B$3:$B$563,0),1)</f>
        <v>177</v>
      </c>
      <c r="B181" t="s">
        <v>176</v>
      </c>
      <c r="C181" t="s">
        <v>676</v>
      </c>
      <c r="D181" t="s">
        <v>960</v>
      </c>
      <c r="E181" t="s">
        <v>1148</v>
      </c>
      <c r="F181">
        <v>4.30064764E-2</v>
      </c>
      <c r="G181">
        <v>0</v>
      </c>
      <c r="H181">
        <v>3.2173953865999998</v>
      </c>
      <c r="I181" t="s">
        <v>1539</v>
      </c>
      <c r="J181">
        <v>0.66790649309000005</v>
      </c>
      <c r="K181">
        <v>408.1929513</v>
      </c>
    </row>
    <row r="182" spans="1:11" x14ac:dyDescent="0.25">
      <c r="A182">
        <f>INDEX('Acoes Bovespa'!$A$3:$A$563,MATCH(B182,'Acoes Bovespa'!$B$3:$B$563,0),1)</f>
        <v>178</v>
      </c>
      <c r="B182" t="s">
        <v>177</v>
      </c>
      <c r="C182" t="s">
        <v>677</v>
      </c>
      <c r="D182" t="s">
        <v>960</v>
      </c>
      <c r="E182" t="s">
        <v>1149</v>
      </c>
      <c r="F182">
        <v>-0.132362592</v>
      </c>
      <c r="G182">
        <v>1.8690318563000002E-2</v>
      </c>
      <c r="H182">
        <v>2.5280807543999999</v>
      </c>
      <c r="I182" t="s">
        <v>1537</v>
      </c>
      <c r="J182">
        <v>1.6897634331</v>
      </c>
      <c r="K182">
        <v>18314.904322999999</v>
      </c>
    </row>
    <row r="183" spans="1:11" x14ac:dyDescent="0.25">
      <c r="A183">
        <f>INDEX('Acoes Bovespa'!$A$3:$A$563,MATCH(B183,'Acoes Bovespa'!$B$3:$B$563,0),1)</f>
        <v>179</v>
      </c>
      <c r="B183" t="s">
        <v>178</v>
      </c>
      <c r="C183" t="s">
        <v>678</v>
      </c>
      <c r="D183" t="s">
        <v>960</v>
      </c>
      <c r="E183" t="s">
        <v>1150</v>
      </c>
      <c r="F183">
        <v>0.10552010495</v>
      </c>
      <c r="G183">
        <v>2.8626882966000002E-3</v>
      </c>
      <c r="H183">
        <v>2.0503147079000001</v>
      </c>
      <c r="I183" t="s">
        <v>1543</v>
      </c>
      <c r="J183">
        <v>1.7637530746000001</v>
      </c>
      <c r="K183">
        <v>7008.2333029000001</v>
      </c>
    </row>
    <row r="184" spans="1:11" x14ac:dyDescent="0.25">
      <c r="A184">
        <f>INDEX('Acoes Bovespa'!$A$3:$A$563,MATCH(B184,'Acoes Bovespa'!$B$3:$B$563,0),1)</f>
        <v>180</v>
      </c>
      <c r="B184" t="s">
        <v>179</v>
      </c>
      <c r="C184" t="s">
        <v>679</v>
      </c>
      <c r="D184" t="s">
        <v>960</v>
      </c>
      <c r="E184" t="s">
        <v>1151</v>
      </c>
      <c r="F184">
        <v>0.17812285705</v>
      </c>
      <c r="G184">
        <v>5.5699730994000003E-2</v>
      </c>
      <c r="H184">
        <v>1.3930392038999999</v>
      </c>
      <c r="I184" t="s">
        <v>1537</v>
      </c>
      <c r="J184">
        <v>1.1778351031000001</v>
      </c>
      <c r="K184">
        <v>125710.10867</v>
      </c>
    </row>
    <row r="185" spans="1:11" x14ac:dyDescent="0.25">
      <c r="A185">
        <f>INDEX('Acoes Bovespa'!$A$3:$A$563,MATCH(B185,'Acoes Bovespa'!$B$3:$B$563,0),1)</f>
        <v>181</v>
      </c>
      <c r="B185" t="s">
        <v>180</v>
      </c>
      <c r="C185" t="s">
        <v>680</v>
      </c>
      <c r="D185" t="s">
        <v>960</v>
      </c>
      <c r="E185" t="s">
        <v>1152</v>
      </c>
      <c r="F185">
        <v>0.30682810420000001</v>
      </c>
      <c r="G185">
        <v>7.6793390453000002E-2</v>
      </c>
      <c r="H185">
        <v>1.1679642415</v>
      </c>
      <c r="I185" t="s">
        <v>1537</v>
      </c>
      <c r="J185">
        <v>1.8797368368</v>
      </c>
      <c r="K185">
        <v>5151.6501813000004</v>
      </c>
    </row>
    <row r="186" spans="1:11" x14ac:dyDescent="0.25">
      <c r="A186">
        <f>INDEX('Acoes Bovespa'!$A$3:$A$563,MATCH(B186,'Acoes Bovespa'!$B$3:$B$563,0),1)</f>
        <v>182</v>
      </c>
      <c r="B186" t="s">
        <v>181</v>
      </c>
      <c r="C186" t="s">
        <v>680</v>
      </c>
      <c r="D186" t="s">
        <v>961</v>
      </c>
      <c r="E186" t="s">
        <v>1153</v>
      </c>
      <c r="F186">
        <v>0.30682810420000001</v>
      </c>
      <c r="G186">
        <v>8.0954292407E-2</v>
      </c>
      <c r="H186">
        <v>1.1679642415</v>
      </c>
      <c r="I186" t="s">
        <v>1537</v>
      </c>
      <c r="J186">
        <v>1.6357709921000001</v>
      </c>
      <c r="K186">
        <v>796.59930545999998</v>
      </c>
    </row>
    <row r="187" spans="1:11" x14ac:dyDescent="0.25">
      <c r="A187">
        <f>INDEX('Acoes Bovespa'!$A$3:$A$563,MATCH(B187,'Acoes Bovespa'!$B$3:$B$563,0),1)</f>
        <v>183</v>
      </c>
      <c r="B187" t="s">
        <v>182</v>
      </c>
      <c r="C187" t="s">
        <v>681</v>
      </c>
      <c r="D187" t="s">
        <v>960</v>
      </c>
      <c r="E187" t="s">
        <v>1154</v>
      </c>
      <c r="F187">
        <v>0.11135996687999999</v>
      </c>
      <c r="G187">
        <v>4.2855523830999998E-2</v>
      </c>
      <c r="H187">
        <v>1.4298750871000001</v>
      </c>
      <c r="I187" t="s">
        <v>1539</v>
      </c>
      <c r="J187">
        <v>2.0757094007000001</v>
      </c>
      <c r="K187">
        <v>21018.590796</v>
      </c>
    </row>
    <row r="188" spans="1:11" x14ac:dyDescent="0.25">
      <c r="A188">
        <f>INDEX('Acoes Bovespa'!$A$3:$A$563,MATCH(B188,'Acoes Bovespa'!$B$3:$B$563,0),1)</f>
        <v>184</v>
      </c>
      <c r="B188" t="s">
        <v>183</v>
      </c>
      <c r="C188" t="s">
        <v>682</v>
      </c>
      <c r="D188" t="s">
        <v>960</v>
      </c>
      <c r="E188" t="s">
        <v>1155</v>
      </c>
      <c r="F188">
        <v>0.26843112601000002</v>
      </c>
      <c r="G188">
        <v>0.21869175968999999</v>
      </c>
      <c r="H188">
        <v>1.7106757975</v>
      </c>
      <c r="I188" t="s">
        <v>1541</v>
      </c>
      <c r="J188">
        <v>3.1395604614999999</v>
      </c>
      <c r="K188">
        <v>151447.54670000001</v>
      </c>
    </row>
    <row r="189" spans="1:11" x14ac:dyDescent="0.25">
      <c r="A189">
        <f>INDEX('Acoes Bovespa'!$A$3:$A$563,MATCH(B189,'Acoes Bovespa'!$B$3:$B$563,0),1)</f>
        <v>185</v>
      </c>
      <c r="B189" t="s">
        <v>184</v>
      </c>
      <c r="C189" t="s">
        <v>683</v>
      </c>
      <c r="D189" t="s">
        <v>960</v>
      </c>
      <c r="E189" t="s">
        <v>1156</v>
      </c>
      <c r="F189">
        <v>0.79460172372000004</v>
      </c>
      <c r="G189">
        <v>0</v>
      </c>
      <c r="H189">
        <v>2.9297388414999999</v>
      </c>
      <c r="I189" t="s">
        <v>1534</v>
      </c>
      <c r="K189">
        <v>0</v>
      </c>
    </row>
    <row r="190" spans="1:11" x14ac:dyDescent="0.25">
      <c r="A190">
        <f>INDEX('Acoes Bovespa'!$A$3:$A$563,MATCH(B190,'Acoes Bovespa'!$B$3:$B$563,0),1)</f>
        <v>186</v>
      </c>
      <c r="B190" t="s">
        <v>185</v>
      </c>
      <c r="C190" t="s">
        <v>684</v>
      </c>
      <c r="D190" t="s">
        <v>960</v>
      </c>
      <c r="E190" t="s">
        <v>1157</v>
      </c>
      <c r="F190">
        <v>8.8220151305000005E-3</v>
      </c>
      <c r="G190">
        <v>2.3373587846E-2</v>
      </c>
      <c r="H190">
        <v>1.7944211866999999</v>
      </c>
      <c r="I190" t="s">
        <v>1540</v>
      </c>
      <c r="K190">
        <v>0</v>
      </c>
    </row>
    <row r="191" spans="1:11" x14ac:dyDescent="0.25">
      <c r="A191">
        <f>INDEX('Acoes Bovespa'!$A$3:$A$563,MATCH(B191,'Acoes Bovespa'!$B$3:$B$563,0),1)</f>
        <v>187</v>
      </c>
      <c r="B191" t="s">
        <v>186</v>
      </c>
      <c r="C191" t="s">
        <v>684</v>
      </c>
      <c r="D191" t="s">
        <v>961</v>
      </c>
      <c r="E191" t="s">
        <v>1158</v>
      </c>
      <c r="F191">
        <v>8.8220151305000005E-3</v>
      </c>
      <c r="G191">
        <v>2.5710946629999998E-2</v>
      </c>
      <c r="H191">
        <v>1.7944211866999999</v>
      </c>
      <c r="I191" t="s">
        <v>1540</v>
      </c>
      <c r="J191">
        <v>0.82588437618999999</v>
      </c>
      <c r="K191">
        <v>28.721571332</v>
      </c>
    </row>
    <row r="192" spans="1:11" x14ac:dyDescent="0.25">
      <c r="A192">
        <f>INDEX('Acoes Bovespa'!$A$3:$A$563,MATCH(B192,'Acoes Bovespa'!$B$3:$B$563,0),1)</f>
        <v>188</v>
      </c>
      <c r="B192" t="s">
        <v>187</v>
      </c>
      <c r="C192" t="s">
        <v>685</v>
      </c>
      <c r="D192" t="s">
        <v>960</v>
      </c>
      <c r="E192" t="s">
        <v>1159</v>
      </c>
      <c r="F192">
        <v>-0.13814535112000001</v>
      </c>
      <c r="G192">
        <v>0</v>
      </c>
      <c r="H192">
        <v>-0.24587536096000001</v>
      </c>
      <c r="I192" t="s">
        <v>1537</v>
      </c>
      <c r="J192">
        <v>0.16597676324999999</v>
      </c>
      <c r="K192">
        <v>267.74940601999998</v>
      </c>
    </row>
    <row r="193" spans="1:11" x14ac:dyDescent="0.25">
      <c r="A193">
        <f>INDEX('Acoes Bovespa'!$A$3:$A$563,MATCH(B193,'Acoes Bovespa'!$B$3:$B$563,0),1)</f>
        <v>189</v>
      </c>
      <c r="B193" t="s">
        <v>188</v>
      </c>
      <c r="C193" t="s">
        <v>686</v>
      </c>
      <c r="D193" t="s">
        <v>960</v>
      </c>
      <c r="E193" t="s">
        <v>1160</v>
      </c>
      <c r="F193">
        <v>-4.6832841118999999E-3</v>
      </c>
      <c r="G193">
        <v>0</v>
      </c>
      <c r="H193">
        <v>-6.8871825175999995E-4</v>
      </c>
      <c r="I193" t="s">
        <v>1537</v>
      </c>
      <c r="K193">
        <v>0.10336989821000001</v>
      </c>
    </row>
    <row r="194" spans="1:11" x14ac:dyDescent="0.25">
      <c r="A194">
        <f>INDEX('Acoes Bovespa'!$A$3:$A$563,MATCH(B194,'Acoes Bovespa'!$B$3:$B$563,0),1)</f>
        <v>190</v>
      </c>
      <c r="B194" t="s">
        <v>189</v>
      </c>
      <c r="C194" t="s">
        <v>686</v>
      </c>
      <c r="D194" t="s">
        <v>961</v>
      </c>
      <c r="E194" t="s">
        <v>1161</v>
      </c>
      <c r="F194">
        <v>-4.6832841118999999E-3</v>
      </c>
      <c r="H194">
        <v>-6.8871825175999995E-4</v>
      </c>
      <c r="I194" t="s">
        <v>1537</v>
      </c>
      <c r="K194">
        <v>0</v>
      </c>
    </row>
    <row r="195" spans="1:11" x14ac:dyDescent="0.25">
      <c r="A195">
        <f>INDEX('Acoes Bovespa'!$A$3:$A$563,MATCH(B195,'Acoes Bovespa'!$B$3:$B$563,0),1)</f>
        <v>191</v>
      </c>
      <c r="B195" t="s">
        <v>190</v>
      </c>
      <c r="C195" t="s">
        <v>687</v>
      </c>
      <c r="D195" t="s">
        <v>960</v>
      </c>
      <c r="E195" t="s">
        <v>1162</v>
      </c>
      <c r="F195">
        <v>6.7693119647000005E-2</v>
      </c>
      <c r="G195">
        <v>1.446170189E-3</v>
      </c>
      <c r="H195">
        <v>0.63470658162000004</v>
      </c>
      <c r="I195" t="s">
        <v>1538</v>
      </c>
      <c r="J195">
        <v>1.2338272642000001</v>
      </c>
      <c r="K195">
        <v>164286.10063999999</v>
      </c>
    </row>
    <row r="196" spans="1:11" x14ac:dyDescent="0.25">
      <c r="A196">
        <f>INDEX('Acoes Bovespa'!$A$3:$A$563,MATCH(B196,'Acoes Bovespa'!$B$3:$B$563,0),1)</f>
        <v>192</v>
      </c>
      <c r="B196" t="s">
        <v>191</v>
      </c>
      <c r="C196" t="s">
        <v>688</v>
      </c>
      <c r="D196" t="s">
        <v>960</v>
      </c>
      <c r="E196" t="s">
        <v>1163</v>
      </c>
      <c r="F196">
        <v>0.97016048090999996</v>
      </c>
      <c r="G196">
        <v>1.3924083913</v>
      </c>
      <c r="H196">
        <v>3.2030533992999999</v>
      </c>
      <c r="I196" t="s">
        <v>1533</v>
      </c>
      <c r="K196">
        <v>0.72607592897999995</v>
      </c>
    </row>
    <row r="197" spans="1:11" x14ac:dyDescent="0.25">
      <c r="A197">
        <f>INDEX('Acoes Bovespa'!$A$3:$A$563,MATCH(B197,'Acoes Bovespa'!$B$3:$B$563,0),1)</f>
        <v>193</v>
      </c>
      <c r="B197" t="s">
        <v>192</v>
      </c>
      <c r="C197" t="s">
        <v>688</v>
      </c>
      <c r="D197" t="s">
        <v>961</v>
      </c>
      <c r="E197" t="s">
        <v>1164</v>
      </c>
      <c r="F197">
        <v>0.97016048090999996</v>
      </c>
      <c r="G197">
        <v>0.97919051112</v>
      </c>
      <c r="H197">
        <v>3.2030533992999999</v>
      </c>
      <c r="I197" t="s">
        <v>1533</v>
      </c>
      <c r="J197">
        <v>7.3449717039999998</v>
      </c>
      <c r="K197">
        <v>22.422200238999999</v>
      </c>
    </row>
    <row r="198" spans="1:11" x14ac:dyDescent="0.25">
      <c r="A198">
        <f>INDEX('Acoes Bovespa'!$A$3:$A$563,MATCH(B198,'Acoes Bovespa'!$B$3:$B$563,0),1)</f>
        <v>194</v>
      </c>
      <c r="B198" t="s">
        <v>193</v>
      </c>
      <c r="C198" t="s">
        <v>689</v>
      </c>
      <c r="D198" t="s">
        <v>960</v>
      </c>
      <c r="E198" t="s">
        <v>1165</v>
      </c>
      <c r="F198">
        <v>0.35312721966999999</v>
      </c>
      <c r="G198">
        <v>4.4053626630000002E-2</v>
      </c>
      <c r="H198">
        <v>9.2032744339000008</v>
      </c>
      <c r="I198" t="s">
        <v>1533</v>
      </c>
      <c r="J198">
        <v>6.7690523327000003</v>
      </c>
      <c r="K198">
        <v>1840054.0955000001</v>
      </c>
    </row>
    <row r="199" spans="1:11" x14ac:dyDescent="0.25">
      <c r="A199">
        <f>INDEX('Acoes Bovespa'!$A$3:$A$563,MATCH(B199,'Acoes Bovespa'!$B$3:$B$563,0),1)</f>
        <v>195</v>
      </c>
      <c r="B199" t="s">
        <v>194</v>
      </c>
      <c r="C199" t="s">
        <v>689</v>
      </c>
      <c r="D199" t="s">
        <v>962</v>
      </c>
      <c r="E199" t="s">
        <v>1166</v>
      </c>
      <c r="F199">
        <v>0.35312721966999999</v>
      </c>
      <c r="G199">
        <v>0</v>
      </c>
      <c r="H199">
        <v>9.2032744339000008</v>
      </c>
      <c r="I199" t="s">
        <v>1533</v>
      </c>
      <c r="K199">
        <v>9.7768182558000003</v>
      </c>
    </row>
    <row r="200" spans="1:11" x14ac:dyDescent="0.25">
      <c r="A200">
        <f>INDEX('Acoes Bovespa'!$A$3:$A$563,MATCH(B200,'Acoes Bovespa'!$B$3:$B$563,0),1)</f>
        <v>196</v>
      </c>
      <c r="B200" t="s">
        <v>195</v>
      </c>
      <c r="C200" t="s">
        <v>689</v>
      </c>
      <c r="D200" t="s">
        <v>963</v>
      </c>
      <c r="E200" t="s">
        <v>1167</v>
      </c>
      <c r="F200">
        <v>0.35312721966999999</v>
      </c>
      <c r="G200">
        <v>0.29783682591999999</v>
      </c>
      <c r="H200">
        <v>9.2032744339000008</v>
      </c>
      <c r="I200" t="s">
        <v>1533</v>
      </c>
      <c r="J200">
        <v>7.2809806627000002</v>
      </c>
      <c r="K200">
        <v>456274.71727999998</v>
      </c>
    </row>
    <row r="201" spans="1:11" x14ac:dyDescent="0.25">
      <c r="A201">
        <f>INDEX('Acoes Bovespa'!$A$3:$A$563,MATCH(B201,'Acoes Bovespa'!$B$3:$B$563,0),1)</f>
        <v>197</v>
      </c>
      <c r="B201" t="s">
        <v>196</v>
      </c>
      <c r="C201" t="s">
        <v>690</v>
      </c>
      <c r="D201" t="s">
        <v>960</v>
      </c>
      <c r="E201" t="s">
        <v>1168</v>
      </c>
      <c r="F201">
        <v>4.4221827587000002E-2</v>
      </c>
      <c r="G201">
        <v>0</v>
      </c>
      <c r="H201">
        <v>1.0958867393</v>
      </c>
      <c r="I201" t="s">
        <v>1537</v>
      </c>
      <c r="J201">
        <v>3.1995520627</v>
      </c>
      <c r="K201">
        <v>19075.450853999999</v>
      </c>
    </row>
    <row r="202" spans="1:11" x14ac:dyDescent="0.25">
      <c r="A202">
        <f>INDEX('Acoes Bovespa'!$A$3:$A$563,MATCH(B202,'Acoes Bovespa'!$B$3:$B$563,0),1)</f>
        <v>198</v>
      </c>
      <c r="B202" t="s">
        <v>197</v>
      </c>
      <c r="C202" t="s">
        <v>691</v>
      </c>
      <c r="D202" t="s">
        <v>960</v>
      </c>
      <c r="E202" t="s">
        <v>1169</v>
      </c>
      <c r="F202">
        <v>0.44229431223999999</v>
      </c>
      <c r="G202">
        <v>0</v>
      </c>
      <c r="H202">
        <v>3.5842246416000001</v>
      </c>
      <c r="I202" t="s">
        <v>1533</v>
      </c>
      <c r="K202">
        <v>65.634972298999998</v>
      </c>
    </row>
    <row r="203" spans="1:11" x14ac:dyDescent="0.25">
      <c r="A203">
        <f>INDEX('Acoes Bovespa'!$A$3:$A$563,MATCH(B203,'Acoes Bovespa'!$B$3:$B$563,0),1)</f>
        <v>199</v>
      </c>
      <c r="B203" t="s">
        <v>198</v>
      </c>
      <c r="C203" t="s">
        <v>692</v>
      </c>
      <c r="D203" t="s">
        <v>960</v>
      </c>
      <c r="E203" t="s">
        <v>1170</v>
      </c>
      <c r="F203">
        <v>0.35281449292</v>
      </c>
      <c r="H203">
        <v>5.8314739730999996</v>
      </c>
      <c r="I203" t="s">
        <v>1533</v>
      </c>
      <c r="K203">
        <v>0</v>
      </c>
    </row>
    <row r="204" spans="1:11" x14ac:dyDescent="0.25">
      <c r="A204">
        <f>INDEX('Acoes Bovespa'!$A$3:$A$563,MATCH(B204,'Acoes Bovespa'!$B$3:$B$563,0),1)</f>
        <v>200</v>
      </c>
      <c r="B204" t="s">
        <v>199</v>
      </c>
      <c r="C204" t="s">
        <v>692</v>
      </c>
      <c r="D204" t="s">
        <v>961</v>
      </c>
      <c r="E204" t="s">
        <v>1171</v>
      </c>
      <c r="F204">
        <v>0.35281449292</v>
      </c>
      <c r="G204">
        <v>0.47347853379999999</v>
      </c>
      <c r="H204">
        <v>5.8314739730999996</v>
      </c>
      <c r="I204" t="s">
        <v>1533</v>
      </c>
      <c r="J204">
        <v>11.198432219000001</v>
      </c>
      <c r="K204">
        <v>840.03124176999995</v>
      </c>
    </row>
    <row r="205" spans="1:11" x14ac:dyDescent="0.25">
      <c r="A205">
        <f>INDEX('Acoes Bovespa'!$A$3:$A$563,MATCH(B205,'Acoes Bovespa'!$B$3:$B$563,0),1)</f>
        <v>201</v>
      </c>
      <c r="B205" t="s">
        <v>200</v>
      </c>
      <c r="C205" t="s">
        <v>693</v>
      </c>
      <c r="D205" t="s">
        <v>960</v>
      </c>
      <c r="E205" t="s">
        <v>1172</v>
      </c>
      <c r="F205">
        <v>0.81833987227000005</v>
      </c>
      <c r="G205">
        <v>0.40300348671000003</v>
      </c>
      <c r="H205">
        <v>1.4814724629</v>
      </c>
      <c r="I205" t="s">
        <v>1539</v>
      </c>
      <c r="J205">
        <v>2.6136340911999998</v>
      </c>
      <c r="K205">
        <v>53.069820659000001</v>
      </c>
    </row>
    <row r="206" spans="1:11" x14ac:dyDescent="0.25">
      <c r="A206">
        <f>INDEX('Acoes Bovespa'!$A$3:$A$563,MATCH(B206,'Acoes Bovespa'!$B$3:$B$563,0),1)</f>
        <v>202</v>
      </c>
      <c r="B206" t="s">
        <v>201</v>
      </c>
      <c r="C206" t="s">
        <v>694</v>
      </c>
      <c r="D206" t="s">
        <v>960</v>
      </c>
      <c r="E206" t="s">
        <v>1173</v>
      </c>
      <c r="F206">
        <v>-0.24879532035999999</v>
      </c>
      <c r="G206">
        <v>0</v>
      </c>
      <c r="H206">
        <v>3.4950063548000001</v>
      </c>
      <c r="I206" t="s">
        <v>1546</v>
      </c>
      <c r="J206">
        <v>3.8834563161000002</v>
      </c>
      <c r="K206">
        <v>666586.36172000004</v>
      </c>
    </row>
    <row r="207" spans="1:11" x14ac:dyDescent="0.25">
      <c r="A207">
        <f>INDEX('Acoes Bovespa'!$A$3:$A$563,MATCH(B207,'Acoes Bovespa'!$B$3:$B$563,0),1)</f>
        <v>203</v>
      </c>
      <c r="B207" t="s">
        <v>202</v>
      </c>
      <c r="C207" t="s">
        <v>695</v>
      </c>
      <c r="D207" t="s">
        <v>960</v>
      </c>
      <c r="E207" t="s">
        <v>1174</v>
      </c>
      <c r="F207">
        <v>0.27902785105</v>
      </c>
      <c r="G207">
        <v>0</v>
      </c>
      <c r="H207">
        <v>2.9900500951</v>
      </c>
      <c r="I207" t="s">
        <v>1531</v>
      </c>
      <c r="J207">
        <v>2.3096766453000002</v>
      </c>
      <c r="K207">
        <v>66550.621188000005</v>
      </c>
    </row>
    <row r="208" spans="1:11" x14ac:dyDescent="0.25">
      <c r="A208">
        <f>INDEX('Acoes Bovespa'!$A$3:$A$563,MATCH(B208,'Acoes Bovespa'!$B$3:$B$563,0),1)</f>
        <v>204</v>
      </c>
      <c r="B208" t="s">
        <v>203</v>
      </c>
      <c r="C208" t="s">
        <v>696</v>
      </c>
      <c r="D208" t="s">
        <v>960</v>
      </c>
      <c r="E208" t="s">
        <v>1175</v>
      </c>
      <c r="F208">
        <v>0.34316232429999999</v>
      </c>
      <c r="G208">
        <v>0.26906653934000002</v>
      </c>
      <c r="H208">
        <v>3.6320746542000002</v>
      </c>
      <c r="I208" t="s">
        <v>1533</v>
      </c>
      <c r="J208">
        <v>4.4993700882000001</v>
      </c>
      <c r="K208">
        <v>279624.27723000001</v>
      </c>
    </row>
    <row r="209" spans="1:11" x14ac:dyDescent="0.25">
      <c r="A209">
        <f>INDEX('Acoes Bovespa'!$A$3:$A$563,MATCH(B209,'Acoes Bovespa'!$B$3:$B$563,0),1)</f>
        <v>205</v>
      </c>
      <c r="B209" t="s">
        <v>204</v>
      </c>
      <c r="C209" t="s">
        <v>697</v>
      </c>
      <c r="D209" t="s">
        <v>960</v>
      </c>
      <c r="E209" t="s">
        <v>1176</v>
      </c>
      <c r="F209">
        <v>0.21597605534</v>
      </c>
      <c r="G209">
        <v>7.5972185996000002E-2</v>
      </c>
      <c r="H209">
        <v>1.0376879608</v>
      </c>
      <c r="I209" t="s">
        <v>1533</v>
      </c>
      <c r="J209">
        <v>2.5496430499999998</v>
      </c>
      <c r="K209">
        <v>512.20813034000003</v>
      </c>
    </row>
    <row r="210" spans="1:11" x14ac:dyDescent="0.25">
      <c r="A210">
        <f>INDEX('Acoes Bovespa'!$A$3:$A$563,MATCH(B210,'Acoes Bovespa'!$B$3:$B$563,0),1)</f>
        <v>206</v>
      </c>
      <c r="B210" t="s">
        <v>205</v>
      </c>
      <c r="C210" t="s">
        <v>697</v>
      </c>
      <c r="D210" t="s">
        <v>961</v>
      </c>
      <c r="E210" t="s">
        <v>1177</v>
      </c>
      <c r="F210">
        <v>0.21597605534</v>
      </c>
      <c r="G210">
        <v>7.5972185996000002E-2</v>
      </c>
      <c r="H210">
        <v>1.0376879608</v>
      </c>
      <c r="I210" t="s">
        <v>1533</v>
      </c>
      <c r="J210">
        <v>1.4397984282</v>
      </c>
      <c r="K210">
        <v>539.18157496000003</v>
      </c>
    </row>
    <row r="211" spans="1:11" x14ac:dyDescent="0.25">
      <c r="A211">
        <f>INDEX('Acoes Bovespa'!$A$3:$A$563,MATCH(B211,'Acoes Bovespa'!$B$3:$B$563,0),1)</f>
        <v>207</v>
      </c>
      <c r="B211" t="s">
        <v>206</v>
      </c>
      <c r="C211" t="s">
        <v>697</v>
      </c>
      <c r="D211" t="s">
        <v>968</v>
      </c>
      <c r="E211" t="s">
        <v>1178</v>
      </c>
      <c r="F211">
        <v>0.21597605534</v>
      </c>
      <c r="G211">
        <v>7.5972185996000002E-2</v>
      </c>
      <c r="H211">
        <v>1.0376879608</v>
      </c>
      <c r="I211" t="s">
        <v>1533</v>
      </c>
      <c r="J211">
        <v>8.3588297637999993</v>
      </c>
      <c r="K211">
        <v>739105.75207000005</v>
      </c>
    </row>
    <row r="212" spans="1:11" x14ac:dyDescent="0.25">
      <c r="A212">
        <f>INDEX('Acoes Bovespa'!$A$3:$A$563,MATCH(B212,'Acoes Bovespa'!$B$3:$B$563,0),1)</f>
        <v>208</v>
      </c>
      <c r="B212" t="s">
        <v>207</v>
      </c>
      <c r="C212" t="s">
        <v>698</v>
      </c>
      <c r="D212" t="s">
        <v>960</v>
      </c>
      <c r="E212" t="s">
        <v>1179</v>
      </c>
      <c r="F212">
        <v>1.0423072234999999</v>
      </c>
      <c r="G212">
        <v>0.82449555615000003</v>
      </c>
      <c r="H212">
        <v>2.7129423022000001</v>
      </c>
      <c r="I212" t="s">
        <v>1533</v>
      </c>
      <c r="J212">
        <v>14.397984281999999</v>
      </c>
      <c r="K212">
        <v>125.3988023</v>
      </c>
    </row>
    <row r="213" spans="1:11" x14ac:dyDescent="0.25">
      <c r="A213">
        <f>INDEX('Acoes Bovespa'!$A$3:$A$563,MATCH(B213,'Acoes Bovespa'!$B$3:$B$563,0),1)</f>
        <v>209</v>
      </c>
      <c r="B213" t="s">
        <v>208</v>
      </c>
      <c r="C213" t="s">
        <v>698</v>
      </c>
      <c r="D213" t="s">
        <v>961</v>
      </c>
      <c r="E213" t="s">
        <v>1180</v>
      </c>
      <c r="F213">
        <v>1.0423072234999999</v>
      </c>
      <c r="G213">
        <v>0.82449555615000003</v>
      </c>
      <c r="H213">
        <v>2.7129423022000001</v>
      </c>
      <c r="I213" t="s">
        <v>1533</v>
      </c>
      <c r="J213">
        <v>13.978043074</v>
      </c>
      <c r="K213">
        <v>89.533790072000002</v>
      </c>
    </row>
    <row r="214" spans="1:11" x14ac:dyDescent="0.25">
      <c r="A214">
        <f>INDEX('Acoes Bovespa'!$A$3:$A$563,MATCH(B214,'Acoes Bovespa'!$B$3:$B$563,0),1)</f>
        <v>210</v>
      </c>
      <c r="B214" t="s">
        <v>209</v>
      </c>
      <c r="C214" t="s">
        <v>699</v>
      </c>
      <c r="D214" t="s">
        <v>960</v>
      </c>
      <c r="E214" t="s">
        <v>1181</v>
      </c>
      <c r="F214">
        <v>5.0163139632000003E-2</v>
      </c>
      <c r="G214">
        <v>0</v>
      </c>
      <c r="H214">
        <v>1.6573271651999999</v>
      </c>
      <c r="I214" t="s">
        <v>1533</v>
      </c>
      <c r="J214">
        <v>2.2696822444999998</v>
      </c>
      <c r="K214">
        <v>338949.50523000001</v>
      </c>
    </row>
    <row r="215" spans="1:11" x14ac:dyDescent="0.25">
      <c r="A215">
        <f>INDEX('Acoes Bovespa'!$A$3:$A$563,MATCH(B215,'Acoes Bovespa'!$B$3:$B$563,0),1)</f>
        <v>211</v>
      </c>
      <c r="B215" t="s">
        <v>210</v>
      </c>
      <c r="C215" t="s">
        <v>700</v>
      </c>
      <c r="D215" t="s">
        <v>960</v>
      </c>
      <c r="E215" t="s">
        <v>1182</v>
      </c>
      <c r="F215">
        <v>0.62553735056000004</v>
      </c>
      <c r="G215">
        <v>0.42550829348000002</v>
      </c>
      <c r="H215">
        <v>1.9816759547</v>
      </c>
      <c r="I215" t="s">
        <v>1533</v>
      </c>
      <c r="J215">
        <v>8.2448457216000008</v>
      </c>
      <c r="K215">
        <v>301863.36852000002</v>
      </c>
    </row>
    <row r="216" spans="1:11" x14ac:dyDescent="0.25">
      <c r="A216">
        <f>INDEX('Acoes Bovespa'!$A$3:$A$563,MATCH(B216,'Acoes Bovespa'!$B$3:$B$563,0),1)</f>
        <v>212</v>
      </c>
      <c r="B216" t="s">
        <v>211</v>
      </c>
      <c r="C216" t="s">
        <v>701</v>
      </c>
      <c r="D216" t="s">
        <v>960</v>
      </c>
      <c r="E216" t="s">
        <v>1183</v>
      </c>
      <c r="F216">
        <v>-6.4037289592000002E-2</v>
      </c>
      <c r="G216">
        <v>0</v>
      </c>
      <c r="H216">
        <v>0.36451676867999999</v>
      </c>
      <c r="I216" t="s">
        <v>1539</v>
      </c>
      <c r="J216">
        <v>0.17997480353</v>
      </c>
      <c r="K216">
        <v>6596.9539965000004</v>
      </c>
    </row>
    <row r="217" spans="1:11" x14ac:dyDescent="0.25">
      <c r="A217">
        <f>INDEX('Acoes Bovespa'!$A$3:$A$563,MATCH(B217,'Acoes Bovespa'!$B$3:$B$563,0),1)</f>
        <v>213</v>
      </c>
      <c r="B217" t="s">
        <v>212</v>
      </c>
      <c r="C217" t="s">
        <v>702</v>
      </c>
      <c r="D217" t="s">
        <v>960</v>
      </c>
      <c r="E217" t="s">
        <v>1184</v>
      </c>
      <c r="F217">
        <v>0.75659332440000004</v>
      </c>
      <c r="G217">
        <v>0.40510876073000002</v>
      </c>
      <c r="H217">
        <v>4.0275507395999997</v>
      </c>
      <c r="I217" t="s">
        <v>1533</v>
      </c>
      <c r="J217">
        <v>4.5993560900999997</v>
      </c>
      <c r="K217">
        <v>181.41940348</v>
      </c>
    </row>
    <row r="218" spans="1:11" x14ac:dyDescent="0.25">
      <c r="A218">
        <f>INDEX('Acoes Bovespa'!$A$3:$A$563,MATCH(B218,'Acoes Bovespa'!$B$3:$B$563,0),1)</f>
        <v>214</v>
      </c>
      <c r="B218" t="s">
        <v>213</v>
      </c>
      <c r="C218" t="s">
        <v>702</v>
      </c>
      <c r="D218" t="s">
        <v>962</v>
      </c>
      <c r="E218" t="s">
        <v>1185</v>
      </c>
      <c r="F218">
        <v>0.75659332440000004</v>
      </c>
      <c r="H218">
        <v>4.0275507395999997</v>
      </c>
      <c r="I218" t="s">
        <v>1533</v>
      </c>
      <c r="K218">
        <v>0</v>
      </c>
    </row>
    <row r="219" spans="1:11" x14ac:dyDescent="0.25">
      <c r="A219">
        <f>INDEX('Acoes Bovespa'!$A$3:$A$563,MATCH(B219,'Acoes Bovespa'!$B$3:$B$563,0),1)</f>
        <v>215</v>
      </c>
      <c r="B219" t="s">
        <v>214</v>
      </c>
      <c r="C219" t="s">
        <v>702</v>
      </c>
      <c r="D219" t="s">
        <v>963</v>
      </c>
      <c r="E219" t="s">
        <v>1186</v>
      </c>
      <c r="F219">
        <v>0.75659332440000004</v>
      </c>
      <c r="G219">
        <v>0.27101692544</v>
      </c>
      <c r="H219">
        <v>4.0275507395999997</v>
      </c>
      <c r="I219" t="s">
        <v>1533</v>
      </c>
      <c r="K219">
        <v>0</v>
      </c>
    </row>
    <row r="220" spans="1:11" x14ac:dyDescent="0.25">
      <c r="A220">
        <f>INDEX('Acoes Bovespa'!$A$3:$A$563,MATCH(B220,'Acoes Bovespa'!$B$3:$B$563,0),1)</f>
        <v>216</v>
      </c>
      <c r="B220" t="s">
        <v>215</v>
      </c>
      <c r="C220" t="s">
        <v>703</v>
      </c>
      <c r="D220" t="s">
        <v>960</v>
      </c>
      <c r="E220" t="s">
        <v>1187</v>
      </c>
      <c r="F220">
        <v>0.13503040569999999</v>
      </c>
      <c r="G220">
        <v>0.16578099483</v>
      </c>
      <c r="H220">
        <v>0.25073767377</v>
      </c>
      <c r="I220" t="s">
        <v>1533</v>
      </c>
      <c r="J220">
        <v>1.2438258644</v>
      </c>
      <c r="K220">
        <v>426.32306155999999</v>
      </c>
    </row>
    <row r="221" spans="1:11" x14ac:dyDescent="0.25">
      <c r="A221">
        <f>INDEX('Acoes Bovespa'!$A$3:$A$563,MATCH(B221,'Acoes Bovespa'!$B$3:$B$563,0),1)</f>
        <v>217</v>
      </c>
      <c r="B221" t="s">
        <v>216</v>
      </c>
      <c r="C221" t="s">
        <v>703</v>
      </c>
      <c r="D221" t="s">
        <v>962</v>
      </c>
      <c r="E221" t="s">
        <v>1188</v>
      </c>
      <c r="F221">
        <v>0.13503040569999999</v>
      </c>
      <c r="G221">
        <v>0.16578099483</v>
      </c>
      <c r="H221">
        <v>0.25073767377</v>
      </c>
      <c r="I221" t="s">
        <v>1533</v>
      </c>
      <c r="K221">
        <v>0</v>
      </c>
    </row>
    <row r="222" spans="1:11" x14ac:dyDescent="0.25">
      <c r="A222">
        <f>INDEX('Acoes Bovespa'!$A$3:$A$563,MATCH(B222,'Acoes Bovespa'!$B$3:$B$563,0),1)</f>
        <v>218</v>
      </c>
      <c r="B222" t="s">
        <v>217</v>
      </c>
      <c r="C222" t="s">
        <v>703</v>
      </c>
      <c r="D222" t="s">
        <v>963</v>
      </c>
      <c r="E222" t="s">
        <v>1189</v>
      </c>
      <c r="F222">
        <v>0.13503040569999999</v>
      </c>
      <c r="G222">
        <v>7.5632672955999999E-2</v>
      </c>
      <c r="H222">
        <v>0.25073767377</v>
      </c>
      <c r="I222" t="s">
        <v>1533</v>
      </c>
      <c r="K222">
        <v>0</v>
      </c>
    </row>
    <row r="223" spans="1:11" x14ac:dyDescent="0.25">
      <c r="A223">
        <f>INDEX('Acoes Bovespa'!$A$3:$A$563,MATCH(B223,'Acoes Bovespa'!$B$3:$B$563,0),1)</f>
        <v>219</v>
      </c>
      <c r="B223" t="s">
        <v>218</v>
      </c>
      <c r="C223" t="s">
        <v>703</v>
      </c>
      <c r="D223" t="s">
        <v>964</v>
      </c>
      <c r="E223" t="s">
        <v>1190</v>
      </c>
      <c r="F223">
        <v>0.13503040569999999</v>
      </c>
      <c r="G223">
        <v>0.16578099483</v>
      </c>
      <c r="H223">
        <v>0.25073767377</v>
      </c>
      <c r="I223" t="s">
        <v>1533</v>
      </c>
      <c r="K223">
        <v>0</v>
      </c>
    </row>
    <row r="224" spans="1:11" x14ac:dyDescent="0.25">
      <c r="A224">
        <f>INDEX('Acoes Bovespa'!$A$3:$A$563,MATCH(B224,'Acoes Bovespa'!$B$3:$B$563,0),1)</f>
        <v>220</v>
      </c>
      <c r="B224" t="s">
        <v>219</v>
      </c>
      <c r="C224" t="s">
        <v>704</v>
      </c>
      <c r="D224" t="s">
        <v>960</v>
      </c>
      <c r="E224" t="s">
        <v>1191</v>
      </c>
      <c r="F224">
        <v>0.24208259030000001</v>
      </c>
      <c r="G224">
        <v>0.13010510052999999</v>
      </c>
      <c r="H224">
        <v>2.8945841826000001</v>
      </c>
      <c r="I224" t="s">
        <v>1533</v>
      </c>
      <c r="J224">
        <v>5.4672345872000001</v>
      </c>
      <c r="K224">
        <v>986952.28049999999</v>
      </c>
    </row>
    <row r="225" spans="1:11" x14ac:dyDescent="0.25">
      <c r="A225">
        <f>INDEX('Acoes Bovespa'!$A$3:$A$563,MATCH(B225,'Acoes Bovespa'!$B$3:$B$563,0),1)</f>
        <v>221</v>
      </c>
      <c r="B225" t="s">
        <v>220</v>
      </c>
      <c r="C225" t="s">
        <v>705</v>
      </c>
      <c r="D225" t="s">
        <v>960</v>
      </c>
      <c r="E225" t="s">
        <v>1192</v>
      </c>
      <c r="F225">
        <v>-3.6202572778999999E-2</v>
      </c>
      <c r="G225">
        <v>0</v>
      </c>
      <c r="H225">
        <v>0.46715364304000001</v>
      </c>
      <c r="I225" t="s">
        <v>1537</v>
      </c>
      <c r="J225">
        <v>0.23796668466000001</v>
      </c>
      <c r="K225">
        <v>16029.68361</v>
      </c>
    </row>
    <row r="226" spans="1:11" x14ac:dyDescent="0.25">
      <c r="A226">
        <f>INDEX('Acoes Bovespa'!$A$3:$A$563,MATCH(B226,'Acoes Bovespa'!$B$3:$B$563,0),1)</f>
        <v>222</v>
      </c>
      <c r="B226" t="s">
        <v>221</v>
      </c>
      <c r="C226" t="s">
        <v>706</v>
      </c>
      <c r="D226" t="s">
        <v>960</v>
      </c>
      <c r="E226" t="s">
        <v>1193</v>
      </c>
      <c r="F226">
        <v>-0.14427846687000001</v>
      </c>
      <c r="G226">
        <v>0</v>
      </c>
      <c r="H226">
        <v>0.37096020955999998</v>
      </c>
      <c r="I226" t="s">
        <v>1537</v>
      </c>
      <c r="J226">
        <v>0.23796668466000001</v>
      </c>
      <c r="K226">
        <v>1157.1145348</v>
      </c>
    </row>
    <row r="227" spans="1:11" x14ac:dyDescent="0.25">
      <c r="A227">
        <f>INDEX('Acoes Bovespa'!$A$3:$A$563,MATCH(B227,'Acoes Bovespa'!$B$3:$B$563,0),1)</f>
        <v>223</v>
      </c>
      <c r="B227" t="s">
        <v>222</v>
      </c>
      <c r="C227" t="s">
        <v>707</v>
      </c>
      <c r="D227" t="s">
        <v>960</v>
      </c>
      <c r="E227" t="s">
        <v>1194</v>
      </c>
      <c r="F227">
        <v>-11.032041165000001</v>
      </c>
      <c r="G227">
        <v>0</v>
      </c>
      <c r="H227">
        <v>-120.38326511</v>
      </c>
      <c r="I227" t="s">
        <v>1537</v>
      </c>
      <c r="K227">
        <v>0</v>
      </c>
    </row>
    <row r="228" spans="1:11" x14ac:dyDescent="0.25">
      <c r="A228">
        <f>INDEX('Acoes Bovespa'!$A$3:$A$563,MATCH(B228,'Acoes Bovespa'!$B$3:$B$563,0),1)</f>
        <v>224</v>
      </c>
      <c r="B228" t="s">
        <v>223</v>
      </c>
      <c r="C228" t="s">
        <v>707</v>
      </c>
      <c r="D228" t="s">
        <v>961</v>
      </c>
      <c r="E228" t="s">
        <v>1195</v>
      </c>
      <c r="F228">
        <v>-11.032041165000001</v>
      </c>
      <c r="G228">
        <v>0</v>
      </c>
      <c r="H228">
        <v>-120.38326511</v>
      </c>
      <c r="I228" t="s">
        <v>1537</v>
      </c>
      <c r="K228">
        <v>6.4725089825</v>
      </c>
    </row>
    <row r="229" spans="1:11" x14ac:dyDescent="0.25">
      <c r="A229">
        <f>INDEX('Acoes Bovespa'!$A$3:$A$563,MATCH(B229,'Acoes Bovespa'!$B$3:$B$563,0),1)</f>
        <v>225</v>
      </c>
      <c r="B229" t="s">
        <v>224</v>
      </c>
      <c r="C229" t="s">
        <v>708</v>
      </c>
      <c r="D229" t="s">
        <v>960</v>
      </c>
      <c r="E229" t="s">
        <v>1196</v>
      </c>
      <c r="F229">
        <v>0.42696191031000003</v>
      </c>
      <c r="G229">
        <v>0.1169781558</v>
      </c>
      <c r="H229">
        <v>2.0981273542999999</v>
      </c>
      <c r="I229" t="s">
        <v>1548</v>
      </c>
      <c r="J229">
        <v>1.8717379567000001</v>
      </c>
      <c r="K229">
        <v>14606.011632</v>
      </c>
    </row>
    <row r="230" spans="1:11" x14ac:dyDescent="0.25">
      <c r="A230">
        <f>INDEX('Acoes Bovespa'!$A$3:$A$563,MATCH(B230,'Acoes Bovespa'!$B$3:$B$563,0),1)</f>
        <v>226</v>
      </c>
      <c r="B230" t="s">
        <v>225</v>
      </c>
      <c r="C230" t="s">
        <v>709</v>
      </c>
      <c r="D230" t="s">
        <v>960</v>
      </c>
      <c r="E230" t="s">
        <v>1197</v>
      </c>
      <c r="F230">
        <v>0.53530985741000003</v>
      </c>
      <c r="G230">
        <v>0.13441852496000001</v>
      </c>
      <c r="H230">
        <v>4.1844923109999996</v>
      </c>
      <c r="I230" t="s">
        <v>1537</v>
      </c>
      <c r="J230">
        <v>2.0057191993000001</v>
      </c>
      <c r="K230">
        <v>148.52800973000001</v>
      </c>
    </row>
    <row r="231" spans="1:11" x14ac:dyDescent="0.25">
      <c r="A231">
        <f>INDEX('Acoes Bovespa'!$A$3:$A$563,MATCH(B231,'Acoes Bovespa'!$B$3:$B$563,0),1)</f>
        <v>227</v>
      </c>
      <c r="B231" t="s">
        <v>226</v>
      </c>
      <c r="C231" t="s">
        <v>709</v>
      </c>
      <c r="D231" t="s">
        <v>961</v>
      </c>
      <c r="E231" t="s">
        <v>1198</v>
      </c>
      <c r="F231">
        <v>0.53530985741000003</v>
      </c>
      <c r="G231">
        <v>0.14786983680999999</v>
      </c>
      <c r="H231">
        <v>4.1844923109999996</v>
      </c>
      <c r="I231" t="s">
        <v>1537</v>
      </c>
      <c r="J231">
        <v>1.7297578338999999</v>
      </c>
      <c r="K231">
        <v>1137.6739998999999</v>
      </c>
    </row>
    <row r="232" spans="1:11" x14ac:dyDescent="0.25">
      <c r="A232">
        <f>INDEX('Acoes Bovespa'!$A$3:$A$563,MATCH(B232,'Acoes Bovespa'!$B$3:$B$563,0),1)</f>
        <v>228</v>
      </c>
      <c r="B232" t="s">
        <v>227</v>
      </c>
      <c r="C232" t="s">
        <v>710</v>
      </c>
      <c r="D232" t="s">
        <v>960</v>
      </c>
      <c r="E232" t="s">
        <v>1199</v>
      </c>
      <c r="F232">
        <v>0.20814298646000001</v>
      </c>
      <c r="H232">
        <v>0.75141253322000001</v>
      </c>
      <c r="I232" t="s">
        <v>1539</v>
      </c>
      <c r="K232">
        <v>0</v>
      </c>
    </row>
    <row r="233" spans="1:11" x14ac:dyDescent="0.25">
      <c r="A233">
        <f>INDEX('Acoes Bovespa'!$A$3:$A$563,MATCH(B233,'Acoes Bovespa'!$B$3:$B$563,0),1)</f>
        <v>229</v>
      </c>
      <c r="B233" t="s">
        <v>228</v>
      </c>
      <c r="C233" t="s">
        <v>711</v>
      </c>
      <c r="D233" t="s">
        <v>960</v>
      </c>
      <c r="E233" t="s">
        <v>1200</v>
      </c>
      <c r="F233">
        <v>9.7386980531999998E-2</v>
      </c>
      <c r="G233">
        <v>2.8051592273000001E-2</v>
      </c>
      <c r="H233">
        <v>1.7740210381999999</v>
      </c>
      <c r="I233" t="s">
        <v>1541</v>
      </c>
      <c r="J233">
        <v>1.0098586197999999</v>
      </c>
      <c r="K233">
        <v>20004.124038999998</v>
      </c>
    </row>
    <row r="234" spans="1:11" x14ac:dyDescent="0.25">
      <c r="A234">
        <f>INDEX('Acoes Bovespa'!$A$3:$A$563,MATCH(B234,'Acoes Bovespa'!$B$3:$B$563,0),1)</f>
        <v>230</v>
      </c>
      <c r="B234" t="s">
        <v>229</v>
      </c>
      <c r="C234" t="s">
        <v>712</v>
      </c>
      <c r="D234" t="s">
        <v>960</v>
      </c>
      <c r="E234" t="s">
        <v>1201</v>
      </c>
      <c r="F234">
        <v>-5.2116155577000001E-2</v>
      </c>
      <c r="H234">
        <v>3.3548123584999998</v>
      </c>
      <c r="I234" t="s">
        <v>1542</v>
      </c>
      <c r="K234">
        <v>0</v>
      </c>
    </row>
    <row r="235" spans="1:11" x14ac:dyDescent="0.25">
      <c r="A235">
        <f>INDEX('Acoes Bovespa'!$A$3:$A$563,MATCH(B235,'Acoes Bovespa'!$B$3:$B$563,0),1)</f>
        <v>231</v>
      </c>
      <c r="B235" t="s">
        <v>230</v>
      </c>
      <c r="C235" t="s">
        <v>712</v>
      </c>
      <c r="D235" t="s">
        <v>961</v>
      </c>
      <c r="E235" t="s">
        <v>1202</v>
      </c>
      <c r="F235">
        <v>-5.2116155577000001E-2</v>
      </c>
      <c r="G235">
        <v>0</v>
      </c>
      <c r="H235">
        <v>3.3548123584999998</v>
      </c>
      <c r="I235" t="s">
        <v>1542</v>
      </c>
      <c r="K235">
        <v>22.988758634</v>
      </c>
    </row>
    <row r="236" spans="1:11" x14ac:dyDescent="0.25">
      <c r="A236">
        <f>INDEX('Acoes Bovespa'!$A$3:$A$563,MATCH(B236,'Acoes Bovespa'!$B$3:$B$563,0),1)</f>
        <v>232</v>
      </c>
      <c r="B236" t="s">
        <v>231</v>
      </c>
      <c r="C236" t="s">
        <v>713</v>
      </c>
      <c r="D236" t="s">
        <v>960</v>
      </c>
      <c r="E236" t="s">
        <v>1203</v>
      </c>
      <c r="F236">
        <v>0.28296764768999999</v>
      </c>
      <c r="G236">
        <v>6.7790137117999999E-2</v>
      </c>
      <c r="H236">
        <v>3.9272384953000001</v>
      </c>
      <c r="I236" t="s">
        <v>1541</v>
      </c>
      <c r="J236">
        <v>2.9055932169999998</v>
      </c>
      <c r="K236">
        <v>178966.75596000001</v>
      </c>
    </row>
    <row r="237" spans="1:11" x14ac:dyDescent="0.25">
      <c r="A237">
        <f>INDEX('Acoes Bovespa'!$A$3:$A$563,MATCH(B237,'Acoes Bovespa'!$B$3:$B$563,0),1)</f>
        <v>233</v>
      </c>
      <c r="B237" t="s">
        <v>232</v>
      </c>
      <c r="C237" t="s">
        <v>714</v>
      </c>
      <c r="D237" t="s">
        <v>960</v>
      </c>
      <c r="E237" t="s">
        <v>1204</v>
      </c>
      <c r="F237">
        <v>-0.53581859513999996</v>
      </c>
      <c r="G237">
        <v>0</v>
      </c>
      <c r="H237">
        <v>1.3114070351</v>
      </c>
      <c r="I237" t="s">
        <v>1547</v>
      </c>
      <c r="J237">
        <v>2.6996220529000001</v>
      </c>
      <c r="K237">
        <v>6623.8134083000004</v>
      </c>
    </row>
    <row r="238" spans="1:11" x14ac:dyDescent="0.25">
      <c r="A238">
        <f>INDEX('Acoes Bovespa'!$A$3:$A$563,MATCH(B238,'Acoes Bovespa'!$B$3:$B$563,0),1)</f>
        <v>234</v>
      </c>
      <c r="B238" t="s">
        <v>233</v>
      </c>
      <c r="C238" t="s">
        <v>715</v>
      </c>
      <c r="D238" t="s">
        <v>960</v>
      </c>
      <c r="E238" t="s">
        <v>1205</v>
      </c>
      <c r="F238">
        <v>2.3924647395999998</v>
      </c>
      <c r="G238">
        <v>0.67094441503000002</v>
      </c>
      <c r="H238">
        <v>6.8459775517999999</v>
      </c>
      <c r="I238" t="s">
        <v>1535</v>
      </c>
      <c r="J238">
        <v>11.998320235</v>
      </c>
      <c r="K238">
        <v>15.119883078000001</v>
      </c>
    </row>
    <row r="239" spans="1:11" x14ac:dyDescent="0.25">
      <c r="A239">
        <f>INDEX('Acoes Bovespa'!$A$3:$A$563,MATCH(B239,'Acoes Bovespa'!$B$3:$B$563,0),1)</f>
        <v>235</v>
      </c>
      <c r="B239" t="s">
        <v>234</v>
      </c>
      <c r="C239" t="s">
        <v>715</v>
      </c>
      <c r="D239" t="s">
        <v>961</v>
      </c>
      <c r="E239" t="s">
        <v>1206</v>
      </c>
      <c r="F239">
        <v>2.3924647395999998</v>
      </c>
      <c r="G239">
        <v>0.73803885654000001</v>
      </c>
      <c r="H239">
        <v>6.8459775517999999</v>
      </c>
      <c r="I239" t="s">
        <v>1535</v>
      </c>
      <c r="J239">
        <v>10.298558201000001</v>
      </c>
      <c r="K239">
        <v>41386.773337999999</v>
      </c>
    </row>
    <row r="240" spans="1:11" x14ac:dyDescent="0.25">
      <c r="A240">
        <f>INDEX('Acoes Bovespa'!$A$3:$A$563,MATCH(B240,'Acoes Bovespa'!$B$3:$B$563,0),1)</f>
        <v>236</v>
      </c>
      <c r="B240" t="s">
        <v>235</v>
      </c>
      <c r="C240" t="s">
        <v>716</v>
      </c>
      <c r="D240" t="s">
        <v>960</v>
      </c>
      <c r="E240" t="s">
        <v>1207</v>
      </c>
      <c r="F240">
        <v>0.18408447645000001</v>
      </c>
      <c r="G240">
        <v>5.5394923090999998E-2</v>
      </c>
      <c r="H240">
        <v>1.4026339695000001</v>
      </c>
      <c r="I240" t="s">
        <v>1537</v>
      </c>
      <c r="J240">
        <v>2.9035934969000001</v>
      </c>
      <c r="K240">
        <v>175798.77095000001</v>
      </c>
    </row>
    <row r="241" spans="1:11" x14ac:dyDescent="0.25">
      <c r="A241">
        <f>INDEX('Acoes Bovespa'!$A$3:$A$563,MATCH(B241,'Acoes Bovespa'!$B$3:$B$563,0),1)</f>
        <v>237</v>
      </c>
      <c r="B241" t="s">
        <v>236</v>
      </c>
      <c r="C241" t="s">
        <v>717</v>
      </c>
      <c r="D241" t="s">
        <v>960</v>
      </c>
      <c r="E241" t="s">
        <v>1208</v>
      </c>
      <c r="F241">
        <v>-11.207338449</v>
      </c>
      <c r="H241">
        <v>-10.438573616999999</v>
      </c>
      <c r="I241" t="s">
        <v>1537</v>
      </c>
      <c r="K241">
        <v>0</v>
      </c>
    </row>
    <row r="242" spans="1:11" x14ac:dyDescent="0.25">
      <c r="A242">
        <f>INDEX('Acoes Bovespa'!$A$3:$A$563,MATCH(B242,'Acoes Bovespa'!$B$3:$B$563,0),1)</f>
        <v>238</v>
      </c>
      <c r="B242" t="s">
        <v>237</v>
      </c>
      <c r="C242" t="s">
        <v>718</v>
      </c>
      <c r="D242" t="s">
        <v>960</v>
      </c>
      <c r="E242" t="s">
        <v>1209</v>
      </c>
      <c r="F242">
        <v>0.15503573757</v>
      </c>
      <c r="G242">
        <v>5.0187339301999999E-2</v>
      </c>
      <c r="H242">
        <v>1.2660702844</v>
      </c>
      <c r="I242" t="s">
        <v>1546</v>
      </c>
      <c r="J242">
        <v>1.8757373968</v>
      </c>
      <c r="K242">
        <v>13174.279028000001</v>
      </c>
    </row>
    <row r="243" spans="1:11" x14ac:dyDescent="0.25">
      <c r="A243">
        <f>INDEX('Acoes Bovespa'!$A$3:$A$563,MATCH(B243,'Acoes Bovespa'!$B$3:$B$563,0),1)</f>
        <v>239</v>
      </c>
      <c r="B243" t="s">
        <v>238</v>
      </c>
      <c r="C243" t="s">
        <v>719</v>
      </c>
      <c r="D243" t="s">
        <v>971</v>
      </c>
      <c r="E243" t="s">
        <v>1210</v>
      </c>
      <c r="F243">
        <v>-0.43675187200999999</v>
      </c>
      <c r="G243">
        <v>0</v>
      </c>
      <c r="H243">
        <v>1.4847141107999999</v>
      </c>
      <c r="I243" t="s">
        <v>1534</v>
      </c>
      <c r="J243">
        <v>0.38594596756999999</v>
      </c>
      <c r="K243">
        <v>691.17600230999994</v>
      </c>
    </row>
    <row r="244" spans="1:11" x14ac:dyDescent="0.25">
      <c r="A244">
        <f>INDEX('Acoes Bovespa'!$A$3:$A$563,MATCH(B244,'Acoes Bovespa'!$B$3:$B$563,0),1)</f>
        <v>240</v>
      </c>
      <c r="B244" t="s">
        <v>239</v>
      </c>
      <c r="C244" t="s">
        <v>720</v>
      </c>
      <c r="D244" t="s">
        <v>960</v>
      </c>
      <c r="E244" t="s">
        <v>1211</v>
      </c>
      <c r="F244">
        <v>-0.42380573348</v>
      </c>
      <c r="G244">
        <v>0</v>
      </c>
      <c r="H244">
        <v>8.9567974353000004</v>
      </c>
      <c r="I244" t="s">
        <v>1541</v>
      </c>
      <c r="J244">
        <v>1.1458395825000001</v>
      </c>
      <c r="K244">
        <v>41730.021543000003</v>
      </c>
    </row>
    <row r="245" spans="1:11" x14ac:dyDescent="0.25">
      <c r="A245">
        <f>INDEX('Acoes Bovespa'!$A$3:$A$563,MATCH(B245,'Acoes Bovespa'!$B$3:$B$563,0),1)</f>
        <v>241</v>
      </c>
      <c r="B245" t="s">
        <v>240</v>
      </c>
      <c r="C245" t="s">
        <v>721</v>
      </c>
      <c r="D245" t="s">
        <v>960</v>
      </c>
      <c r="E245" t="s">
        <v>1212</v>
      </c>
      <c r="F245">
        <v>-1.6831707544E-3</v>
      </c>
      <c r="H245">
        <v>0.10356450641000001</v>
      </c>
      <c r="I245" t="s">
        <v>1537</v>
      </c>
      <c r="K245">
        <v>0</v>
      </c>
    </row>
    <row r="246" spans="1:11" x14ac:dyDescent="0.25">
      <c r="A246">
        <f>INDEX('Acoes Bovespa'!$A$3:$A$563,MATCH(B246,'Acoes Bovespa'!$B$3:$B$563,0),1)</f>
        <v>242</v>
      </c>
      <c r="B246" t="s">
        <v>241</v>
      </c>
      <c r="C246" t="s">
        <v>722</v>
      </c>
      <c r="D246" t="s">
        <v>960</v>
      </c>
      <c r="E246" t="s">
        <v>1213</v>
      </c>
      <c r="F246">
        <v>-8.8679033004000001</v>
      </c>
      <c r="G246">
        <v>0</v>
      </c>
      <c r="H246">
        <v>-82.965463306999993</v>
      </c>
      <c r="I246" t="s">
        <v>1537</v>
      </c>
      <c r="J246">
        <v>3.3355330254000002</v>
      </c>
      <c r="K246">
        <v>4.0241151914</v>
      </c>
    </row>
    <row r="247" spans="1:11" x14ac:dyDescent="0.25">
      <c r="A247">
        <f>INDEX('Acoes Bovespa'!$A$3:$A$563,MATCH(B247,'Acoes Bovespa'!$B$3:$B$563,0),1)</f>
        <v>243</v>
      </c>
      <c r="B247" t="s">
        <v>242</v>
      </c>
      <c r="C247" t="s">
        <v>723</v>
      </c>
      <c r="D247" t="s">
        <v>960</v>
      </c>
      <c r="E247" t="s">
        <v>1214</v>
      </c>
      <c r="F247">
        <v>0.49363429017999999</v>
      </c>
      <c r="G247">
        <v>0.45097420601999999</v>
      </c>
      <c r="H247">
        <v>3.7985069836999998</v>
      </c>
      <c r="I247" t="s">
        <v>1533</v>
      </c>
      <c r="K247">
        <v>12.245692964</v>
      </c>
    </row>
    <row r="248" spans="1:11" x14ac:dyDescent="0.25">
      <c r="A248">
        <f>INDEX('Acoes Bovespa'!$A$3:$A$563,MATCH(B248,'Acoes Bovespa'!$B$3:$B$563,0),1)</f>
        <v>244</v>
      </c>
      <c r="B248" t="s">
        <v>243</v>
      </c>
      <c r="C248" t="s">
        <v>723</v>
      </c>
      <c r="D248" t="s">
        <v>961</v>
      </c>
      <c r="E248" t="s">
        <v>1215</v>
      </c>
      <c r="F248">
        <v>0.49363429017999999</v>
      </c>
      <c r="G248">
        <v>0.45097420601999999</v>
      </c>
      <c r="H248">
        <v>3.7985069836999998</v>
      </c>
      <c r="I248" t="s">
        <v>1533</v>
      </c>
      <c r="J248">
        <v>5.1392805007</v>
      </c>
      <c r="K248">
        <v>69.111329893000004</v>
      </c>
    </row>
    <row r="249" spans="1:11" x14ac:dyDescent="0.25">
      <c r="A249">
        <f>INDEX('Acoes Bovespa'!$A$3:$A$563,MATCH(B249,'Acoes Bovespa'!$B$3:$B$563,0),1)</f>
        <v>245</v>
      </c>
      <c r="B249" t="s">
        <v>244</v>
      </c>
      <c r="C249" t="s">
        <v>724</v>
      </c>
      <c r="D249" t="s">
        <v>960</v>
      </c>
      <c r="E249" t="s">
        <v>1216</v>
      </c>
      <c r="F249">
        <v>1.2311683622</v>
      </c>
      <c r="G249">
        <v>0.66076711879000005</v>
      </c>
      <c r="H249">
        <v>5.0599531454999997</v>
      </c>
      <c r="I249" t="s">
        <v>1535</v>
      </c>
      <c r="J249">
        <v>4.4973703681000003</v>
      </c>
      <c r="K249">
        <v>3711.8381009</v>
      </c>
    </row>
    <row r="250" spans="1:11" x14ac:dyDescent="0.25">
      <c r="A250">
        <f>INDEX('Acoes Bovespa'!$A$3:$A$563,MATCH(B250,'Acoes Bovespa'!$B$3:$B$563,0),1)</f>
        <v>246</v>
      </c>
      <c r="B250" t="s">
        <v>245</v>
      </c>
      <c r="C250" t="s">
        <v>724</v>
      </c>
      <c r="D250" t="s">
        <v>961</v>
      </c>
      <c r="E250" t="s">
        <v>1217</v>
      </c>
      <c r="F250">
        <v>1.2311683622</v>
      </c>
      <c r="G250">
        <v>0.66076711879000005</v>
      </c>
      <c r="H250">
        <v>5.0599531454999997</v>
      </c>
      <c r="I250" t="s">
        <v>1535</v>
      </c>
      <c r="J250">
        <v>5.0352950587</v>
      </c>
      <c r="K250">
        <v>928710.04278999998</v>
      </c>
    </row>
    <row r="251" spans="1:11" x14ac:dyDescent="0.25">
      <c r="A251">
        <f>INDEX('Acoes Bovespa'!$A$3:$A$563,MATCH(B251,'Acoes Bovespa'!$B$3:$B$563,0),1)</f>
        <v>247</v>
      </c>
      <c r="B251" t="s">
        <v>246</v>
      </c>
      <c r="C251" t="s">
        <v>725</v>
      </c>
      <c r="D251" t="s">
        <v>960</v>
      </c>
      <c r="E251" t="s">
        <v>1218</v>
      </c>
      <c r="F251">
        <v>0.67254915170999996</v>
      </c>
      <c r="G251">
        <v>0.24090845509</v>
      </c>
      <c r="H251">
        <v>3.0541169057999999</v>
      </c>
      <c r="I251" t="s">
        <v>1535</v>
      </c>
      <c r="J251">
        <v>2.1996920431000002</v>
      </c>
      <c r="K251">
        <v>4472.9860253999996</v>
      </c>
    </row>
    <row r="252" spans="1:11" x14ac:dyDescent="0.25">
      <c r="A252">
        <f>INDEX('Acoes Bovespa'!$A$3:$A$563,MATCH(B252,'Acoes Bovespa'!$B$3:$B$563,0),1)</f>
        <v>248</v>
      </c>
      <c r="B252" t="s">
        <v>247</v>
      </c>
      <c r="C252" t="s">
        <v>725</v>
      </c>
      <c r="D252" t="s">
        <v>961</v>
      </c>
      <c r="E252" t="s">
        <v>1219</v>
      </c>
      <c r="F252">
        <v>0.67254915170999996</v>
      </c>
      <c r="G252">
        <v>0.24090845509</v>
      </c>
      <c r="H252">
        <v>3.0541169057999999</v>
      </c>
      <c r="I252" t="s">
        <v>1535</v>
      </c>
      <c r="J252">
        <v>2.3316735657000001</v>
      </c>
      <c r="K252">
        <v>381417.81211</v>
      </c>
    </row>
    <row r="253" spans="1:11" x14ac:dyDescent="0.25">
      <c r="A253">
        <f>INDEX('Acoes Bovespa'!$A$3:$A$563,MATCH(B253,'Acoes Bovespa'!$B$3:$B$563,0),1)</f>
        <v>249</v>
      </c>
      <c r="B253" t="s">
        <v>248</v>
      </c>
      <c r="C253" t="s">
        <v>726</v>
      </c>
      <c r="D253" t="s">
        <v>960</v>
      </c>
      <c r="E253" t="s">
        <v>1220</v>
      </c>
      <c r="F253">
        <v>-6.0456321418000003E-2</v>
      </c>
      <c r="G253">
        <v>0</v>
      </c>
      <c r="H253">
        <v>1.0637267429999999</v>
      </c>
      <c r="I253" t="s">
        <v>1539</v>
      </c>
      <c r="J253">
        <v>0.53992441057999996</v>
      </c>
      <c r="K253">
        <v>3451.3481634</v>
      </c>
    </row>
    <row r="254" spans="1:11" x14ac:dyDescent="0.25">
      <c r="A254">
        <f>INDEX('Acoes Bovespa'!$A$3:$A$563,MATCH(B254,'Acoes Bovespa'!$B$3:$B$563,0),1)</f>
        <v>250</v>
      </c>
      <c r="B254" t="s">
        <v>249</v>
      </c>
      <c r="C254" t="s">
        <v>727</v>
      </c>
      <c r="D254" t="s">
        <v>960</v>
      </c>
      <c r="E254" t="s">
        <v>1221</v>
      </c>
      <c r="F254">
        <v>-1.6724951266000001</v>
      </c>
      <c r="H254">
        <v>-9.8964779783000001</v>
      </c>
      <c r="I254" t="s">
        <v>1538</v>
      </c>
      <c r="K254">
        <v>0</v>
      </c>
    </row>
    <row r="255" spans="1:11" x14ac:dyDescent="0.25">
      <c r="A255">
        <f>INDEX('Acoes Bovespa'!$A$3:$A$563,MATCH(B255,'Acoes Bovespa'!$B$3:$B$563,0),1)</f>
        <v>251</v>
      </c>
      <c r="B255" t="s">
        <v>250</v>
      </c>
      <c r="C255" t="s">
        <v>727</v>
      </c>
      <c r="D255" t="s">
        <v>961</v>
      </c>
      <c r="E255" t="s">
        <v>1222</v>
      </c>
      <c r="F255">
        <v>-1.6724951266000001</v>
      </c>
      <c r="G255">
        <v>0</v>
      </c>
      <c r="H255">
        <v>-9.8964779783000001</v>
      </c>
      <c r="I255" t="s">
        <v>1538</v>
      </c>
      <c r="J255">
        <v>1.3278141059999999</v>
      </c>
      <c r="K255">
        <v>313970.07552999997</v>
      </c>
    </row>
    <row r="256" spans="1:11" x14ac:dyDescent="0.25">
      <c r="A256">
        <f>INDEX('Acoes Bovespa'!$A$3:$A$563,MATCH(B256,'Acoes Bovespa'!$B$3:$B$563,0),1)</f>
        <v>252</v>
      </c>
      <c r="B256" t="s">
        <v>251</v>
      </c>
      <c r="C256" t="s">
        <v>728</v>
      </c>
      <c r="D256" t="s">
        <v>971</v>
      </c>
      <c r="E256" t="s">
        <v>1223</v>
      </c>
      <c r="F256">
        <v>-1.5690137065</v>
      </c>
      <c r="G256">
        <v>0</v>
      </c>
      <c r="H256">
        <v>3.1198947436000002</v>
      </c>
      <c r="I256" t="s">
        <v>1537</v>
      </c>
      <c r="J256">
        <v>0.50392944987999999</v>
      </c>
      <c r="K256">
        <v>240.54995636000001</v>
      </c>
    </row>
    <row r="257" spans="1:11" x14ac:dyDescent="0.25">
      <c r="A257">
        <f>INDEX('Acoes Bovespa'!$A$3:$A$563,MATCH(B257,'Acoes Bovespa'!$B$3:$B$563,0),1)</f>
        <v>253</v>
      </c>
      <c r="B257" t="s">
        <v>252</v>
      </c>
      <c r="C257" t="s">
        <v>729</v>
      </c>
      <c r="D257" t="s">
        <v>960</v>
      </c>
      <c r="E257" t="s">
        <v>1224</v>
      </c>
      <c r="F257">
        <v>0.14800922698999999</v>
      </c>
      <c r="G257">
        <v>5.1350506763999999E-2</v>
      </c>
      <c r="H257">
        <v>0.74130856094999997</v>
      </c>
      <c r="I257" t="s">
        <v>1537</v>
      </c>
      <c r="J257">
        <v>2.5176475293</v>
      </c>
      <c r="K257">
        <v>76127.025617000007</v>
      </c>
    </row>
    <row r="258" spans="1:11" x14ac:dyDescent="0.25">
      <c r="A258">
        <f>INDEX('Acoes Bovespa'!$A$3:$A$563,MATCH(B258,'Acoes Bovespa'!$B$3:$B$563,0),1)</f>
        <v>254</v>
      </c>
      <c r="B258" t="s">
        <v>253</v>
      </c>
      <c r="C258" t="s">
        <v>730</v>
      </c>
      <c r="D258" t="s">
        <v>960</v>
      </c>
      <c r="E258" t="s">
        <v>1225</v>
      </c>
      <c r="F258">
        <v>1.1807195013</v>
      </c>
      <c r="G258">
        <v>0.45845614208000002</v>
      </c>
      <c r="H258">
        <v>8.2455927724000002</v>
      </c>
      <c r="I258" t="s">
        <v>1539</v>
      </c>
      <c r="K258">
        <v>304.43935657999998</v>
      </c>
    </row>
    <row r="259" spans="1:11" x14ac:dyDescent="0.25">
      <c r="A259">
        <f>INDEX('Acoes Bovespa'!$A$3:$A$563,MATCH(B259,'Acoes Bovespa'!$B$3:$B$563,0),1)</f>
        <v>255</v>
      </c>
      <c r="B259" t="s">
        <v>254</v>
      </c>
      <c r="C259" t="s">
        <v>730</v>
      </c>
      <c r="D259" t="s">
        <v>961</v>
      </c>
      <c r="E259" t="s">
        <v>1226</v>
      </c>
      <c r="F259">
        <v>1.1807195013</v>
      </c>
      <c r="G259">
        <v>0.45845614208000002</v>
      </c>
      <c r="H259">
        <v>8.2455927724000002</v>
      </c>
      <c r="I259" t="s">
        <v>1539</v>
      </c>
      <c r="J259">
        <v>5.7231987522000001</v>
      </c>
      <c r="K259">
        <v>479.88414036</v>
      </c>
    </row>
    <row r="260" spans="1:11" x14ac:dyDescent="0.25">
      <c r="A260">
        <f>INDEX('Acoes Bovespa'!$A$3:$A$563,MATCH(B260,'Acoes Bovespa'!$B$3:$B$563,0),1)</f>
        <v>256</v>
      </c>
      <c r="B260" t="s">
        <v>255</v>
      </c>
      <c r="C260" t="s">
        <v>731</v>
      </c>
      <c r="D260" t="s">
        <v>960</v>
      </c>
      <c r="E260" t="s">
        <v>1227</v>
      </c>
      <c r="F260">
        <v>0.12070250791000001</v>
      </c>
      <c r="G260">
        <v>5.9880566519999998E-2</v>
      </c>
      <c r="H260">
        <v>0.92759960805999997</v>
      </c>
      <c r="I260" t="s">
        <v>1540</v>
      </c>
      <c r="J260">
        <v>1.6337712719999999</v>
      </c>
      <c r="K260">
        <v>93210.629809000005</v>
      </c>
    </row>
    <row r="261" spans="1:11" x14ac:dyDescent="0.25">
      <c r="A261">
        <f>INDEX('Acoes Bovespa'!$A$3:$A$563,MATCH(B261,'Acoes Bovespa'!$B$3:$B$563,0),1)</f>
        <v>257</v>
      </c>
      <c r="B261" t="s">
        <v>256</v>
      </c>
      <c r="C261" t="s">
        <v>732</v>
      </c>
      <c r="D261" t="s">
        <v>960</v>
      </c>
      <c r="E261" t="s">
        <v>1228</v>
      </c>
      <c r="F261">
        <v>9.1294754391999994E-2</v>
      </c>
      <c r="G261">
        <v>0</v>
      </c>
      <c r="H261">
        <v>0.64675544494000003</v>
      </c>
      <c r="I261" t="s">
        <v>1539</v>
      </c>
      <c r="J261">
        <v>1.1018457416</v>
      </c>
      <c r="K261">
        <v>176804.19317000001</v>
      </c>
    </row>
    <row r="262" spans="1:11" x14ac:dyDescent="0.25">
      <c r="A262">
        <f>INDEX('Acoes Bovespa'!$A$3:$A$563,MATCH(B262,'Acoes Bovespa'!$B$3:$B$563,0),1)</f>
        <v>258</v>
      </c>
      <c r="B262" t="s">
        <v>257</v>
      </c>
      <c r="C262" t="s">
        <v>733</v>
      </c>
      <c r="D262" t="s">
        <v>960</v>
      </c>
      <c r="E262" t="s">
        <v>1229</v>
      </c>
      <c r="F262">
        <v>-0.39924886713000002</v>
      </c>
      <c r="G262">
        <v>0</v>
      </c>
      <c r="H262">
        <v>3.1167351437000002</v>
      </c>
      <c r="I262" t="s">
        <v>1539</v>
      </c>
      <c r="J262">
        <v>2.2116903633999998</v>
      </c>
      <c r="K262">
        <v>1313889.6869000001</v>
      </c>
    </row>
    <row r="263" spans="1:11" x14ac:dyDescent="0.25">
      <c r="A263">
        <f>INDEX('Acoes Bovespa'!$A$3:$A$563,MATCH(B263,'Acoes Bovespa'!$B$3:$B$563,0),1)</f>
        <v>259</v>
      </c>
      <c r="B263" t="s">
        <v>258</v>
      </c>
      <c r="C263" t="s">
        <v>734</v>
      </c>
      <c r="D263" t="s">
        <v>960</v>
      </c>
      <c r="E263" t="s">
        <v>1230</v>
      </c>
      <c r="F263">
        <v>0.16152824291000001</v>
      </c>
      <c r="G263">
        <v>2.3957326793999999E-2</v>
      </c>
      <c r="H263">
        <v>1.8950236632999999</v>
      </c>
      <c r="I263" t="s">
        <v>1539</v>
      </c>
      <c r="J263">
        <v>1.5357849901</v>
      </c>
      <c r="K263">
        <v>70237.249645000004</v>
      </c>
    </row>
    <row r="264" spans="1:11" x14ac:dyDescent="0.25">
      <c r="A264">
        <f>INDEX('Acoes Bovespa'!$A$3:$A$563,MATCH(B264,'Acoes Bovespa'!$B$3:$B$563,0),1)</f>
        <v>260</v>
      </c>
      <c r="B264" t="s">
        <v>259</v>
      </c>
      <c r="C264" t="s">
        <v>735</v>
      </c>
      <c r="D264" t="s">
        <v>960</v>
      </c>
      <c r="E264" t="s">
        <v>1231</v>
      </c>
      <c r="F264">
        <v>8.1861460078000006E-2</v>
      </c>
      <c r="G264">
        <v>1.8444452932000002E-2</v>
      </c>
      <c r="H264">
        <v>1.8084725584000001</v>
      </c>
      <c r="I264" t="s">
        <v>1539</v>
      </c>
      <c r="J264">
        <v>1.6797648328999999</v>
      </c>
      <c r="K264">
        <v>379302.62838000001</v>
      </c>
    </row>
    <row r="265" spans="1:11" x14ac:dyDescent="0.25">
      <c r="A265">
        <f>INDEX('Acoes Bovespa'!$A$3:$A$563,MATCH(B265,'Acoes Bovespa'!$B$3:$B$563,0),1)</f>
        <v>261</v>
      </c>
      <c r="B265" t="s">
        <v>260</v>
      </c>
      <c r="C265" t="s">
        <v>736</v>
      </c>
      <c r="D265" t="s">
        <v>960</v>
      </c>
      <c r="E265" t="s">
        <v>1232</v>
      </c>
      <c r="F265">
        <v>1.9956520411E-2</v>
      </c>
      <c r="G265">
        <v>1.5312820887000001E-2</v>
      </c>
      <c r="H265">
        <v>2.0206410753999999</v>
      </c>
      <c r="I265" t="s">
        <v>1540</v>
      </c>
      <c r="J265">
        <v>0.84588157657999996</v>
      </c>
      <c r="K265">
        <v>34163.992475999999</v>
      </c>
    </row>
    <row r="266" spans="1:11" x14ac:dyDescent="0.25">
      <c r="A266">
        <f>INDEX('Acoes Bovespa'!$A$3:$A$563,MATCH(B266,'Acoes Bovespa'!$B$3:$B$563,0),1)</f>
        <v>262</v>
      </c>
      <c r="B266" t="s">
        <v>261</v>
      </c>
      <c r="C266" t="s">
        <v>737</v>
      </c>
      <c r="D266" t="s">
        <v>960</v>
      </c>
      <c r="E266" t="s">
        <v>1233</v>
      </c>
      <c r="F266">
        <v>1.2737521352000001</v>
      </c>
      <c r="H266">
        <v>10.123478886999999</v>
      </c>
      <c r="I266" t="s">
        <v>1537</v>
      </c>
      <c r="K266">
        <v>0</v>
      </c>
    </row>
    <row r="267" spans="1:11" x14ac:dyDescent="0.25">
      <c r="A267">
        <f>INDEX('Acoes Bovespa'!$A$3:$A$563,MATCH(B267,'Acoes Bovespa'!$B$3:$B$563,0),1)</f>
        <v>263</v>
      </c>
      <c r="B267" t="s">
        <v>262</v>
      </c>
      <c r="C267" t="s">
        <v>737</v>
      </c>
      <c r="D267" t="s">
        <v>962</v>
      </c>
      <c r="E267" t="s">
        <v>1234</v>
      </c>
      <c r="F267">
        <v>1.2737521352000001</v>
      </c>
      <c r="G267">
        <v>0.70709169704999997</v>
      </c>
      <c r="H267">
        <v>10.123478886999999</v>
      </c>
      <c r="I267" t="s">
        <v>1537</v>
      </c>
      <c r="K267">
        <v>4.0029141961999999</v>
      </c>
    </row>
    <row r="268" spans="1:11" x14ac:dyDescent="0.25">
      <c r="A268">
        <f>INDEX('Acoes Bovespa'!$A$3:$A$563,MATCH(B268,'Acoes Bovespa'!$B$3:$B$563,0),1)</f>
        <v>264</v>
      </c>
      <c r="B268" t="s">
        <v>263</v>
      </c>
      <c r="C268" t="s">
        <v>737</v>
      </c>
      <c r="D268" t="s">
        <v>963</v>
      </c>
      <c r="E268" t="s">
        <v>1235</v>
      </c>
      <c r="F268">
        <v>1.2737521352000001</v>
      </c>
      <c r="H268">
        <v>10.123478886999999</v>
      </c>
      <c r="I268" t="s">
        <v>1537</v>
      </c>
      <c r="K268">
        <v>0</v>
      </c>
    </row>
    <row r="269" spans="1:11" x14ac:dyDescent="0.25">
      <c r="A269">
        <f>INDEX('Acoes Bovespa'!$A$3:$A$563,MATCH(B269,'Acoes Bovespa'!$B$3:$B$563,0),1)</f>
        <v>265</v>
      </c>
      <c r="B269" t="s">
        <v>264</v>
      </c>
      <c r="C269" t="s">
        <v>738</v>
      </c>
      <c r="D269" t="s">
        <v>960</v>
      </c>
      <c r="E269" t="s">
        <v>1236</v>
      </c>
      <c r="F269">
        <v>8.9318549353000001E-2</v>
      </c>
      <c r="G269">
        <v>0</v>
      </c>
      <c r="H269">
        <v>-0.90771461007999998</v>
      </c>
      <c r="I269" t="s">
        <v>1535</v>
      </c>
      <c r="J269">
        <v>0.40594316796000002</v>
      </c>
      <c r="K269">
        <v>89.874862222999994</v>
      </c>
    </row>
    <row r="270" spans="1:11" x14ac:dyDescent="0.25">
      <c r="A270">
        <f>INDEX('Acoes Bovespa'!$A$3:$A$563,MATCH(B270,'Acoes Bovespa'!$B$3:$B$563,0),1)</f>
        <v>266</v>
      </c>
      <c r="B270" t="s">
        <v>265</v>
      </c>
      <c r="C270" t="s">
        <v>738</v>
      </c>
      <c r="D270" t="s">
        <v>961</v>
      </c>
      <c r="E270" t="s">
        <v>1237</v>
      </c>
      <c r="F270">
        <v>8.9318549353000001E-2</v>
      </c>
      <c r="G270">
        <v>0</v>
      </c>
      <c r="H270">
        <v>-0.90771461007999998</v>
      </c>
      <c r="I270" t="s">
        <v>1535</v>
      </c>
      <c r="J270">
        <v>0.19797228387999999</v>
      </c>
      <c r="K270">
        <v>81.329413342999999</v>
      </c>
    </row>
    <row r="271" spans="1:11" x14ac:dyDescent="0.25">
      <c r="A271">
        <f>INDEX('Acoes Bovespa'!$A$3:$A$563,MATCH(B271,'Acoes Bovespa'!$B$3:$B$563,0),1)</f>
        <v>267</v>
      </c>
      <c r="B271" t="s">
        <v>266</v>
      </c>
      <c r="C271" t="s">
        <v>739</v>
      </c>
      <c r="D271" t="s">
        <v>960</v>
      </c>
      <c r="E271" t="s">
        <v>1238</v>
      </c>
      <c r="F271">
        <v>-2.2034695960999998E-2</v>
      </c>
      <c r="G271">
        <v>0</v>
      </c>
      <c r="H271">
        <v>1.3162957306</v>
      </c>
      <c r="I271" t="s">
        <v>1537</v>
      </c>
      <c r="J271">
        <v>0.55192273081999998</v>
      </c>
      <c r="K271">
        <v>1124874.2289</v>
      </c>
    </row>
    <row r="272" spans="1:11" x14ac:dyDescent="0.25">
      <c r="A272">
        <f>INDEX('Acoes Bovespa'!$A$3:$A$563,MATCH(B272,'Acoes Bovespa'!$B$3:$B$563,0),1)</f>
        <v>268</v>
      </c>
      <c r="B272" t="s">
        <v>267</v>
      </c>
      <c r="C272" t="s">
        <v>740</v>
      </c>
      <c r="D272" t="s">
        <v>960</v>
      </c>
      <c r="E272" t="s">
        <v>1239</v>
      </c>
      <c r="F272">
        <v>0.1170819635</v>
      </c>
      <c r="G272">
        <v>0</v>
      </c>
      <c r="H272">
        <v>3.5820156728999999</v>
      </c>
      <c r="I272" t="s">
        <v>1541</v>
      </c>
      <c r="J272">
        <v>0.75789389486000003</v>
      </c>
      <c r="K272">
        <v>1473.6295866999999</v>
      </c>
    </row>
    <row r="273" spans="1:11" x14ac:dyDescent="0.25">
      <c r="A273">
        <f>INDEX('Acoes Bovespa'!$A$3:$A$563,MATCH(B273,'Acoes Bovespa'!$B$3:$B$563,0),1)</f>
        <v>269</v>
      </c>
      <c r="B273" t="s">
        <v>268</v>
      </c>
      <c r="C273" t="s">
        <v>741</v>
      </c>
      <c r="D273" t="s">
        <v>960</v>
      </c>
      <c r="E273" t="s">
        <v>1240</v>
      </c>
      <c r="F273">
        <v>7.3737918914E-2</v>
      </c>
      <c r="G273">
        <v>3.6738081823999999E-2</v>
      </c>
      <c r="H273">
        <v>1.9818519076000001</v>
      </c>
      <c r="I273" t="s">
        <v>1541</v>
      </c>
      <c r="J273">
        <v>0.46793448917000002</v>
      </c>
      <c r="K273">
        <v>9254.6947980000004</v>
      </c>
    </row>
    <row r="274" spans="1:11" x14ac:dyDescent="0.25">
      <c r="A274">
        <f>INDEX('Acoes Bovespa'!$A$3:$A$563,MATCH(B274,'Acoes Bovespa'!$B$3:$B$563,0),1)</f>
        <v>270</v>
      </c>
      <c r="B274" t="s">
        <v>269</v>
      </c>
      <c r="C274" t="s">
        <v>742</v>
      </c>
      <c r="D274" t="s">
        <v>960</v>
      </c>
      <c r="E274" t="s">
        <v>1241</v>
      </c>
      <c r="F274">
        <v>76.534510674000003</v>
      </c>
      <c r="G274">
        <v>0</v>
      </c>
      <c r="H274">
        <v>-131.87340379</v>
      </c>
      <c r="I274" t="s">
        <v>1535</v>
      </c>
      <c r="K274">
        <v>0</v>
      </c>
    </row>
    <row r="275" spans="1:11" x14ac:dyDescent="0.25">
      <c r="A275">
        <f>INDEX('Acoes Bovespa'!$A$3:$A$563,MATCH(B275,'Acoes Bovespa'!$B$3:$B$563,0),1)</f>
        <v>271</v>
      </c>
      <c r="B275" t="s">
        <v>270</v>
      </c>
      <c r="C275" t="s">
        <v>742</v>
      </c>
      <c r="D275" t="s">
        <v>961</v>
      </c>
      <c r="E275" t="s">
        <v>1242</v>
      </c>
      <c r="F275">
        <v>76.534510674000003</v>
      </c>
      <c r="G275">
        <v>0</v>
      </c>
      <c r="H275">
        <v>-131.87340379</v>
      </c>
      <c r="I275" t="s">
        <v>1535</v>
      </c>
      <c r="J275">
        <v>0.75989361488999996</v>
      </c>
      <c r="K275">
        <v>7.0082930917999997</v>
      </c>
    </row>
    <row r="276" spans="1:11" x14ac:dyDescent="0.25">
      <c r="A276">
        <f>INDEX('Acoes Bovespa'!$A$3:$A$563,MATCH(B276,'Acoes Bovespa'!$B$3:$B$563,0),1)</f>
        <v>272</v>
      </c>
      <c r="B276" t="s">
        <v>271</v>
      </c>
      <c r="C276" t="s">
        <v>743</v>
      </c>
      <c r="D276" t="s">
        <v>960</v>
      </c>
      <c r="E276" t="s">
        <v>1243</v>
      </c>
      <c r="F276">
        <v>-2.0574926515E-3</v>
      </c>
      <c r="G276">
        <v>0</v>
      </c>
      <c r="H276">
        <v>0.33543078623</v>
      </c>
      <c r="I276" t="s">
        <v>1538</v>
      </c>
      <c r="J276">
        <v>0.51192833003000004</v>
      </c>
      <c r="K276">
        <v>46473.880047999999</v>
      </c>
    </row>
    <row r="277" spans="1:11" x14ac:dyDescent="0.25">
      <c r="A277">
        <f>INDEX('Acoes Bovespa'!$A$3:$A$563,MATCH(B277,'Acoes Bovespa'!$B$3:$B$563,0),1)</f>
        <v>273</v>
      </c>
      <c r="B277" t="s">
        <v>272</v>
      </c>
      <c r="C277" t="s">
        <v>744</v>
      </c>
      <c r="D277" t="s">
        <v>960</v>
      </c>
      <c r="E277" t="s">
        <v>1244</v>
      </c>
      <c r="F277">
        <v>3.5154356972999998E-2</v>
      </c>
      <c r="H277">
        <v>0.23099319145</v>
      </c>
      <c r="I277" t="s">
        <v>1537</v>
      </c>
      <c r="K277">
        <v>0</v>
      </c>
    </row>
    <row r="278" spans="1:11" x14ac:dyDescent="0.25">
      <c r="A278">
        <f>INDEX('Acoes Bovespa'!$A$3:$A$563,MATCH(B278,'Acoes Bovespa'!$B$3:$B$563,0),1)</f>
        <v>274</v>
      </c>
      <c r="B278" t="s">
        <v>273</v>
      </c>
      <c r="C278" t="s">
        <v>745</v>
      </c>
      <c r="D278" t="s">
        <v>960</v>
      </c>
      <c r="E278" t="s">
        <v>1245</v>
      </c>
      <c r="F278">
        <v>2.0623289912999998</v>
      </c>
      <c r="H278">
        <v>-2.9319968552</v>
      </c>
      <c r="I278" t="s">
        <v>1537</v>
      </c>
      <c r="K278">
        <v>0</v>
      </c>
    </row>
    <row r="279" spans="1:11" x14ac:dyDescent="0.25">
      <c r="A279">
        <f>INDEX('Acoes Bovespa'!$A$3:$A$563,MATCH(B279,'Acoes Bovespa'!$B$3:$B$563,0),1)</f>
        <v>275</v>
      </c>
      <c r="B279" t="s">
        <v>274</v>
      </c>
      <c r="C279" t="s">
        <v>745</v>
      </c>
      <c r="D279" t="s">
        <v>961</v>
      </c>
      <c r="E279" t="s">
        <v>1246</v>
      </c>
      <c r="F279">
        <v>2.0623289912999998</v>
      </c>
      <c r="G279">
        <v>0</v>
      </c>
      <c r="H279">
        <v>-2.9319968552</v>
      </c>
      <c r="I279" t="s">
        <v>1537</v>
      </c>
      <c r="J279">
        <v>0.20597116403999999</v>
      </c>
      <c r="K279">
        <v>61.583294604999999</v>
      </c>
    </row>
    <row r="280" spans="1:11" x14ac:dyDescent="0.25">
      <c r="A280">
        <f>INDEX('Acoes Bovespa'!$A$3:$A$563,MATCH(B280,'Acoes Bovespa'!$B$3:$B$563,0),1)</f>
        <v>276</v>
      </c>
      <c r="B280" t="s">
        <v>275</v>
      </c>
      <c r="C280" t="s">
        <v>746</v>
      </c>
      <c r="D280" t="s">
        <v>960</v>
      </c>
      <c r="E280" t="s">
        <v>1247</v>
      </c>
      <c r="F280">
        <v>0.52524829561999997</v>
      </c>
      <c r="G280">
        <v>0.23547208933</v>
      </c>
      <c r="H280">
        <v>3.3612036662999998</v>
      </c>
      <c r="I280" t="s">
        <v>1537</v>
      </c>
      <c r="J280">
        <v>7.4489571459999997</v>
      </c>
      <c r="K280">
        <v>920296.12159</v>
      </c>
    </row>
    <row r="281" spans="1:11" x14ac:dyDescent="0.25">
      <c r="A281">
        <f>INDEX('Acoes Bovespa'!$A$3:$A$563,MATCH(B281,'Acoes Bovespa'!$B$3:$B$563,0),1)</f>
        <v>277</v>
      </c>
      <c r="B281" t="s">
        <v>276</v>
      </c>
      <c r="C281" t="s">
        <v>747</v>
      </c>
      <c r="D281" t="s">
        <v>960</v>
      </c>
      <c r="E281" t="s">
        <v>1248</v>
      </c>
      <c r="F281">
        <v>57.861979722999997</v>
      </c>
      <c r="G281">
        <v>0</v>
      </c>
      <c r="H281">
        <v>-96.282144447999997</v>
      </c>
      <c r="I281" t="s">
        <v>1549</v>
      </c>
      <c r="J281">
        <v>22.596836443000001</v>
      </c>
      <c r="K281">
        <v>1912.415751</v>
      </c>
    </row>
    <row r="282" spans="1:11" x14ac:dyDescent="0.25">
      <c r="A282">
        <f>INDEX('Acoes Bovespa'!$A$3:$A$563,MATCH(B282,'Acoes Bovespa'!$B$3:$B$563,0),1)</f>
        <v>278</v>
      </c>
      <c r="B282" t="s">
        <v>277</v>
      </c>
      <c r="C282" t="s">
        <v>748</v>
      </c>
      <c r="D282" t="s">
        <v>960</v>
      </c>
      <c r="E282" t="s">
        <v>1249</v>
      </c>
      <c r="F282">
        <v>-0.26407428167000002</v>
      </c>
      <c r="H282">
        <v>1.4136651369</v>
      </c>
      <c r="I282" t="s">
        <v>1537</v>
      </c>
      <c r="K282">
        <v>0</v>
      </c>
    </row>
    <row r="283" spans="1:11" x14ac:dyDescent="0.25">
      <c r="A283">
        <f>INDEX('Acoes Bovespa'!$A$3:$A$563,MATCH(B283,'Acoes Bovespa'!$B$3:$B$563,0),1)</f>
        <v>279</v>
      </c>
      <c r="B283" t="s">
        <v>278</v>
      </c>
      <c r="C283" t="s">
        <v>749</v>
      </c>
      <c r="D283" t="s">
        <v>960</v>
      </c>
      <c r="E283" t="s">
        <v>1250</v>
      </c>
      <c r="F283">
        <v>1.2527688339000001E-3</v>
      </c>
      <c r="G283">
        <v>2.0190675971000001E-2</v>
      </c>
      <c r="H283">
        <v>0.6363738082</v>
      </c>
      <c r="I283" t="s">
        <v>1537</v>
      </c>
      <c r="J283">
        <v>0.48993140959999998</v>
      </c>
      <c r="K283">
        <v>1020.6099503</v>
      </c>
    </row>
    <row r="284" spans="1:11" x14ac:dyDescent="0.25">
      <c r="A284">
        <f>INDEX('Acoes Bovespa'!$A$3:$A$563,MATCH(B284,'Acoes Bovespa'!$B$3:$B$563,0),1)</f>
        <v>280</v>
      </c>
      <c r="B284" t="s">
        <v>279</v>
      </c>
      <c r="C284" t="s">
        <v>749</v>
      </c>
      <c r="D284" t="s">
        <v>961</v>
      </c>
      <c r="E284" t="s">
        <v>1251</v>
      </c>
      <c r="F284">
        <v>1.2527688339000001E-3</v>
      </c>
      <c r="H284">
        <v>0.6363738082</v>
      </c>
      <c r="I284" t="s">
        <v>1537</v>
      </c>
      <c r="J284">
        <v>1.7957485952000001</v>
      </c>
      <c r="K284">
        <v>51.628475156999997</v>
      </c>
    </row>
    <row r="285" spans="1:11" x14ac:dyDescent="0.25">
      <c r="A285">
        <f>INDEX('Acoes Bovespa'!$A$3:$A$563,MATCH(B285,'Acoes Bovespa'!$B$3:$B$563,0),1)</f>
        <v>281</v>
      </c>
      <c r="B285" t="s">
        <v>280</v>
      </c>
      <c r="C285" t="s">
        <v>749</v>
      </c>
      <c r="D285" t="s">
        <v>970</v>
      </c>
      <c r="E285" t="s">
        <v>1252</v>
      </c>
      <c r="F285">
        <v>1.2527688339000001E-3</v>
      </c>
      <c r="G285">
        <v>2.0190675969E-2</v>
      </c>
      <c r="H285">
        <v>0.6363738082</v>
      </c>
      <c r="I285" t="s">
        <v>1537</v>
      </c>
      <c r="J285">
        <v>4.0714299998000003</v>
      </c>
      <c r="K285">
        <v>268056.58812999999</v>
      </c>
    </row>
    <row r="286" spans="1:11" x14ac:dyDescent="0.25">
      <c r="A286">
        <f>INDEX('Acoes Bovespa'!$A$3:$A$563,MATCH(B286,'Acoes Bovespa'!$B$3:$B$563,0),1)</f>
        <v>282</v>
      </c>
      <c r="B286" t="s">
        <v>281</v>
      </c>
      <c r="C286" t="s">
        <v>750</v>
      </c>
      <c r="D286" t="s">
        <v>960</v>
      </c>
      <c r="E286" t="s">
        <v>1253</v>
      </c>
      <c r="F286">
        <v>0.26090297752000002</v>
      </c>
      <c r="G286">
        <v>0.10215336139</v>
      </c>
      <c r="H286">
        <v>1.4847364724000001</v>
      </c>
      <c r="I286" t="s">
        <v>1537</v>
      </c>
      <c r="J286">
        <v>4.0494330794</v>
      </c>
      <c r="K286">
        <v>30024.123695999999</v>
      </c>
    </row>
    <row r="287" spans="1:11" x14ac:dyDescent="0.25">
      <c r="A287">
        <f>INDEX('Acoes Bovespa'!$A$3:$A$563,MATCH(B287,'Acoes Bovespa'!$B$3:$B$563,0),1)</f>
        <v>283</v>
      </c>
      <c r="B287" t="s">
        <v>282</v>
      </c>
      <c r="C287" t="s">
        <v>751</v>
      </c>
      <c r="D287" t="s">
        <v>960</v>
      </c>
      <c r="E287" t="s">
        <v>1254</v>
      </c>
      <c r="F287">
        <v>4.8792226463E-2</v>
      </c>
      <c r="G287">
        <v>0</v>
      </c>
      <c r="H287">
        <v>0.75924689992000005</v>
      </c>
      <c r="I287" t="s">
        <v>1539</v>
      </c>
      <c r="J287">
        <v>0.41994120822999997</v>
      </c>
      <c r="K287">
        <v>8864.3079242999993</v>
      </c>
    </row>
    <row r="288" spans="1:11" x14ac:dyDescent="0.25">
      <c r="A288">
        <f>INDEX('Acoes Bovespa'!$A$3:$A$563,MATCH(B288,'Acoes Bovespa'!$B$3:$B$563,0),1)</f>
        <v>284</v>
      </c>
      <c r="B288" t="s">
        <v>283</v>
      </c>
      <c r="C288" t="s">
        <v>752</v>
      </c>
      <c r="D288" t="s">
        <v>960</v>
      </c>
      <c r="E288" t="s">
        <v>1255</v>
      </c>
      <c r="F288">
        <v>29.623461506000002</v>
      </c>
      <c r="H288">
        <v>221.24638092000001</v>
      </c>
      <c r="I288" t="s">
        <v>1540</v>
      </c>
      <c r="K288">
        <v>0</v>
      </c>
    </row>
    <row r="289" spans="1:11" x14ac:dyDescent="0.25">
      <c r="A289">
        <f>INDEX('Acoes Bovespa'!$A$3:$A$563,MATCH(B289,'Acoes Bovespa'!$B$3:$B$563,0),1)</f>
        <v>285</v>
      </c>
      <c r="B289" t="s">
        <v>284</v>
      </c>
      <c r="C289" t="s">
        <v>752</v>
      </c>
      <c r="D289" t="s">
        <v>961</v>
      </c>
      <c r="E289" t="s">
        <v>1256</v>
      </c>
      <c r="F289">
        <v>29.623461506000002</v>
      </c>
      <c r="H289">
        <v>221.24638092000001</v>
      </c>
      <c r="I289" t="s">
        <v>1540</v>
      </c>
      <c r="K289">
        <v>0</v>
      </c>
    </row>
    <row r="290" spans="1:11" x14ac:dyDescent="0.25">
      <c r="A290">
        <f>INDEX('Acoes Bovespa'!$A$3:$A$563,MATCH(B290,'Acoes Bovespa'!$B$3:$B$563,0),1)</f>
        <v>286</v>
      </c>
      <c r="B290" t="s">
        <v>285</v>
      </c>
      <c r="C290" t="s">
        <v>753</v>
      </c>
      <c r="D290" t="s">
        <v>960</v>
      </c>
      <c r="E290" t="s">
        <v>1257</v>
      </c>
      <c r="F290">
        <v>-0.38315474858999998</v>
      </c>
      <c r="G290">
        <v>0</v>
      </c>
      <c r="H290">
        <v>-1.6968133861000001</v>
      </c>
      <c r="I290" t="s">
        <v>1537</v>
      </c>
      <c r="J290">
        <v>0.21996920431</v>
      </c>
      <c r="K290">
        <v>5481.3731522999997</v>
      </c>
    </row>
    <row r="291" spans="1:11" x14ac:dyDescent="0.25">
      <c r="A291">
        <f>INDEX('Acoes Bovespa'!$A$3:$A$563,MATCH(B291,'Acoes Bovespa'!$B$3:$B$563,0),1)</f>
        <v>287</v>
      </c>
      <c r="B291" t="s">
        <v>286</v>
      </c>
      <c r="C291" t="s">
        <v>753</v>
      </c>
      <c r="D291" t="s">
        <v>961</v>
      </c>
      <c r="E291" t="s">
        <v>1258</v>
      </c>
      <c r="F291">
        <v>-0.38315474858999998</v>
      </c>
      <c r="G291">
        <v>0</v>
      </c>
      <c r="H291">
        <v>-1.6968133861000001</v>
      </c>
      <c r="I291" t="s">
        <v>1537</v>
      </c>
      <c r="J291">
        <v>0.16797648329000001</v>
      </c>
      <c r="K291">
        <v>1344.8703324999999</v>
      </c>
    </row>
    <row r="292" spans="1:11" x14ac:dyDescent="0.25">
      <c r="A292">
        <f>INDEX('Acoes Bovespa'!$A$3:$A$563,MATCH(B292,'Acoes Bovespa'!$B$3:$B$563,0),1)</f>
        <v>288</v>
      </c>
      <c r="B292" t="s">
        <v>287</v>
      </c>
      <c r="C292" t="s">
        <v>754</v>
      </c>
      <c r="D292" t="s">
        <v>960</v>
      </c>
      <c r="E292" t="s">
        <v>1259</v>
      </c>
      <c r="F292">
        <v>-0.16846778277999999</v>
      </c>
      <c r="G292">
        <v>0</v>
      </c>
      <c r="H292">
        <v>0.75677719388999998</v>
      </c>
      <c r="I292" t="s">
        <v>1539</v>
      </c>
      <c r="J292">
        <v>0.2399664047</v>
      </c>
      <c r="K292">
        <v>6656.483459</v>
      </c>
    </row>
    <row r="293" spans="1:11" x14ac:dyDescent="0.25">
      <c r="A293">
        <f>INDEX('Acoes Bovespa'!$A$3:$A$563,MATCH(B293,'Acoes Bovespa'!$B$3:$B$563,0),1)</f>
        <v>289</v>
      </c>
      <c r="B293" t="s">
        <v>288</v>
      </c>
      <c r="C293" t="s">
        <v>755</v>
      </c>
      <c r="D293" t="s">
        <v>960</v>
      </c>
      <c r="E293" t="s">
        <v>1260</v>
      </c>
      <c r="F293">
        <v>0.28095741529000001</v>
      </c>
      <c r="G293">
        <v>0.11387709486</v>
      </c>
      <c r="H293">
        <v>1.3051759018</v>
      </c>
      <c r="I293" t="s">
        <v>1549</v>
      </c>
      <c r="J293">
        <v>4.5133681284999998</v>
      </c>
      <c r="K293">
        <v>156197.95091000001</v>
      </c>
    </row>
    <row r="294" spans="1:11" x14ac:dyDescent="0.25">
      <c r="A294">
        <f>INDEX('Acoes Bovespa'!$A$3:$A$563,MATCH(B294,'Acoes Bovespa'!$B$3:$B$563,0),1)</f>
        <v>290</v>
      </c>
      <c r="B294" t="s">
        <v>289</v>
      </c>
      <c r="C294" t="s">
        <v>756</v>
      </c>
      <c r="D294" t="s">
        <v>960</v>
      </c>
      <c r="E294" t="s">
        <v>1261</v>
      </c>
      <c r="F294">
        <v>0.13437766976000001</v>
      </c>
      <c r="H294">
        <v>0.30525981359999999</v>
      </c>
      <c r="I294" t="s">
        <v>1541</v>
      </c>
      <c r="K294">
        <v>0</v>
      </c>
    </row>
    <row r="295" spans="1:11" x14ac:dyDescent="0.25">
      <c r="A295">
        <f>INDEX('Acoes Bovespa'!$A$3:$A$563,MATCH(B295,'Acoes Bovespa'!$B$3:$B$563,0),1)</f>
        <v>291</v>
      </c>
      <c r="B295" t="s">
        <v>290</v>
      </c>
      <c r="C295" t="s">
        <v>757</v>
      </c>
      <c r="D295" t="s">
        <v>960</v>
      </c>
      <c r="E295" t="s">
        <v>1262</v>
      </c>
      <c r="F295">
        <v>-6.9516309203999996E-2</v>
      </c>
      <c r="H295">
        <v>-0.56666552120000002</v>
      </c>
      <c r="I295" t="s">
        <v>1538</v>
      </c>
      <c r="K295">
        <v>0</v>
      </c>
    </row>
    <row r="296" spans="1:11" x14ac:dyDescent="0.25">
      <c r="A296">
        <f>INDEX('Acoes Bovespa'!$A$3:$A$563,MATCH(B296,'Acoes Bovespa'!$B$3:$B$563,0),1)</f>
        <v>292</v>
      </c>
      <c r="B296" t="s">
        <v>291</v>
      </c>
      <c r="C296" t="s">
        <v>757</v>
      </c>
      <c r="D296" t="s">
        <v>961</v>
      </c>
      <c r="E296" t="s">
        <v>1263</v>
      </c>
      <c r="F296">
        <v>-6.9516309203999996E-2</v>
      </c>
      <c r="H296">
        <v>-0.56666552120000002</v>
      </c>
      <c r="I296" t="s">
        <v>1538</v>
      </c>
      <c r="K296">
        <v>0</v>
      </c>
    </row>
    <row r="297" spans="1:11" x14ac:dyDescent="0.25">
      <c r="A297">
        <f>INDEX('Acoes Bovespa'!$A$3:$A$563,MATCH(B297,'Acoes Bovespa'!$B$3:$B$563,0),1)</f>
        <v>293</v>
      </c>
      <c r="B297" t="s">
        <v>292</v>
      </c>
      <c r="C297" t="s">
        <v>758</v>
      </c>
      <c r="D297" t="s">
        <v>960</v>
      </c>
      <c r="E297" t="s">
        <v>1264</v>
      </c>
      <c r="F297">
        <v>0.84072154890999995</v>
      </c>
      <c r="G297">
        <v>7.6735751578000002</v>
      </c>
      <c r="H297">
        <v>12.023372091000001</v>
      </c>
      <c r="I297" t="s">
        <v>1537</v>
      </c>
      <c r="K297">
        <v>0</v>
      </c>
    </row>
    <row r="298" spans="1:11" x14ac:dyDescent="0.25">
      <c r="A298">
        <f>INDEX('Acoes Bovespa'!$A$3:$A$563,MATCH(B298,'Acoes Bovespa'!$B$3:$B$563,0),1)</f>
        <v>294</v>
      </c>
      <c r="B298" t="s">
        <v>293</v>
      </c>
      <c r="C298" t="s">
        <v>758</v>
      </c>
      <c r="D298" t="s">
        <v>961</v>
      </c>
      <c r="E298" t="s">
        <v>1265</v>
      </c>
      <c r="F298">
        <v>0.84072154890999995</v>
      </c>
      <c r="G298">
        <v>1.5032068411999999E-2</v>
      </c>
      <c r="H298">
        <v>12.023372091000001</v>
      </c>
      <c r="I298" t="s">
        <v>1537</v>
      </c>
      <c r="K298">
        <v>0</v>
      </c>
    </row>
    <row r="299" spans="1:11" x14ac:dyDescent="0.25">
      <c r="A299">
        <f>INDEX('Acoes Bovespa'!$A$3:$A$563,MATCH(B299,'Acoes Bovespa'!$B$3:$B$563,0),1)</f>
        <v>295</v>
      </c>
      <c r="B299" t="s">
        <v>294</v>
      </c>
      <c r="C299" t="s">
        <v>759</v>
      </c>
      <c r="D299" t="s">
        <v>960</v>
      </c>
      <c r="E299" t="s">
        <v>1266</v>
      </c>
      <c r="F299">
        <v>0.35241821789</v>
      </c>
      <c r="G299">
        <v>0.13967630690999999</v>
      </c>
      <c r="H299">
        <v>4.9304449209000003</v>
      </c>
      <c r="I299" t="s">
        <v>1546</v>
      </c>
      <c r="J299">
        <v>2.2696822444999998</v>
      </c>
      <c r="K299">
        <v>74263.564903000006</v>
      </c>
    </row>
    <row r="300" spans="1:11" x14ac:dyDescent="0.25">
      <c r="A300">
        <f>INDEX('Acoes Bovespa'!$A$3:$A$563,MATCH(B300,'Acoes Bovespa'!$B$3:$B$563,0),1)</f>
        <v>296</v>
      </c>
      <c r="B300" t="s">
        <v>295</v>
      </c>
      <c r="C300" t="s">
        <v>760</v>
      </c>
      <c r="D300" t="s">
        <v>960</v>
      </c>
      <c r="E300" t="s">
        <v>1267</v>
      </c>
      <c r="F300">
        <v>0.27845147222</v>
      </c>
      <c r="G300">
        <v>0.20675908569000001</v>
      </c>
      <c r="H300">
        <v>0.96337939773000003</v>
      </c>
      <c r="I300" t="s">
        <v>1550</v>
      </c>
      <c r="J300">
        <v>1.7357569939999999</v>
      </c>
      <c r="K300">
        <v>37628.108636999998</v>
      </c>
    </row>
    <row r="301" spans="1:11" x14ac:dyDescent="0.25">
      <c r="A301">
        <f>INDEX('Acoes Bovespa'!$A$3:$A$563,MATCH(B301,'Acoes Bovespa'!$B$3:$B$563,0),1)</f>
        <v>297</v>
      </c>
      <c r="B301" t="s">
        <v>296</v>
      </c>
      <c r="C301" t="s">
        <v>761</v>
      </c>
      <c r="D301" t="s">
        <v>960</v>
      </c>
      <c r="E301" t="s">
        <v>1268</v>
      </c>
      <c r="F301">
        <v>-2.1880492490000001</v>
      </c>
      <c r="G301">
        <v>0</v>
      </c>
      <c r="H301">
        <v>9.5391320664000006</v>
      </c>
      <c r="I301" t="s">
        <v>1534</v>
      </c>
      <c r="J301">
        <v>6.2931189634000004</v>
      </c>
      <c r="K301">
        <v>269771.01202000002</v>
      </c>
    </row>
    <row r="302" spans="1:11" x14ac:dyDescent="0.25">
      <c r="A302">
        <f>INDEX('Acoes Bovespa'!$A$3:$A$563,MATCH(B302,'Acoes Bovespa'!$B$3:$B$563,0),1)</f>
        <v>298</v>
      </c>
      <c r="B302" t="s">
        <v>297</v>
      </c>
      <c r="C302" t="s">
        <v>762</v>
      </c>
      <c r="D302" t="s">
        <v>960</v>
      </c>
      <c r="E302" t="s">
        <v>1269</v>
      </c>
      <c r="F302">
        <v>0.27010938181999999</v>
      </c>
      <c r="G302">
        <v>8.8034431381000006E-2</v>
      </c>
      <c r="H302">
        <v>1.4381345436999999</v>
      </c>
      <c r="I302" t="s">
        <v>1537</v>
      </c>
      <c r="J302">
        <v>1.7597536345</v>
      </c>
      <c r="K302">
        <v>4511.7957737999996</v>
      </c>
    </row>
    <row r="303" spans="1:11" x14ac:dyDescent="0.25">
      <c r="A303">
        <f>INDEX('Acoes Bovespa'!$A$3:$A$563,MATCH(B303,'Acoes Bovespa'!$B$3:$B$563,0),1)</f>
        <v>299</v>
      </c>
      <c r="B303" t="s">
        <v>298</v>
      </c>
      <c r="C303" t="s">
        <v>762</v>
      </c>
      <c r="D303" t="s">
        <v>961</v>
      </c>
      <c r="E303" t="s">
        <v>1270</v>
      </c>
      <c r="F303">
        <v>0.27010938181999999</v>
      </c>
      <c r="G303">
        <v>8.8034431381000006E-2</v>
      </c>
      <c r="H303">
        <v>1.4381345436999999</v>
      </c>
      <c r="I303" t="s">
        <v>1537</v>
      </c>
      <c r="J303">
        <v>1.7357569939999999</v>
      </c>
      <c r="K303">
        <v>664997.97429000004</v>
      </c>
    </row>
    <row r="304" spans="1:11" x14ac:dyDescent="0.25">
      <c r="A304">
        <f>INDEX('Acoes Bovespa'!$A$3:$A$563,MATCH(B304,'Acoes Bovespa'!$B$3:$B$563,0),1)</f>
        <v>300</v>
      </c>
      <c r="B304" t="s">
        <v>299</v>
      </c>
      <c r="C304" t="s">
        <v>763</v>
      </c>
      <c r="D304" t="s">
        <v>960</v>
      </c>
      <c r="E304" t="s">
        <v>1271</v>
      </c>
      <c r="F304">
        <v>0.57549476583000003</v>
      </c>
      <c r="G304">
        <v>0.24347612422000001</v>
      </c>
      <c r="H304">
        <v>3.1468783990000002</v>
      </c>
      <c r="I304" t="s">
        <v>1534</v>
      </c>
      <c r="J304">
        <v>4.4173815665999996</v>
      </c>
      <c r="K304">
        <v>51469.81839</v>
      </c>
    </row>
    <row r="305" spans="1:11" x14ac:dyDescent="0.25">
      <c r="A305">
        <f>INDEX('Acoes Bovespa'!$A$3:$A$563,MATCH(B305,'Acoes Bovespa'!$B$3:$B$563,0),1)</f>
        <v>301</v>
      </c>
      <c r="B305" t="s">
        <v>300</v>
      </c>
      <c r="C305" t="s">
        <v>763</v>
      </c>
      <c r="D305" t="s">
        <v>961</v>
      </c>
      <c r="E305" t="s">
        <v>1272</v>
      </c>
      <c r="F305">
        <v>0.57549476583000003</v>
      </c>
      <c r="G305">
        <v>0.24347612422000001</v>
      </c>
      <c r="H305">
        <v>3.1468783990000002</v>
      </c>
      <c r="I305" t="s">
        <v>1534</v>
      </c>
      <c r="J305">
        <v>5.1832743415999998</v>
      </c>
      <c r="K305">
        <v>3020207.5213000001</v>
      </c>
    </row>
    <row r="306" spans="1:11" x14ac:dyDescent="0.25">
      <c r="A306">
        <f>INDEX('Acoes Bovespa'!$A$3:$A$563,MATCH(B306,'Acoes Bovespa'!$B$3:$B$563,0),1)</f>
        <v>302</v>
      </c>
      <c r="B306" t="s">
        <v>301</v>
      </c>
      <c r="C306" t="s">
        <v>764</v>
      </c>
      <c r="D306" t="s">
        <v>960</v>
      </c>
      <c r="E306" t="s">
        <v>1273</v>
      </c>
      <c r="F306">
        <v>0.56077836222999999</v>
      </c>
      <c r="G306">
        <v>3.3186765575999998E-2</v>
      </c>
      <c r="H306">
        <v>1.3898214211</v>
      </c>
      <c r="I306" t="s">
        <v>1537</v>
      </c>
      <c r="J306">
        <v>1.5717799508000001</v>
      </c>
      <c r="K306">
        <v>29807.520945</v>
      </c>
    </row>
    <row r="307" spans="1:11" x14ac:dyDescent="0.25">
      <c r="A307">
        <f>INDEX('Acoes Bovespa'!$A$3:$A$563,MATCH(B307,'Acoes Bovespa'!$B$3:$B$563,0),1)</f>
        <v>303</v>
      </c>
      <c r="B307" t="s">
        <v>302</v>
      </c>
      <c r="C307" t="s">
        <v>765</v>
      </c>
      <c r="D307" t="s">
        <v>960</v>
      </c>
      <c r="E307" t="s">
        <v>1274</v>
      </c>
      <c r="F307">
        <v>1.3237854856</v>
      </c>
      <c r="G307">
        <v>0.38532681083999998</v>
      </c>
      <c r="H307">
        <v>4.0043463959999999</v>
      </c>
      <c r="I307" t="s">
        <v>1542</v>
      </c>
      <c r="J307">
        <v>3.5794988702000001</v>
      </c>
      <c r="K307">
        <v>666857.82409000001</v>
      </c>
    </row>
    <row r="308" spans="1:11" x14ac:dyDescent="0.25">
      <c r="A308">
        <f>INDEX('Acoes Bovespa'!$A$3:$A$563,MATCH(B308,'Acoes Bovespa'!$B$3:$B$563,0),1)</f>
        <v>304</v>
      </c>
      <c r="B308" t="s">
        <v>303</v>
      </c>
      <c r="C308" t="s">
        <v>766</v>
      </c>
      <c r="D308" t="s">
        <v>960</v>
      </c>
      <c r="E308" t="s">
        <v>1275</v>
      </c>
      <c r="F308">
        <v>0.1747032992</v>
      </c>
      <c r="G308">
        <v>4.6268185890000001E-2</v>
      </c>
      <c r="H308">
        <v>1.3864172759</v>
      </c>
      <c r="I308" t="s">
        <v>1541</v>
      </c>
      <c r="J308">
        <v>0.77589137520999996</v>
      </c>
      <c r="K308">
        <v>45059.168401000003</v>
      </c>
    </row>
    <row r="309" spans="1:11" x14ac:dyDescent="0.25">
      <c r="A309">
        <f>INDEX('Acoes Bovespa'!$A$3:$A$563,MATCH(B309,'Acoes Bovespa'!$B$3:$B$563,0),1)</f>
        <v>305</v>
      </c>
      <c r="B309" t="s">
        <v>304</v>
      </c>
      <c r="C309" t="s">
        <v>767</v>
      </c>
      <c r="D309" t="s">
        <v>960</v>
      </c>
      <c r="E309" t="s">
        <v>1276</v>
      </c>
      <c r="F309">
        <v>-1.1230103023</v>
      </c>
      <c r="G309">
        <v>0</v>
      </c>
      <c r="H309">
        <v>-6.2134972518999998</v>
      </c>
      <c r="I309" t="s">
        <v>1541</v>
      </c>
      <c r="J309">
        <v>0.47993280940999999</v>
      </c>
      <c r="K309">
        <v>71.268301003999994</v>
      </c>
    </row>
    <row r="310" spans="1:11" x14ac:dyDescent="0.25">
      <c r="A310">
        <f>INDEX('Acoes Bovespa'!$A$3:$A$563,MATCH(B310,'Acoes Bovespa'!$B$3:$B$563,0),1)</f>
        <v>306</v>
      </c>
      <c r="B310" t="s">
        <v>305</v>
      </c>
      <c r="C310" t="s">
        <v>768</v>
      </c>
      <c r="D310" t="s">
        <v>960</v>
      </c>
      <c r="E310" t="s">
        <v>1277</v>
      </c>
      <c r="F310">
        <v>0.55314168811999997</v>
      </c>
      <c r="G310">
        <v>0.16502998487000001</v>
      </c>
      <c r="H310">
        <v>10.240881985</v>
      </c>
      <c r="I310" t="s">
        <v>1542</v>
      </c>
      <c r="K310">
        <v>20.197296010999999</v>
      </c>
    </row>
    <row r="311" spans="1:11" x14ac:dyDescent="0.25">
      <c r="A311">
        <f>INDEX('Acoes Bovespa'!$A$3:$A$563,MATCH(B311,'Acoes Bovespa'!$B$3:$B$563,0),1)</f>
        <v>307</v>
      </c>
      <c r="B311" t="s">
        <v>306</v>
      </c>
      <c r="C311" t="s">
        <v>768</v>
      </c>
      <c r="D311" t="s">
        <v>961</v>
      </c>
      <c r="E311" t="s">
        <v>1278</v>
      </c>
      <c r="F311">
        <v>0.55314168811999997</v>
      </c>
      <c r="G311">
        <v>0.18153298335000001</v>
      </c>
      <c r="H311">
        <v>10.240881985</v>
      </c>
      <c r="I311" t="s">
        <v>1542</v>
      </c>
      <c r="K311">
        <v>2.1022561252999998</v>
      </c>
    </row>
    <row r="312" spans="1:11" x14ac:dyDescent="0.25">
      <c r="A312">
        <f>INDEX('Acoes Bovespa'!$A$3:$A$563,MATCH(B312,'Acoes Bovespa'!$B$3:$B$563,0),1)</f>
        <v>308</v>
      </c>
      <c r="B312" t="s">
        <v>307</v>
      </c>
      <c r="C312" t="s">
        <v>769</v>
      </c>
      <c r="D312" t="s">
        <v>960</v>
      </c>
      <c r="E312" t="s">
        <v>1279</v>
      </c>
      <c r="F312">
        <v>0.13001540101</v>
      </c>
      <c r="G312">
        <v>8.7876312486000002E-2</v>
      </c>
      <c r="H312">
        <v>0.99652994597</v>
      </c>
      <c r="I312" t="s">
        <v>1538</v>
      </c>
      <c r="J312">
        <v>1.4397984282</v>
      </c>
      <c r="K312">
        <v>11342.281698000001</v>
      </c>
    </row>
    <row r="313" spans="1:11" x14ac:dyDescent="0.25">
      <c r="A313">
        <f>INDEX('Acoes Bovespa'!$A$3:$A$563,MATCH(B313,'Acoes Bovespa'!$B$3:$B$563,0),1)</f>
        <v>309</v>
      </c>
      <c r="B313" t="s">
        <v>308</v>
      </c>
      <c r="C313" t="s">
        <v>770</v>
      </c>
      <c r="D313" t="s">
        <v>960</v>
      </c>
      <c r="E313" t="s">
        <v>1280</v>
      </c>
      <c r="F313">
        <v>72.866680689000006</v>
      </c>
      <c r="H313">
        <v>1291.2028611000001</v>
      </c>
      <c r="I313" t="s">
        <v>1541</v>
      </c>
      <c r="K313">
        <v>0</v>
      </c>
    </row>
    <row r="314" spans="1:11" x14ac:dyDescent="0.25">
      <c r="A314">
        <f>INDEX('Acoes Bovespa'!$A$3:$A$563,MATCH(B314,'Acoes Bovespa'!$B$3:$B$563,0),1)</f>
        <v>310</v>
      </c>
      <c r="B314" t="s">
        <v>309</v>
      </c>
      <c r="C314" t="s">
        <v>771</v>
      </c>
      <c r="D314" t="s">
        <v>960</v>
      </c>
      <c r="E314" t="s">
        <v>1281</v>
      </c>
      <c r="F314">
        <v>-0.65314158679000001</v>
      </c>
      <c r="G314">
        <v>0</v>
      </c>
      <c r="H314">
        <v>-4.7906109954999998</v>
      </c>
      <c r="I314" t="s">
        <v>1540</v>
      </c>
      <c r="K314">
        <v>0</v>
      </c>
    </row>
    <row r="315" spans="1:11" x14ac:dyDescent="0.25">
      <c r="A315">
        <f>INDEX('Acoes Bovespa'!$A$3:$A$563,MATCH(B315,'Acoes Bovespa'!$B$3:$B$563,0),1)</f>
        <v>311</v>
      </c>
      <c r="B315" t="s">
        <v>310</v>
      </c>
      <c r="C315" t="s">
        <v>771</v>
      </c>
      <c r="D315" t="s">
        <v>961</v>
      </c>
      <c r="E315" t="s">
        <v>1282</v>
      </c>
      <c r="F315">
        <v>-0.65314158679000001</v>
      </c>
      <c r="G315">
        <v>0</v>
      </c>
      <c r="H315">
        <v>-4.7906109954999998</v>
      </c>
      <c r="I315" t="s">
        <v>1540</v>
      </c>
      <c r="K315">
        <v>11.344527210000001</v>
      </c>
    </row>
    <row r="316" spans="1:11" x14ac:dyDescent="0.25">
      <c r="A316">
        <f>INDEX('Acoes Bovespa'!$A$3:$A$563,MATCH(B316,'Acoes Bovespa'!$B$3:$B$563,0),1)</f>
        <v>312</v>
      </c>
      <c r="B316" t="s">
        <v>311</v>
      </c>
      <c r="C316" t="s">
        <v>772</v>
      </c>
      <c r="D316" t="s">
        <v>960</v>
      </c>
      <c r="E316" t="s">
        <v>1283</v>
      </c>
      <c r="F316">
        <v>0.37396975125999998</v>
      </c>
      <c r="G316">
        <v>0.19239947426000001</v>
      </c>
      <c r="H316">
        <v>0.71694303195999998</v>
      </c>
      <c r="I316" t="s">
        <v>1535</v>
      </c>
      <c r="J316">
        <v>1.4417981483</v>
      </c>
      <c r="K316">
        <v>60608.762331999998</v>
      </c>
    </row>
    <row r="317" spans="1:11" x14ac:dyDescent="0.25">
      <c r="A317">
        <f>INDEX('Acoes Bovespa'!$A$3:$A$563,MATCH(B317,'Acoes Bovespa'!$B$3:$B$563,0),1)</f>
        <v>313</v>
      </c>
      <c r="B317" t="s">
        <v>312</v>
      </c>
      <c r="C317" t="s">
        <v>773</v>
      </c>
      <c r="D317" t="s">
        <v>960</v>
      </c>
      <c r="E317" t="s">
        <v>1284</v>
      </c>
      <c r="F317">
        <v>0.15553834441</v>
      </c>
      <c r="G317">
        <v>5.7143621289000003E-2</v>
      </c>
      <c r="H317">
        <v>0.33299092042</v>
      </c>
      <c r="I317" t="s">
        <v>1550</v>
      </c>
      <c r="J317">
        <v>0.76989221509000005</v>
      </c>
      <c r="K317">
        <v>13338.120815</v>
      </c>
    </row>
    <row r="318" spans="1:11" x14ac:dyDescent="0.25">
      <c r="A318">
        <f>INDEX('Acoes Bovespa'!$A$3:$A$563,MATCH(B318,'Acoes Bovespa'!$B$3:$B$563,0),1)</f>
        <v>314</v>
      </c>
      <c r="B318" t="s">
        <v>313</v>
      </c>
      <c r="C318" t="s">
        <v>773</v>
      </c>
      <c r="D318" t="s">
        <v>961</v>
      </c>
      <c r="E318" t="s">
        <v>1285</v>
      </c>
      <c r="F318">
        <v>0.15553834441</v>
      </c>
      <c r="G318">
        <v>5.7143628836999999E-2</v>
      </c>
      <c r="H318">
        <v>0.33299092042</v>
      </c>
      <c r="I318" t="s">
        <v>1550</v>
      </c>
      <c r="J318">
        <v>0.76189333493</v>
      </c>
      <c r="K318">
        <v>78743.717006000006</v>
      </c>
    </row>
    <row r="319" spans="1:11" x14ac:dyDescent="0.25">
      <c r="A319">
        <f>INDEX('Acoes Bovespa'!$A$3:$A$563,MATCH(B319,'Acoes Bovespa'!$B$3:$B$563,0),1)</f>
        <v>315</v>
      </c>
      <c r="B319" t="s">
        <v>314</v>
      </c>
      <c r="C319" t="s">
        <v>773</v>
      </c>
      <c r="D319" t="s">
        <v>968</v>
      </c>
      <c r="E319" t="s">
        <v>1286</v>
      </c>
      <c r="F319">
        <v>0.15553834441</v>
      </c>
      <c r="G319">
        <v>5.7143628836999999E-2</v>
      </c>
      <c r="H319">
        <v>0.33299092042</v>
      </c>
      <c r="I319" t="s">
        <v>1550</v>
      </c>
      <c r="J319">
        <v>3.8254644350000002</v>
      </c>
      <c r="K319">
        <v>493716.3224</v>
      </c>
    </row>
    <row r="320" spans="1:11" x14ac:dyDescent="0.25">
      <c r="A320">
        <f>INDEX('Acoes Bovespa'!$A$3:$A$563,MATCH(B320,'Acoes Bovespa'!$B$3:$B$563,0),1)</f>
        <v>316</v>
      </c>
      <c r="B320" t="s">
        <v>315</v>
      </c>
      <c r="C320" t="s">
        <v>774</v>
      </c>
      <c r="D320" t="s">
        <v>960</v>
      </c>
      <c r="E320" t="s">
        <v>1287</v>
      </c>
      <c r="F320">
        <v>-2.6852673104E-2</v>
      </c>
      <c r="G320">
        <v>0</v>
      </c>
      <c r="H320">
        <v>0.28441097990999997</v>
      </c>
      <c r="I320" t="s">
        <v>1537</v>
      </c>
      <c r="J320">
        <v>0.21796948427000001</v>
      </c>
      <c r="K320">
        <v>1569.3432339000001</v>
      </c>
    </row>
    <row r="321" spans="1:11" x14ac:dyDescent="0.25">
      <c r="A321">
        <f>INDEX('Acoes Bovespa'!$A$3:$A$563,MATCH(B321,'Acoes Bovespa'!$B$3:$B$563,0),1)</f>
        <v>317</v>
      </c>
      <c r="B321" t="s">
        <v>316</v>
      </c>
      <c r="C321" t="s">
        <v>775</v>
      </c>
      <c r="D321" t="s">
        <v>960</v>
      </c>
      <c r="E321" t="s">
        <v>1288</v>
      </c>
      <c r="F321">
        <v>0.11045926057</v>
      </c>
      <c r="G321">
        <v>0.11272770114</v>
      </c>
      <c r="H321">
        <v>1.1490345454999999</v>
      </c>
      <c r="I321" t="s">
        <v>1541</v>
      </c>
      <c r="J321">
        <v>1.0798488211999999</v>
      </c>
      <c r="K321">
        <v>8024.7000115999999</v>
      </c>
    </row>
    <row r="322" spans="1:11" x14ac:dyDescent="0.25">
      <c r="A322">
        <f>INDEX('Acoes Bovespa'!$A$3:$A$563,MATCH(B322,'Acoes Bovespa'!$B$3:$B$563,0),1)</f>
        <v>318</v>
      </c>
      <c r="B322" t="s">
        <v>317</v>
      </c>
      <c r="C322" t="s">
        <v>776</v>
      </c>
      <c r="D322" t="s">
        <v>960</v>
      </c>
      <c r="E322" t="s">
        <v>1289</v>
      </c>
      <c r="F322">
        <v>-0.85288057589999999</v>
      </c>
      <c r="H322">
        <v>0.85807252656999999</v>
      </c>
      <c r="I322" t="s">
        <v>1539</v>
      </c>
      <c r="K322">
        <v>0</v>
      </c>
    </row>
    <row r="323" spans="1:11" x14ac:dyDescent="0.25">
      <c r="A323">
        <f>INDEX('Acoes Bovespa'!$A$3:$A$563,MATCH(B323,'Acoes Bovespa'!$B$3:$B$563,0),1)</f>
        <v>319</v>
      </c>
      <c r="B323" t="s">
        <v>318</v>
      </c>
      <c r="C323" t="s">
        <v>776</v>
      </c>
      <c r="D323" t="s">
        <v>961</v>
      </c>
      <c r="E323" t="s">
        <v>1290</v>
      </c>
      <c r="F323">
        <v>-0.85288057589999999</v>
      </c>
      <c r="H323">
        <v>0.85807252656999999</v>
      </c>
      <c r="I323" t="s">
        <v>1539</v>
      </c>
      <c r="K323">
        <v>0</v>
      </c>
    </row>
    <row r="324" spans="1:11" x14ac:dyDescent="0.25">
      <c r="A324">
        <f>INDEX('Acoes Bovespa'!$A$3:$A$563,MATCH(B324,'Acoes Bovespa'!$B$3:$B$563,0),1)</f>
        <v>320</v>
      </c>
      <c r="B324" t="s">
        <v>319</v>
      </c>
      <c r="C324" t="s">
        <v>777</v>
      </c>
      <c r="D324" t="s">
        <v>960</v>
      </c>
      <c r="E324" t="s">
        <v>1291</v>
      </c>
      <c r="F324">
        <v>-1.0440315332000001</v>
      </c>
      <c r="H324">
        <v>13.693289962</v>
      </c>
      <c r="I324" t="s">
        <v>1537</v>
      </c>
      <c r="K324">
        <v>0</v>
      </c>
    </row>
    <row r="325" spans="1:11" x14ac:dyDescent="0.25">
      <c r="A325">
        <f>INDEX('Acoes Bovespa'!$A$3:$A$563,MATCH(B325,'Acoes Bovespa'!$B$3:$B$563,0),1)</f>
        <v>321</v>
      </c>
      <c r="B325" t="s">
        <v>320</v>
      </c>
      <c r="C325" t="s">
        <v>778</v>
      </c>
      <c r="D325" t="s">
        <v>960</v>
      </c>
      <c r="E325" t="s">
        <v>1292</v>
      </c>
      <c r="F325">
        <v>-2.9179771462000001</v>
      </c>
      <c r="G325">
        <v>0</v>
      </c>
      <c r="H325">
        <v>1.4634412613000001</v>
      </c>
      <c r="I325" t="s">
        <v>1533</v>
      </c>
      <c r="J325">
        <v>0.64390985262</v>
      </c>
      <c r="K325">
        <v>124068.31864</v>
      </c>
    </row>
    <row r="326" spans="1:11" x14ac:dyDescent="0.25">
      <c r="A326">
        <f>INDEX('Acoes Bovespa'!$A$3:$A$563,MATCH(B326,'Acoes Bovespa'!$B$3:$B$563,0),1)</f>
        <v>322</v>
      </c>
      <c r="B326" t="s">
        <v>321</v>
      </c>
      <c r="C326" t="s">
        <v>779</v>
      </c>
      <c r="D326" t="s">
        <v>960</v>
      </c>
      <c r="E326" t="s">
        <v>1293</v>
      </c>
      <c r="F326">
        <v>1.5819562165000001</v>
      </c>
      <c r="H326">
        <v>2.7794393689999999</v>
      </c>
      <c r="I326" t="s">
        <v>1544</v>
      </c>
      <c r="K326">
        <v>0</v>
      </c>
    </row>
    <row r="327" spans="1:11" x14ac:dyDescent="0.25">
      <c r="A327">
        <f>INDEX('Acoes Bovespa'!$A$3:$A$563,MATCH(B327,'Acoes Bovespa'!$B$3:$B$563,0),1)</f>
        <v>323</v>
      </c>
      <c r="B327" t="s">
        <v>322</v>
      </c>
      <c r="C327" t="s">
        <v>780</v>
      </c>
      <c r="D327" t="s">
        <v>960</v>
      </c>
      <c r="E327" t="s">
        <v>1294</v>
      </c>
      <c r="F327">
        <v>3.8839489993999998</v>
      </c>
      <c r="H327">
        <v>18.022191491000001</v>
      </c>
      <c r="I327" t="s">
        <v>1544</v>
      </c>
      <c r="K327">
        <v>0</v>
      </c>
    </row>
    <row r="328" spans="1:11" x14ac:dyDescent="0.25">
      <c r="A328">
        <f>INDEX('Acoes Bovespa'!$A$3:$A$563,MATCH(B328,'Acoes Bovespa'!$B$3:$B$563,0),1)</f>
        <v>324</v>
      </c>
      <c r="B328" t="s">
        <v>323</v>
      </c>
      <c r="C328" t="s">
        <v>781</v>
      </c>
      <c r="D328" t="s">
        <v>960</v>
      </c>
      <c r="E328" t="s">
        <v>1295</v>
      </c>
      <c r="F328">
        <v>0.40891262028999997</v>
      </c>
      <c r="G328">
        <v>0.29708168112</v>
      </c>
      <c r="H328">
        <v>4.0266017211999996</v>
      </c>
      <c r="I328" t="s">
        <v>1537</v>
      </c>
      <c r="J328">
        <v>11.600375947</v>
      </c>
      <c r="K328">
        <v>1819160.8093999999</v>
      </c>
    </row>
    <row r="329" spans="1:11" x14ac:dyDescent="0.25">
      <c r="A329">
        <f>INDEX('Acoes Bovespa'!$A$3:$A$563,MATCH(B329,'Acoes Bovespa'!$B$3:$B$563,0),1)</f>
        <v>325</v>
      </c>
      <c r="B329" t="s">
        <v>324</v>
      </c>
      <c r="C329" t="s">
        <v>782</v>
      </c>
      <c r="D329" t="s">
        <v>960</v>
      </c>
      <c r="E329" t="s">
        <v>1296</v>
      </c>
      <c r="F329">
        <v>9.8650892463999999E-3</v>
      </c>
      <c r="G329">
        <v>0</v>
      </c>
      <c r="H329">
        <v>0.96812081791000004</v>
      </c>
      <c r="I329" t="s">
        <v>1545</v>
      </c>
      <c r="J329">
        <v>1.0518527406</v>
      </c>
      <c r="K329">
        <v>176164.57183999999</v>
      </c>
    </row>
    <row r="330" spans="1:11" x14ac:dyDescent="0.25">
      <c r="A330">
        <f>INDEX('Acoes Bovespa'!$A$3:$A$563,MATCH(B330,'Acoes Bovespa'!$B$3:$B$563,0),1)</f>
        <v>326</v>
      </c>
      <c r="B330" t="s">
        <v>325</v>
      </c>
      <c r="C330" t="s">
        <v>783</v>
      </c>
      <c r="D330" t="s">
        <v>960</v>
      </c>
      <c r="E330" t="s">
        <v>1297</v>
      </c>
      <c r="F330">
        <v>0.55248238910000003</v>
      </c>
      <c r="G330">
        <v>0.17705904707</v>
      </c>
      <c r="H330">
        <v>7.1180992433999997</v>
      </c>
      <c r="I330" t="s">
        <v>1541</v>
      </c>
      <c r="J330">
        <v>3.2775411442000002</v>
      </c>
      <c r="K330">
        <v>26336.862686</v>
      </c>
    </row>
    <row r="331" spans="1:11" x14ac:dyDescent="0.25">
      <c r="A331">
        <f>INDEX('Acoes Bovespa'!$A$3:$A$563,MATCH(B331,'Acoes Bovespa'!$B$3:$B$563,0),1)</f>
        <v>327</v>
      </c>
      <c r="B331" t="s">
        <v>326</v>
      </c>
      <c r="C331" t="s">
        <v>784</v>
      </c>
      <c r="D331" t="s">
        <v>960</v>
      </c>
      <c r="E331" t="s">
        <v>1298</v>
      </c>
      <c r="F331">
        <v>0.74211323428999998</v>
      </c>
      <c r="G331">
        <v>0</v>
      </c>
      <c r="H331">
        <v>1.5941500991999999</v>
      </c>
      <c r="I331" t="s">
        <v>1538</v>
      </c>
      <c r="J331">
        <v>7.7329173916</v>
      </c>
      <c r="K331">
        <v>14322.555705000001</v>
      </c>
    </row>
    <row r="332" spans="1:11" x14ac:dyDescent="0.25">
      <c r="A332">
        <f>INDEX('Acoes Bovespa'!$A$3:$A$563,MATCH(B332,'Acoes Bovespa'!$B$3:$B$563,0),1)</f>
        <v>328</v>
      </c>
      <c r="B332" t="s">
        <v>327</v>
      </c>
      <c r="C332" t="s">
        <v>785</v>
      </c>
      <c r="D332" t="s">
        <v>960</v>
      </c>
      <c r="E332" t="s">
        <v>1299</v>
      </c>
      <c r="F332">
        <v>-0.21867763978999999</v>
      </c>
      <c r="G332">
        <v>0</v>
      </c>
      <c r="H332">
        <v>0.36110471883</v>
      </c>
      <c r="I332" t="s">
        <v>1539</v>
      </c>
      <c r="J332">
        <v>0.12598236247</v>
      </c>
      <c r="K332">
        <v>34236.135295</v>
      </c>
    </row>
    <row r="333" spans="1:11" x14ac:dyDescent="0.25">
      <c r="A333">
        <f>INDEX('Acoes Bovespa'!$A$3:$A$563,MATCH(B333,'Acoes Bovespa'!$B$3:$B$563,0),1)</f>
        <v>329</v>
      </c>
      <c r="B333" t="s">
        <v>328</v>
      </c>
      <c r="C333" t="s">
        <v>786</v>
      </c>
      <c r="D333" t="s">
        <v>960</v>
      </c>
      <c r="E333" t="s">
        <v>1300</v>
      </c>
      <c r="F333">
        <v>0.25360986443</v>
      </c>
      <c r="G333">
        <v>0.13424619434000001</v>
      </c>
      <c r="H333">
        <v>1.9923288041</v>
      </c>
      <c r="I333" t="s">
        <v>1539</v>
      </c>
      <c r="J333">
        <v>3.1675565420999998</v>
      </c>
      <c r="K333">
        <v>1731835.138</v>
      </c>
    </row>
    <row r="334" spans="1:11" x14ac:dyDescent="0.25">
      <c r="A334">
        <f>INDEX('Acoes Bovespa'!$A$3:$A$563,MATCH(B334,'Acoes Bovespa'!$B$3:$B$563,0),1)</f>
        <v>330</v>
      </c>
      <c r="B334" t="s">
        <v>329</v>
      </c>
      <c r="C334" t="s">
        <v>787</v>
      </c>
      <c r="D334" t="s">
        <v>960</v>
      </c>
      <c r="E334" t="s">
        <v>1301</v>
      </c>
      <c r="F334">
        <v>1.6580870357999999E-2</v>
      </c>
      <c r="G334">
        <v>1.5363725070999999E-2</v>
      </c>
      <c r="H334">
        <v>0.26589370650999999</v>
      </c>
      <c r="I334" t="s">
        <v>1537</v>
      </c>
      <c r="J334">
        <v>0.34795128681999998</v>
      </c>
      <c r="K334">
        <v>1839.6090879000001</v>
      </c>
    </row>
    <row r="335" spans="1:11" x14ac:dyDescent="0.25">
      <c r="A335">
        <f>INDEX('Acoes Bovespa'!$A$3:$A$563,MATCH(B335,'Acoes Bovespa'!$B$3:$B$563,0),1)</f>
        <v>331</v>
      </c>
      <c r="B335" t="s">
        <v>330</v>
      </c>
      <c r="C335" t="s">
        <v>788</v>
      </c>
      <c r="D335" t="s">
        <v>960</v>
      </c>
      <c r="E335" t="s">
        <v>1302</v>
      </c>
      <c r="F335">
        <v>0.35697069755999999</v>
      </c>
      <c r="G335">
        <v>0</v>
      </c>
      <c r="H335">
        <v>1.1852066511999999</v>
      </c>
      <c r="I335" t="s">
        <v>1535</v>
      </c>
      <c r="J335">
        <v>0.68190453337000001</v>
      </c>
      <c r="K335">
        <v>14156.082177</v>
      </c>
    </row>
    <row r="336" spans="1:11" x14ac:dyDescent="0.25">
      <c r="A336">
        <f>INDEX('Acoes Bovespa'!$A$3:$A$563,MATCH(B336,'Acoes Bovespa'!$B$3:$B$563,0),1)</f>
        <v>332</v>
      </c>
      <c r="B336" t="s">
        <v>331</v>
      </c>
      <c r="C336" t="s">
        <v>789</v>
      </c>
      <c r="D336" t="s">
        <v>960</v>
      </c>
      <c r="E336" t="s">
        <v>1303</v>
      </c>
      <c r="F336">
        <v>0.27443100254000002</v>
      </c>
      <c r="G336">
        <v>3.8129060737000002E-2</v>
      </c>
      <c r="H336">
        <v>3.8246143469999998</v>
      </c>
      <c r="I336" t="s">
        <v>1542</v>
      </c>
      <c r="J336">
        <v>5.7191993120999998</v>
      </c>
      <c r="K336">
        <v>172431.91464</v>
      </c>
    </row>
    <row r="337" spans="1:11" x14ac:dyDescent="0.25">
      <c r="A337">
        <f>INDEX('Acoes Bovespa'!$A$3:$A$563,MATCH(B337,'Acoes Bovespa'!$B$3:$B$563,0),1)</f>
        <v>333</v>
      </c>
      <c r="B337" t="s">
        <v>332</v>
      </c>
      <c r="C337" t="s">
        <v>790</v>
      </c>
      <c r="D337" t="s">
        <v>960</v>
      </c>
      <c r="E337" t="s">
        <v>1304</v>
      </c>
      <c r="F337">
        <v>7.6419498363999999E-2</v>
      </c>
      <c r="H337">
        <v>0.48698179803000002</v>
      </c>
      <c r="I337" t="s">
        <v>1537</v>
      </c>
      <c r="K337">
        <v>0</v>
      </c>
    </row>
    <row r="338" spans="1:11" x14ac:dyDescent="0.25">
      <c r="A338">
        <f>INDEX('Acoes Bovespa'!$A$3:$A$563,MATCH(B338,'Acoes Bovespa'!$B$3:$B$563,0),1)</f>
        <v>334</v>
      </c>
      <c r="B338" t="s">
        <v>333</v>
      </c>
      <c r="C338" t="s">
        <v>791</v>
      </c>
      <c r="D338" t="s">
        <v>960</v>
      </c>
      <c r="E338" t="s">
        <v>1305</v>
      </c>
      <c r="F338">
        <v>-1.4335901012E-2</v>
      </c>
      <c r="G338">
        <v>0</v>
      </c>
      <c r="H338">
        <v>0.30564808676999999</v>
      </c>
      <c r="I338" t="s">
        <v>1539</v>
      </c>
      <c r="J338">
        <v>0.66790649309000005</v>
      </c>
      <c r="K338">
        <v>1507451.0060000001</v>
      </c>
    </row>
    <row r="339" spans="1:11" x14ac:dyDescent="0.25">
      <c r="A339">
        <f>INDEX('Acoes Bovespa'!$A$3:$A$563,MATCH(B339,'Acoes Bovespa'!$B$3:$B$563,0),1)</f>
        <v>335</v>
      </c>
      <c r="B339" t="s">
        <v>334</v>
      </c>
      <c r="C339" t="s">
        <v>792</v>
      </c>
      <c r="D339" t="s">
        <v>960</v>
      </c>
      <c r="E339" t="s">
        <v>1306</v>
      </c>
      <c r="F339">
        <v>8.5740991059000002</v>
      </c>
      <c r="G339">
        <v>0.39870565122000001</v>
      </c>
      <c r="H339">
        <v>0.23943610195000001</v>
      </c>
      <c r="I339" t="s">
        <v>1535</v>
      </c>
      <c r="K339">
        <v>0</v>
      </c>
    </row>
    <row r="340" spans="1:11" x14ac:dyDescent="0.25">
      <c r="A340">
        <f>INDEX('Acoes Bovespa'!$A$3:$A$563,MATCH(B340,'Acoes Bovespa'!$B$3:$B$563,0),1)</f>
        <v>336</v>
      </c>
      <c r="B340" t="s">
        <v>335</v>
      </c>
      <c r="C340" t="s">
        <v>792</v>
      </c>
      <c r="D340" t="s">
        <v>961</v>
      </c>
      <c r="E340" t="s">
        <v>1307</v>
      </c>
      <c r="F340">
        <v>8.5740991059000002</v>
      </c>
      <c r="G340">
        <v>0</v>
      </c>
      <c r="H340">
        <v>0.23943610195000001</v>
      </c>
      <c r="I340" t="s">
        <v>1535</v>
      </c>
      <c r="J340">
        <v>2.7956086147999999</v>
      </c>
      <c r="K340">
        <v>180.37891296000001</v>
      </c>
    </row>
    <row r="341" spans="1:11" x14ac:dyDescent="0.25">
      <c r="A341">
        <f>INDEX('Acoes Bovespa'!$A$3:$A$563,MATCH(B341,'Acoes Bovespa'!$B$3:$B$563,0),1)</f>
        <v>337</v>
      </c>
      <c r="B341" t="s">
        <v>336</v>
      </c>
      <c r="C341" t="s">
        <v>793</v>
      </c>
      <c r="D341" t="s">
        <v>960</v>
      </c>
      <c r="E341" t="s">
        <v>1308</v>
      </c>
      <c r="F341">
        <v>9.1557868508999996E-2</v>
      </c>
      <c r="G341">
        <v>4.5077597798000003E-2</v>
      </c>
      <c r="H341">
        <v>0.64449927460000001</v>
      </c>
      <c r="I341" t="s">
        <v>1546</v>
      </c>
      <c r="J341">
        <v>0.55792189094</v>
      </c>
      <c r="K341">
        <v>1885.0364328999999</v>
      </c>
    </row>
    <row r="342" spans="1:11" x14ac:dyDescent="0.25">
      <c r="A342">
        <f>INDEX('Acoes Bovespa'!$A$3:$A$563,MATCH(B342,'Acoes Bovespa'!$B$3:$B$563,0),1)</f>
        <v>338</v>
      </c>
      <c r="B342" t="s">
        <v>337</v>
      </c>
      <c r="C342" t="s">
        <v>793</v>
      </c>
      <c r="D342" t="s">
        <v>961</v>
      </c>
      <c r="E342" t="s">
        <v>1309</v>
      </c>
      <c r="F342">
        <v>9.1557868508999996E-2</v>
      </c>
      <c r="G342">
        <v>4.5077597798000003E-2</v>
      </c>
      <c r="H342">
        <v>0.64449927460000001</v>
      </c>
      <c r="I342" t="s">
        <v>1546</v>
      </c>
      <c r="J342">
        <v>0.71789949406999998</v>
      </c>
      <c r="K342">
        <v>87279.597169999994</v>
      </c>
    </row>
    <row r="343" spans="1:11" x14ac:dyDescent="0.25">
      <c r="A343">
        <f>INDEX('Acoes Bovespa'!$A$3:$A$563,MATCH(B343,'Acoes Bovespa'!$B$3:$B$563,0),1)</f>
        <v>339</v>
      </c>
      <c r="B343" t="s">
        <v>338</v>
      </c>
      <c r="C343" t="s">
        <v>794</v>
      </c>
      <c r="D343" t="s">
        <v>960</v>
      </c>
      <c r="E343" t="s">
        <v>1310</v>
      </c>
      <c r="F343">
        <v>1.2081505121</v>
      </c>
      <c r="G343">
        <v>0.31696257360000002</v>
      </c>
      <c r="H343">
        <v>1.618174674</v>
      </c>
      <c r="I343" t="s">
        <v>1542</v>
      </c>
      <c r="J343">
        <v>1.3018177455</v>
      </c>
      <c r="K343">
        <v>319466.34957999998</v>
      </c>
    </row>
    <row r="344" spans="1:11" x14ac:dyDescent="0.25">
      <c r="A344">
        <f>INDEX('Acoes Bovespa'!$A$3:$A$563,MATCH(B344,'Acoes Bovespa'!$B$3:$B$563,0),1)</f>
        <v>340</v>
      </c>
      <c r="B344" t="s">
        <v>339</v>
      </c>
      <c r="C344" t="s">
        <v>795</v>
      </c>
      <c r="D344" t="s">
        <v>960</v>
      </c>
      <c r="E344" t="s">
        <v>1311</v>
      </c>
      <c r="F344">
        <v>5.1885372915999997E-2</v>
      </c>
      <c r="G344">
        <v>1.8300558173000001E-2</v>
      </c>
      <c r="H344">
        <v>0.81142809842999997</v>
      </c>
      <c r="I344" t="s">
        <v>1537</v>
      </c>
      <c r="J344">
        <v>1.6797648328999999</v>
      </c>
      <c r="K344">
        <v>11530.979039</v>
      </c>
    </row>
    <row r="345" spans="1:11" x14ac:dyDescent="0.25">
      <c r="A345">
        <f>INDEX('Acoes Bovespa'!$A$3:$A$563,MATCH(B345,'Acoes Bovespa'!$B$3:$B$563,0),1)</f>
        <v>341</v>
      </c>
      <c r="B345" t="s">
        <v>340</v>
      </c>
      <c r="C345" t="s">
        <v>796</v>
      </c>
      <c r="D345" t="s">
        <v>960</v>
      </c>
      <c r="E345" t="s">
        <v>1312</v>
      </c>
      <c r="F345">
        <v>4.5292724994E-2</v>
      </c>
      <c r="G345">
        <v>0</v>
      </c>
      <c r="H345">
        <v>24.740132541000001</v>
      </c>
      <c r="I345" t="s">
        <v>1550</v>
      </c>
      <c r="K345">
        <v>0</v>
      </c>
    </row>
    <row r="346" spans="1:11" x14ac:dyDescent="0.25">
      <c r="A346">
        <f>INDEX('Acoes Bovespa'!$A$3:$A$563,MATCH(B346,'Acoes Bovespa'!$B$3:$B$563,0),1)</f>
        <v>342</v>
      </c>
      <c r="B346" t="s">
        <v>341</v>
      </c>
      <c r="C346" t="s">
        <v>796</v>
      </c>
      <c r="D346" t="s">
        <v>961</v>
      </c>
      <c r="E346" t="s">
        <v>1313</v>
      </c>
      <c r="F346">
        <v>4.5292724994E-2</v>
      </c>
      <c r="G346">
        <v>0</v>
      </c>
      <c r="H346">
        <v>24.740132541000001</v>
      </c>
      <c r="I346" t="s">
        <v>1550</v>
      </c>
      <c r="K346">
        <v>0</v>
      </c>
    </row>
    <row r="347" spans="1:11" x14ac:dyDescent="0.25">
      <c r="A347">
        <f>INDEX('Acoes Bovespa'!$A$3:$A$563,MATCH(B347,'Acoes Bovespa'!$B$3:$B$563,0),1)</f>
        <v>343</v>
      </c>
      <c r="B347" t="s">
        <v>342</v>
      </c>
      <c r="C347" t="s">
        <v>797</v>
      </c>
      <c r="D347" t="s">
        <v>960</v>
      </c>
      <c r="E347" t="s">
        <v>1314</v>
      </c>
      <c r="F347">
        <v>-1.2932967136E-2</v>
      </c>
      <c r="G347">
        <v>0</v>
      </c>
      <c r="H347">
        <v>0.17426629207</v>
      </c>
      <c r="I347" t="s">
        <v>1545</v>
      </c>
      <c r="J347">
        <v>0.17197592337000001</v>
      </c>
      <c r="K347">
        <v>70844.518005000005</v>
      </c>
    </row>
    <row r="348" spans="1:11" x14ac:dyDescent="0.25">
      <c r="A348">
        <f>INDEX('Acoes Bovespa'!$A$3:$A$563,MATCH(B348,'Acoes Bovespa'!$B$3:$B$563,0),1)</f>
        <v>344</v>
      </c>
      <c r="B348" t="s">
        <v>343</v>
      </c>
      <c r="C348" t="s">
        <v>798</v>
      </c>
      <c r="D348" t="s">
        <v>960</v>
      </c>
      <c r="E348" t="s">
        <v>1315</v>
      </c>
      <c r="F348">
        <v>7.9983865754999994E-2</v>
      </c>
      <c r="G348">
        <v>2.2945047401E-2</v>
      </c>
      <c r="H348">
        <v>1.1432911478000001</v>
      </c>
      <c r="I348" t="s">
        <v>1541</v>
      </c>
      <c r="J348">
        <v>0.69390285360000004</v>
      </c>
      <c r="K348">
        <v>6180.6126032000002</v>
      </c>
    </row>
    <row r="349" spans="1:11" x14ac:dyDescent="0.25">
      <c r="A349">
        <f>INDEX('Acoes Bovespa'!$A$3:$A$563,MATCH(B349,'Acoes Bovespa'!$B$3:$B$563,0),1)</f>
        <v>345</v>
      </c>
      <c r="B349" t="s">
        <v>344</v>
      </c>
      <c r="C349" t="s">
        <v>799</v>
      </c>
      <c r="D349" t="s">
        <v>960</v>
      </c>
      <c r="E349" t="s">
        <v>1316</v>
      </c>
      <c r="F349">
        <v>0.91766102612</v>
      </c>
      <c r="H349">
        <v>40.354220507999997</v>
      </c>
      <c r="I349" t="s">
        <v>1538</v>
      </c>
      <c r="K349">
        <v>0</v>
      </c>
    </row>
    <row r="350" spans="1:11" x14ac:dyDescent="0.25">
      <c r="A350">
        <f>INDEX('Acoes Bovespa'!$A$3:$A$563,MATCH(B350,'Acoes Bovespa'!$B$3:$B$563,0),1)</f>
        <v>346</v>
      </c>
      <c r="B350" t="s">
        <v>345</v>
      </c>
      <c r="C350" t="s">
        <v>800</v>
      </c>
      <c r="D350" t="s">
        <v>960</v>
      </c>
      <c r="E350" t="s">
        <v>1317</v>
      </c>
      <c r="F350">
        <v>0.36806210087000002</v>
      </c>
      <c r="G350">
        <v>0.10298787750000001</v>
      </c>
      <c r="H350">
        <v>2.3351085621999998</v>
      </c>
      <c r="I350" t="s">
        <v>1534</v>
      </c>
      <c r="K350">
        <v>30.421825689999999</v>
      </c>
    </row>
    <row r="351" spans="1:11" x14ac:dyDescent="0.25">
      <c r="A351">
        <f>INDEX('Acoes Bovespa'!$A$3:$A$563,MATCH(B351,'Acoes Bovespa'!$B$3:$B$563,0),1)</f>
        <v>347</v>
      </c>
      <c r="B351" t="s">
        <v>346</v>
      </c>
      <c r="C351" t="s">
        <v>800</v>
      </c>
      <c r="D351" t="s">
        <v>961</v>
      </c>
      <c r="E351" t="s">
        <v>1318</v>
      </c>
      <c r="F351">
        <v>0.36806210087000002</v>
      </c>
      <c r="G351">
        <v>0.11328660716</v>
      </c>
      <c r="H351">
        <v>2.3351085621999998</v>
      </c>
      <c r="I351" t="s">
        <v>1534</v>
      </c>
      <c r="J351">
        <v>1.9917211589999999</v>
      </c>
      <c r="K351">
        <v>154.8923436</v>
      </c>
    </row>
    <row r="352" spans="1:11" x14ac:dyDescent="0.25">
      <c r="A352">
        <f>INDEX('Acoes Bovespa'!$A$3:$A$563,MATCH(B352,'Acoes Bovespa'!$B$3:$B$563,0),1)</f>
        <v>348</v>
      </c>
      <c r="B352" t="s">
        <v>347</v>
      </c>
      <c r="C352" t="s">
        <v>801</v>
      </c>
      <c r="D352" t="s">
        <v>960</v>
      </c>
      <c r="E352" t="s">
        <v>1319</v>
      </c>
      <c r="F352">
        <v>-6.2168263224999999E-2</v>
      </c>
      <c r="G352">
        <v>0</v>
      </c>
      <c r="H352">
        <v>2.6740972888000001</v>
      </c>
      <c r="I352" t="s">
        <v>1534</v>
      </c>
      <c r="K352">
        <v>0</v>
      </c>
    </row>
    <row r="353" spans="1:11" x14ac:dyDescent="0.25">
      <c r="A353">
        <f>INDEX('Acoes Bovespa'!$A$3:$A$563,MATCH(B353,'Acoes Bovespa'!$B$3:$B$563,0),1)</f>
        <v>349</v>
      </c>
      <c r="B353" t="s">
        <v>348</v>
      </c>
      <c r="C353" t="s">
        <v>801</v>
      </c>
      <c r="D353" t="s">
        <v>961</v>
      </c>
      <c r="E353" t="s">
        <v>1320</v>
      </c>
      <c r="F353">
        <v>-6.2168263224999999E-2</v>
      </c>
      <c r="G353">
        <v>0</v>
      </c>
      <c r="H353">
        <v>2.6740972888000001</v>
      </c>
      <c r="I353" t="s">
        <v>1534</v>
      </c>
      <c r="K353">
        <v>11.386248157000001</v>
      </c>
    </row>
    <row r="354" spans="1:11" x14ac:dyDescent="0.25">
      <c r="A354">
        <f>INDEX('Acoes Bovespa'!$A$3:$A$563,MATCH(B354,'Acoes Bovespa'!$B$3:$B$563,0),1)</f>
        <v>350</v>
      </c>
      <c r="B354" t="s">
        <v>349</v>
      </c>
      <c r="C354" t="s">
        <v>802</v>
      </c>
      <c r="D354" t="s">
        <v>960</v>
      </c>
      <c r="E354" t="s">
        <v>1321</v>
      </c>
      <c r="F354">
        <v>0.38764027704999998</v>
      </c>
      <c r="G354">
        <v>0.27404866658999999</v>
      </c>
      <c r="H354">
        <v>5.2483768630999998</v>
      </c>
      <c r="I354" t="s">
        <v>1534</v>
      </c>
      <c r="J354">
        <v>3.4075229467999999</v>
      </c>
      <c r="K354">
        <v>3.4713429521000001</v>
      </c>
    </row>
    <row r="355" spans="1:11" x14ac:dyDescent="0.25">
      <c r="A355">
        <f>INDEX('Acoes Bovespa'!$A$3:$A$563,MATCH(B355,'Acoes Bovespa'!$B$3:$B$563,0),1)</f>
        <v>351</v>
      </c>
      <c r="B355" t="s">
        <v>350</v>
      </c>
      <c r="C355" t="s">
        <v>802</v>
      </c>
      <c r="D355" t="s">
        <v>961</v>
      </c>
      <c r="E355" t="s">
        <v>1322</v>
      </c>
      <c r="F355">
        <v>0.38764027704999998</v>
      </c>
      <c r="G355">
        <v>0.30674713442000001</v>
      </c>
      <c r="H355">
        <v>5.2483768630999998</v>
      </c>
      <c r="I355" t="s">
        <v>1534</v>
      </c>
      <c r="J355">
        <v>2.4756534084999999</v>
      </c>
      <c r="K355">
        <v>16.206514968</v>
      </c>
    </row>
    <row r="356" spans="1:11" x14ac:dyDescent="0.25">
      <c r="A356">
        <f>INDEX('Acoes Bovespa'!$A$3:$A$563,MATCH(B356,'Acoes Bovespa'!$B$3:$B$563,0),1)</f>
        <v>352</v>
      </c>
      <c r="B356" t="s">
        <v>351</v>
      </c>
      <c r="C356" t="s">
        <v>803</v>
      </c>
      <c r="D356" t="s">
        <v>960</v>
      </c>
      <c r="E356" t="s">
        <v>1323</v>
      </c>
      <c r="F356">
        <v>0.84430304357999997</v>
      </c>
      <c r="G356">
        <v>0.86240205269000003</v>
      </c>
      <c r="H356">
        <v>2.3699740584</v>
      </c>
      <c r="I356" t="s">
        <v>1546</v>
      </c>
      <c r="J356">
        <v>5.7491951126999998</v>
      </c>
      <c r="K356">
        <v>38163.642245000003</v>
      </c>
    </row>
    <row r="357" spans="1:11" x14ac:dyDescent="0.25">
      <c r="A357">
        <f>INDEX('Acoes Bovespa'!$A$3:$A$563,MATCH(B357,'Acoes Bovespa'!$B$3:$B$563,0),1)</f>
        <v>353</v>
      </c>
      <c r="B357" t="s">
        <v>352</v>
      </c>
      <c r="C357" t="s">
        <v>804</v>
      </c>
      <c r="D357" t="s">
        <v>960</v>
      </c>
      <c r="E357" t="s">
        <v>1324</v>
      </c>
      <c r="F357">
        <v>-9.7418260023999999</v>
      </c>
      <c r="G357">
        <v>0</v>
      </c>
      <c r="H357">
        <v>-19.003574954000001</v>
      </c>
      <c r="I357" t="s">
        <v>1536</v>
      </c>
      <c r="K357">
        <v>10.352635063999999</v>
      </c>
    </row>
    <row r="358" spans="1:11" x14ac:dyDescent="0.25">
      <c r="A358">
        <f>INDEX('Acoes Bovespa'!$A$3:$A$563,MATCH(B358,'Acoes Bovespa'!$B$3:$B$563,0),1)</f>
        <v>354</v>
      </c>
      <c r="B358" t="s">
        <v>353</v>
      </c>
      <c r="C358" t="s">
        <v>805</v>
      </c>
      <c r="D358" t="s">
        <v>960</v>
      </c>
      <c r="E358" t="s">
        <v>1325</v>
      </c>
      <c r="F358">
        <v>2.0009724257000001</v>
      </c>
      <c r="G358">
        <v>0.46709024289000001</v>
      </c>
      <c r="H358">
        <v>8.3561639086999993</v>
      </c>
      <c r="I358" t="s">
        <v>1535</v>
      </c>
      <c r="K358">
        <v>0</v>
      </c>
    </row>
    <row r="359" spans="1:11" x14ac:dyDescent="0.25">
      <c r="A359">
        <f>INDEX('Acoes Bovespa'!$A$3:$A$563,MATCH(B359,'Acoes Bovespa'!$B$3:$B$563,0),1)</f>
        <v>355</v>
      </c>
      <c r="B359" t="s">
        <v>354</v>
      </c>
      <c r="C359" t="s">
        <v>805</v>
      </c>
      <c r="D359" t="s">
        <v>961</v>
      </c>
      <c r="E359" t="s">
        <v>1326</v>
      </c>
      <c r="F359">
        <v>2.0009724257000001</v>
      </c>
      <c r="G359">
        <v>0.50750219526999996</v>
      </c>
      <c r="H359">
        <v>8.3561639086999993</v>
      </c>
      <c r="I359" t="s">
        <v>1535</v>
      </c>
      <c r="J359">
        <v>8.3968244446</v>
      </c>
      <c r="K359">
        <v>397.68251927</v>
      </c>
    </row>
    <row r="360" spans="1:11" x14ac:dyDescent="0.25">
      <c r="A360">
        <f>INDEX('Acoes Bovespa'!$A$3:$A$563,MATCH(B360,'Acoes Bovespa'!$B$3:$B$563,0),1)</f>
        <v>356</v>
      </c>
      <c r="B360" t="s">
        <v>355</v>
      </c>
      <c r="C360" t="s">
        <v>806</v>
      </c>
      <c r="D360" t="s">
        <v>960</v>
      </c>
      <c r="E360" t="s">
        <v>1327</v>
      </c>
      <c r="F360">
        <v>0.17169964203999999</v>
      </c>
      <c r="G360">
        <v>6.8139896108999995E-2</v>
      </c>
      <c r="H360">
        <v>0.98467622999000004</v>
      </c>
      <c r="I360" t="s">
        <v>1537</v>
      </c>
      <c r="J360">
        <v>1.8297438359</v>
      </c>
      <c r="K360">
        <v>41996.377202999996</v>
      </c>
    </row>
    <row r="361" spans="1:11" x14ac:dyDescent="0.25">
      <c r="A361">
        <f>INDEX('Acoes Bovespa'!$A$3:$A$563,MATCH(B361,'Acoes Bovespa'!$B$3:$B$563,0),1)</f>
        <v>357</v>
      </c>
      <c r="B361" t="s">
        <v>356</v>
      </c>
      <c r="C361" t="s">
        <v>807</v>
      </c>
      <c r="D361" t="s">
        <v>960</v>
      </c>
      <c r="E361" t="s">
        <v>1328</v>
      </c>
      <c r="F361">
        <v>204.00186855999999</v>
      </c>
      <c r="H361">
        <v>1086.6834146000001</v>
      </c>
      <c r="I361" t="s">
        <v>1539</v>
      </c>
      <c r="K361">
        <v>0</v>
      </c>
    </row>
    <row r="362" spans="1:11" x14ac:dyDescent="0.25">
      <c r="A362">
        <f>INDEX('Acoes Bovespa'!$A$3:$A$563,MATCH(B362,'Acoes Bovespa'!$B$3:$B$563,0),1)</f>
        <v>358</v>
      </c>
      <c r="B362" t="s">
        <v>357</v>
      </c>
      <c r="C362" t="s">
        <v>807</v>
      </c>
      <c r="D362" t="s">
        <v>961</v>
      </c>
      <c r="E362" t="s">
        <v>1329</v>
      </c>
      <c r="F362">
        <v>204.00186855999999</v>
      </c>
      <c r="G362">
        <v>0</v>
      </c>
      <c r="H362">
        <v>1086.6834146000001</v>
      </c>
      <c r="I362" t="s">
        <v>1539</v>
      </c>
      <c r="K362">
        <v>0</v>
      </c>
    </row>
    <row r="363" spans="1:11" x14ac:dyDescent="0.25">
      <c r="A363">
        <f>INDEX('Acoes Bovespa'!$A$3:$A$563,MATCH(B363,'Acoes Bovespa'!$B$3:$B$563,0),1)</f>
        <v>359</v>
      </c>
      <c r="B363" t="s">
        <v>358</v>
      </c>
      <c r="C363" t="s">
        <v>808</v>
      </c>
      <c r="D363" t="s">
        <v>960</v>
      </c>
      <c r="E363" t="s">
        <v>1330</v>
      </c>
      <c r="F363">
        <v>0.21411325354999999</v>
      </c>
      <c r="G363">
        <v>0.11412162611</v>
      </c>
      <c r="H363">
        <v>0.16606474573999999</v>
      </c>
      <c r="I363" t="s">
        <v>1542</v>
      </c>
      <c r="J363">
        <v>1.7097606335</v>
      </c>
      <c r="K363">
        <v>537452.36210999999</v>
      </c>
    </row>
    <row r="364" spans="1:11" x14ac:dyDescent="0.25">
      <c r="A364">
        <f>INDEX('Acoes Bovespa'!$A$3:$A$563,MATCH(B364,'Acoes Bovespa'!$B$3:$B$563,0),1)</f>
        <v>360</v>
      </c>
      <c r="B364" t="s">
        <v>359</v>
      </c>
      <c r="C364" t="s">
        <v>809</v>
      </c>
      <c r="D364" t="s">
        <v>960</v>
      </c>
      <c r="E364" t="s">
        <v>1331</v>
      </c>
      <c r="F364">
        <v>0.17637688831000001</v>
      </c>
      <c r="G364">
        <v>0</v>
      </c>
      <c r="H364">
        <v>-9.0637043411999993</v>
      </c>
      <c r="I364" t="s">
        <v>1542</v>
      </c>
      <c r="J364">
        <v>1.7997480352999999</v>
      </c>
      <c r="K364">
        <v>153.07003766</v>
      </c>
    </row>
    <row r="365" spans="1:11" x14ac:dyDescent="0.25">
      <c r="A365">
        <f>INDEX('Acoes Bovespa'!$A$3:$A$563,MATCH(B365,'Acoes Bovespa'!$B$3:$B$563,0),1)</f>
        <v>361</v>
      </c>
      <c r="B365" t="s">
        <v>360</v>
      </c>
      <c r="C365" t="s">
        <v>810</v>
      </c>
      <c r="D365" t="s">
        <v>960</v>
      </c>
      <c r="E365" t="s">
        <v>1332</v>
      </c>
      <c r="F365">
        <v>6.3109112750000002E-2</v>
      </c>
      <c r="G365">
        <v>5.9846296824999999E-2</v>
      </c>
      <c r="H365">
        <v>1.8019907528000001</v>
      </c>
      <c r="I365" t="s">
        <v>1541</v>
      </c>
      <c r="J365">
        <v>0.72789809426999996</v>
      </c>
      <c r="K365">
        <v>6013.7565708000002</v>
      </c>
    </row>
    <row r="366" spans="1:11" x14ac:dyDescent="0.25">
      <c r="A366">
        <f>INDEX('Acoes Bovespa'!$A$3:$A$563,MATCH(B366,'Acoes Bovespa'!$B$3:$B$563,0),1)</f>
        <v>362</v>
      </c>
      <c r="B366" t="s">
        <v>361</v>
      </c>
      <c r="C366" t="s">
        <v>811</v>
      </c>
      <c r="D366" t="s">
        <v>960</v>
      </c>
      <c r="E366" t="s">
        <v>1333</v>
      </c>
      <c r="F366">
        <v>-0.16168589794999999</v>
      </c>
      <c r="G366">
        <v>0</v>
      </c>
      <c r="H366">
        <v>0.99714942531999995</v>
      </c>
      <c r="I366" t="s">
        <v>1539</v>
      </c>
      <c r="J366">
        <v>0.37994680744999998</v>
      </c>
      <c r="K366">
        <v>7867.1859271000003</v>
      </c>
    </row>
    <row r="367" spans="1:11" x14ac:dyDescent="0.25">
      <c r="A367">
        <f>INDEX('Acoes Bovespa'!$A$3:$A$563,MATCH(B367,'Acoes Bovespa'!$B$3:$B$563,0),1)</f>
        <v>363</v>
      </c>
      <c r="B367" t="s">
        <v>362</v>
      </c>
      <c r="C367" t="s">
        <v>812</v>
      </c>
      <c r="D367" t="s">
        <v>960</v>
      </c>
      <c r="E367" t="s">
        <v>1334</v>
      </c>
      <c r="F367">
        <v>1.370550842E-2</v>
      </c>
      <c r="G367">
        <v>1.9305812921000001E-2</v>
      </c>
      <c r="H367">
        <v>0.36015103365000001</v>
      </c>
      <c r="I367" t="s">
        <v>1534</v>
      </c>
      <c r="J367">
        <v>0.39194512768000001</v>
      </c>
      <c r="K367">
        <v>12739.588168</v>
      </c>
    </row>
    <row r="368" spans="1:11" x14ac:dyDescent="0.25">
      <c r="A368">
        <f>INDEX('Acoes Bovespa'!$A$3:$A$563,MATCH(B368,'Acoes Bovespa'!$B$3:$B$563,0),1)</f>
        <v>364</v>
      </c>
      <c r="B368" t="s">
        <v>363</v>
      </c>
      <c r="C368" t="s">
        <v>813</v>
      </c>
      <c r="D368" t="s">
        <v>960</v>
      </c>
      <c r="E368" t="s">
        <v>1335</v>
      </c>
      <c r="F368">
        <v>3.6100666913000001</v>
      </c>
      <c r="G368">
        <v>1.4986733910000001</v>
      </c>
      <c r="H368">
        <v>15.944165290999999</v>
      </c>
      <c r="I368" t="s">
        <v>1537</v>
      </c>
      <c r="J368">
        <v>74.389585457999999</v>
      </c>
      <c r="K368">
        <v>1545.1196064000001</v>
      </c>
    </row>
    <row r="369" spans="1:11" x14ac:dyDescent="0.25">
      <c r="A369">
        <f>INDEX('Acoes Bovespa'!$A$3:$A$563,MATCH(B369,'Acoes Bovespa'!$B$3:$B$563,0),1)</f>
        <v>365</v>
      </c>
      <c r="B369" t="s">
        <v>364</v>
      </c>
      <c r="C369" t="s">
        <v>814</v>
      </c>
      <c r="D369" t="s">
        <v>960</v>
      </c>
      <c r="E369" t="s">
        <v>1336</v>
      </c>
      <c r="F369">
        <v>0.24369271828</v>
      </c>
      <c r="G369">
        <v>0</v>
      </c>
      <c r="H369">
        <v>2.7207530931999999</v>
      </c>
      <c r="I369" t="s">
        <v>1541</v>
      </c>
      <c r="J369">
        <v>1.1138440618000001</v>
      </c>
      <c r="K369">
        <v>3973.2258145999999</v>
      </c>
    </row>
    <row r="370" spans="1:11" x14ac:dyDescent="0.25">
      <c r="A370">
        <f>INDEX('Acoes Bovespa'!$A$3:$A$563,MATCH(B370,'Acoes Bovespa'!$B$3:$B$563,0),1)</f>
        <v>366</v>
      </c>
      <c r="B370" t="s">
        <v>365</v>
      </c>
      <c r="C370" t="s">
        <v>815</v>
      </c>
      <c r="D370" t="s">
        <v>960</v>
      </c>
      <c r="E370" t="s">
        <v>1337</v>
      </c>
      <c r="F370">
        <v>0.17389043791</v>
      </c>
      <c r="G370">
        <v>0.25482913128000001</v>
      </c>
      <c r="H370">
        <v>1.5407602576999999</v>
      </c>
      <c r="I370" t="s">
        <v>1537</v>
      </c>
      <c r="J370">
        <v>1.7217589537</v>
      </c>
      <c r="K370">
        <v>178096.50581</v>
      </c>
    </row>
    <row r="371" spans="1:11" x14ac:dyDescent="0.25">
      <c r="A371">
        <f>INDEX('Acoes Bovespa'!$A$3:$A$563,MATCH(B371,'Acoes Bovespa'!$B$3:$B$563,0),1)</f>
        <v>367</v>
      </c>
      <c r="B371" t="s">
        <v>366</v>
      </c>
      <c r="C371" t="s">
        <v>816</v>
      </c>
      <c r="D371" t="s">
        <v>960</v>
      </c>
      <c r="E371" t="s">
        <v>1338</v>
      </c>
      <c r="F371">
        <v>0.49276613878999997</v>
      </c>
      <c r="G371">
        <v>9.4191628701999999E-2</v>
      </c>
      <c r="H371">
        <v>3.1079921398999999</v>
      </c>
      <c r="I371" t="s">
        <v>1538</v>
      </c>
      <c r="K371">
        <v>0</v>
      </c>
    </row>
    <row r="372" spans="1:11" x14ac:dyDescent="0.25">
      <c r="A372">
        <f>INDEX('Acoes Bovespa'!$A$3:$A$563,MATCH(B372,'Acoes Bovespa'!$B$3:$B$563,0),1)</f>
        <v>368</v>
      </c>
      <c r="B372" t="s">
        <v>367</v>
      </c>
      <c r="C372" t="s">
        <v>816</v>
      </c>
      <c r="D372" t="s">
        <v>962</v>
      </c>
      <c r="E372" t="s">
        <v>1339</v>
      </c>
      <c r="F372">
        <v>0.49276613878999997</v>
      </c>
      <c r="G372">
        <v>0.10361079157</v>
      </c>
      <c r="H372">
        <v>3.1079921398999999</v>
      </c>
      <c r="I372" t="s">
        <v>1538</v>
      </c>
      <c r="K372">
        <v>0</v>
      </c>
    </row>
    <row r="373" spans="1:11" x14ac:dyDescent="0.25">
      <c r="A373">
        <f>INDEX('Acoes Bovespa'!$A$3:$A$563,MATCH(B373,'Acoes Bovespa'!$B$3:$B$563,0),1)</f>
        <v>369</v>
      </c>
      <c r="B373" t="s">
        <v>368</v>
      </c>
      <c r="C373" t="s">
        <v>816</v>
      </c>
      <c r="D373" t="s">
        <v>963</v>
      </c>
      <c r="E373" t="s">
        <v>1340</v>
      </c>
      <c r="F373">
        <v>0.49276613878999997</v>
      </c>
      <c r="G373">
        <v>0.10361079157</v>
      </c>
      <c r="H373">
        <v>3.1079921398999999</v>
      </c>
      <c r="I373" t="s">
        <v>1538</v>
      </c>
      <c r="K373">
        <v>0</v>
      </c>
    </row>
    <row r="374" spans="1:11" x14ac:dyDescent="0.25">
      <c r="A374">
        <f>INDEX('Acoes Bovespa'!$A$3:$A$563,MATCH(B374,'Acoes Bovespa'!$B$3:$B$563,0),1)</f>
        <v>370</v>
      </c>
      <c r="B374" t="s">
        <v>369</v>
      </c>
      <c r="C374" t="s">
        <v>817</v>
      </c>
      <c r="D374" t="s">
        <v>960</v>
      </c>
      <c r="E374" t="s">
        <v>1341</v>
      </c>
      <c r="F374">
        <v>-8.0336255962000003E-2</v>
      </c>
      <c r="G374">
        <v>7.6429360227999996E-2</v>
      </c>
      <c r="H374">
        <v>2.3112304111999999</v>
      </c>
      <c r="I374" t="s">
        <v>1541</v>
      </c>
      <c r="J374">
        <v>1.4397984282</v>
      </c>
      <c r="K374">
        <v>418853.22477999999</v>
      </c>
    </row>
    <row r="375" spans="1:11" x14ac:dyDescent="0.25">
      <c r="A375">
        <f>INDEX('Acoes Bovespa'!$A$3:$A$563,MATCH(B375,'Acoes Bovespa'!$B$3:$B$563,0),1)</f>
        <v>371</v>
      </c>
      <c r="B375" t="s">
        <v>370</v>
      </c>
      <c r="C375" t="s">
        <v>818</v>
      </c>
      <c r="D375" t="s">
        <v>960</v>
      </c>
      <c r="E375" t="s">
        <v>1342</v>
      </c>
      <c r="F375">
        <v>2.1166639469E-2</v>
      </c>
      <c r="G375">
        <v>2.4585844039E-2</v>
      </c>
      <c r="H375">
        <v>0.95610366491999998</v>
      </c>
      <c r="I375" t="s">
        <v>1549</v>
      </c>
      <c r="J375">
        <v>0.39794428780000002</v>
      </c>
      <c r="K375">
        <v>54956.851496000003</v>
      </c>
    </row>
    <row r="376" spans="1:11" x14ac:dyDescent="0.25">
      <c r="A376">
        <f>INDEX('Acoes Bovespa'!$A$3:$A$563,MATCH(B376,'Acoes Bovespa'!$B$3:$B$563,0),1)</f>
        <v>372</v>
      </c>
      <c r="B376" t="s">
        <v>371</v>
      </c>
      <c r="C376" t="s">
        <v>819</v>
      </c>
      <c r="D376" t="s">
        <v>960</v>
      </c>
      <c r="E376" t="s">
        <v>1343</v>
      </c>
      <c r="F376">
        <v>0.27016702471999998</v>
      </c>
      <c r="G376">
        <v>0.16177223231999999</v>
      </c>
      <c r="H376">
        <v>2.2610797326999998</v>
      </c>
      <c r="I376" t="s">
        <v>1537</v>
      </c>
      <c r="J376">
        <v>5.1792749015000004</v>
      </c>
      <c r="K376">
        <v>388352.61778999999</v>
      </c>
    </row>
    <row r="377" spans="1:11" x14ac:dyDescent="0.25">
      <c r="A377">
        <f>INDEX('Acoes Bovespa'!$A$3:$A$563,MATCH(B377,'Acoes Bovespa'!$B$3:$B$563,0),1)</f>
        <v>373</v>
      </c>
      <c r="B377" t="s">
        <v>372</v>
      </c>
      <c r="C377" t="s">
        <v>820</v>
      </c>
      <c r="D377" t="s">
        <v>960</v>
      </c>
      <c r="E377" t="s">
        <v>1344</v>
      </c>
      <c r="F377">
        <v>68.174966212000001</v>
      </c>
      <c r="G377">
        <v>0</v>
      </c>
      <c r="H377">
        <v>12.250116775</v>
      </c>
      <c r="I377" t="s">
        <v>1535</v>
      </c>
      <c r="K377">
        <v>277.21499398999998</v>
      </c>
    </row>
    <row r="378" spans="1:11" x14ac:dyDescent="0.25">
      <c r="A378">
        <f>INDEX('Acoes Bovespa'!$A$3:$A$563,MATCH(B378,'Acoes Bovespa'!$B$3:$B$563,0),1)</f>
        <v>374</v>
      </c>
      <c r="B378" t="s">
        <v>373</v>
      </c>
      <c r="C378" t="s">
        <v>821</v>
      </c>
      <c r="D378" t="s">
        <v>960</v>
      </c>
      <c r="E378" t="s">
        <v>1345</v>
      </c>
      <c r="F378">
        <v>0.76557919610000003</v>
      </c>
      <c r="G378">
        <v>0.18859871649000001</v>
      </c>
      <c r="H378">
        <v>4.5404484674000001</v>
      </c>
      <c r="I378" t="s">
        <v>1533</v>
      </c>
      <c r="J378">
        <v>3.0895674606000001</v>
      </c>
      <c r="K378">
        <v>152429.83494999999</v>
      </c>
    </row>
    <row r="379" spans="1:11" x14ac:dyDescent="0.25">
      <c r="A379">
        <f>INDEX('Acoes Bovespa'!$A$3:$A$563,MATCH(B379,'Acoes Bovespa'!$B$3:$B$563,0),1)</f>
        <v>375</v>
      </c>
      <c r="B379" t="s">
        <v>374</v>
      </c>
      <c r="C379" t="s">
        <v>822</v>
      </c>
      <c r="D379" t="s">
        <v>960</v>
      </c>
      <c r="E379" t="s">
        <v>1346</v>
      </c>
      <c r="F379">
        <v>1.1765351215000001E-2</v>
      </c>
      <c r="G379">
        <v>0</v>
      </c>
      <c r="H379">
        <v>0.38407268561000002</v>
      </c>
      <c r="I379" t="s">
        <v>1545</v>
      </c>
      <c r="J379">
        <v>0.27396164537000001</v>
      </c>
      <c r="K379">
        <v>4105.6315197000004</v>
      </c>
    </row>
    <row r="380" spans="1:11" x14ac:dyDescent="0.25">
      <c r="A380">
        <f>INDEX('Acoes Bovespa'!$A$3:$A$563,MATCH(B380,'Acoes Bovespa'!$B$3:$B$563,0),1)</f>
        <v>376</v>
      </c>
      <c r="B380" t="s">
        <v>375</v>
      </c>
      <c r="C380" t="s">
        <v>823</v>
      </c>
      <c r="D380" t="s">
        <v>960</v>
      </c>
      <c r="E380" t="s">
        <v>1347</v>
      </c>
      <c r="F380">
        <v>-12.077956101</v>
      </c>
      <c r="G380">
        <v>0</v>
      </c>
      <c r="H380">
        <v>-6.2922027049000002</v>
      </c>
      <c r="I380" t="s">
        <v>1537</v>
      </c>
      <c r="J380">
        <v>0.81988521606999998</v>
      </c>
      <c r="K380">
        <v>129.91165033999999</v>
      </c>
    </row>
    <row r="381" spans="1:11" x14ac:dyDescent="0.25">
      <c r="A381">
        <f>INDEX('Acoes Bovespa'!$A$3:$A$563,MATCH(B381,'Acoes Bovespa'!$B$3:$B$563,0),1)</f>
        <v>377</v>
      </c>
      <c r="B381" t="s">
        <v>376</v>
      </c>
      <c r="C381" t="s">
        <v>824</v>
      </c>
      <c r="D381" t="s">
        <v>960</v>
      </c>
      <c r="E381" t="s">
        <v>1348</v>
      </c>
      <c r="F381">
        <v>4.4719746436000003</v>
      </c>
      <c r="G381">
        <v>1.1018351261999999</v>
      </c>
      <c r="H381">
        <v>19.962329893</v>
      </c>
      <c r="I381" t="s">
        <v>1534</v>
      </c>
      <c r="K381">
        <v>12.24906882</v>
      </c>
    </row>
    <row r="382" spans="1:11" x14ac:dyDescent="0.25">
      <c r="A382">
        <f>INDEX('Acoes Bovespa'!$A$3:$A$563,MATCH(B382,'Acoes Bovespa'!$B$3:$B$563,0),1)</f>
        <v>378</v>
      </c>
      <c r="B382" t="s">
        <v>377</v>
      </c>
      <c r="C382" t="s">
        <v>825</v>
      </c>
      <c r="D382" t="s">
        <v>960</v>
      </c>
      <c r="E382" t="s">
        <v>1349</v>
      </c>
      <c r="F382">
        <v>-0.22772276966999999</v>
      </c>
      <c r="G382">
        <v>0</v>
      </c>
      <c r="H382">
        <v>-4.5017436655000003</v>
      </c>
      <c r="I382" t="s">
        <v>1536</v>
      </c>
      <c r="K382">
        <v>1.6203366872</v>
      </c>
    </row>
    <row r="383" spans="1:11" x14ac:dyDescent="0.25">
      <c r="A383">
        <f>INDEX('Acoes Bovespa'!$A$3:$A$563,MATCH(B383,'Acoes Bovespa'!$B$3:$B$563,0),1)</f>
        <v>379</v>
      </c>
      <c r="B383" t="s">
        <v>378</v>
      </c>
      <c r="C383" t="s">
        <v>826</v>
      </c>
      <c r="D383" t="s">
        <v>960</v>
      </c>
      <c r="E383" t="s">
        <v>1350</v>
      </c>
      <c r="F383">
        <v>0.47380725331000001</v>
      </c>
      <c r="H383">
        <v>3.3323146244999999</v>
      </c>
      <c r="I383" t="s">
        <v>1547</v>
      </c>
      <c r="K383">
        <v>0</v>
      </c>
    </row>
    <row r="384" spans="1:11" x14ac:dyDescent="0.25">
      <c r="A384">
        <f>INDEX('Acoes Bovespa'!$A$3:$A$563,MATCH(B384,'Acoes Bovespa'!$B$3:$B$563,0),1)</f>
        <v>380</v>
      </c>
      <c r="B384" t="s">
        <v>379</v>
      </c>
      <c r="C384" t="s">
        <v>827</v>
      </c>
      <c r="D384" t="s">
        <v>960</v>
      </c>
      <c r="E384" t="s">
        <v>1351</v>
      </c>
      <c r="F384">
        <v>-7.7462482811000002E-2</v>
      </c>
      <c r="G384">
        <v>0</v>
      </c>
      <c r="H384">
        <v>1.0536629125000001</v>
      </c>
      <c r="I384" t="s">
        <v>1534</v>
      </c>
      <c r="J384">
        <v>0.84988101666000004</v>
      </c>
      <c r="K384">
        <v>41099.521236</v>
      </c>
    </row>
    <row r="385" spans="1:11" x14ac:dyDescent="0.25">
      <c r="A385">
        <f>INDEX('Acoes Bovespa'!$A$3:$A$563,MATCH(B385,'Acoes Bovespa'!$B$3:$B$563,0),1)</f>
        <v>381</v>
      </c>
      <c r="B385" t="s">
        <v>380</v>
      </c>
      <c r="C385" t="s">
        <v>828</v>
      </c>
      <c r="D385" t="s">
        <v>960</v>
      </c>
      <c r="E385" t="s">
        <v>1352</v>
      </c>
      <c r="F385">
        <v>12.251321985000001</v>
      </c>
      <c r="G385">
        <v>0</v>
      </c>
      <c r="H385">
        <v>45.384428673000002</v>
      </c>
      <c r="I385" t="s">
        <v>1547</v>
      </c>
      <c r="K385">
        <v>0</v>
      </c>
    </row>
    <row r="386" spans="1:11" x14ac:dyDescent="0.25">
      <c r="A386">
        <f>INDEX('Acoes Bovespa'!$A$3:$A$563,MATCH(B386,'Acoes Bovespa'!$B$3:$B$563,0),1)</f>
        <v>382</v>
      </c>
      <c r="B386" t="s">
        <v>381</v>
      </c>
      <c r="C386" t="s">
        <v>829</v>
      </c>
      <c r="D386" t="s">
        <v>960</v>
      </c>
      <c r="E386" t="s">
        <v>1353</v>
      </c>
      <c r="F386">
        <v>-9.1956015406E-2</v>
      </c>
      <c r="G386">
        <v>0</v>
      </c>
      <c r="H386">
        <v>0.74031209464000003</v>
      </c>
      <c r="I386" t="s">
        <v>1544</v>
      </c>
      <c r="J386">
        <v>0.60391545183999995</v>
      </c>
      <c r="K386">
        <v>3760.8749115000001</v>
      </c>
    </row>
    <row r="387" spans="1:11" x14ac:dyDescent="0.25">
      <c r="A387">
        <f>INDEX('Acoes Bovespa'!$A$3:$A$563,MATCH(B387,'Acoes Bovespa'!$B$3:$B$563,0),1)</f>
        <v>383</v>
      </c>
      <c r="B387" t="s">
        <v>382</v>
      </c>
      <c r="C387" t="s">
        <v>830</v>
      </c>
      <c r="D387" t="s">
        <v>960</v>
      </c>
      <c r="E387" t="s">
        <v>1354</v>
      </c>
      <c r="F387">
        <v>1.9675198222000001</v>
      </c>
      <c r="H387">
        <v>7.5594831753999996</v>
      </c>
      <c r="I387" t="s">
        <v>1542</v>
      </c>
      <c r="K387">
        <v>0</v>
      </c>
    </row>
    <row r="388" spans="1:11" x14ac:dyDescent="0.25">
      <c r="A388">
        <f>INDEX('Acoes Bovespa'!$A$3:$A$563,MATCH(B388,'Acoes Bovespa'!$B$3:$B$563,0),1)</f>
        <v>384</v>
      </c>
      <c r="B388" t="s">
        <v>383</v>
      </c>
      <c r="C388" t="s">
        <v>830</v>
      </c>
      <c r="D388" t="s">
        <v>961</v>
      </c>
      <c r="E388" t="s">
        <v>1355</v>
      </c>
      <c r="F388">
        <v>1.9675198222000001</v>
      </c>
      <c r="G388">
        <v>0.13010037144</v>
      </c>
      <c r="H388">
        <v>7.5594831753999996</v>
      </c>
      <c r="I388" t="s">
        <v>1542</v>
      </c>
      <c r="K388">
        <v>0</v>
      </c>
    </row>
    <row r="389" spans="1:11" x14ac:dyDescent="0.25">
      <c r="A389">
        <f>INDEX('Acoes Bovespa'!$A$3:$A$563,MATCH(B389,'Acoes Bovespa'!$B$3:$B$563,0),1)</f>
        <v>385</v>
      </c>
      <c r="B389" t="s">
        <v>384</v>
      </c>
      <c r="C389" t="s">
        <v>831</v>
      </c>
      <c r="D389" t="s">
        <v>960</v>
      </c>
      <c r="E389" t="s">
        <v>1356</v>
      </c>
      <c r="F389">
        <v>0.15465805700999999</v>
      </c>
      <c r="G389">
        <v>8.9708961678999999E-2</v>
      </c>
      <c r="H389">
        <v>0.41077314382000002</v>
      </c>
      <c r="I389" t="s">
        <v>1537</v>
      </c>
      <c r="J389">
        <v>1.9997200392000001</v>
      </c>
      <c r="K389">
        <v>93637.745305000004</v>
      </c>
    </row>
    <row r="390" spans="1:11" x14ac:dyDescent="0.25">
      <c r="A390">
        <f>INDEX('Acoes Bovespa'!$A$3:$A$563,MATCH(B390,'Acoes Bovespa'!$B$3:$B$563,0),1)</f>
        <v>386</v>
      </c>
      <c r="B390" t="s">
        <v>385</v>
      </c>
      <c r="C390" t="s">
        <v>832</v>
      </c>
      <c r="D390" t="s">
        <v>960</v>
      </c>
      <c r="E390" t="s">
        <v>1357</v>
      </c>
      <c r="F390">
        <v>-1.0403588697999999</v>
      </c>
      <c r="G390">
        <v>0</v>
      </c>
      <c r="H390">
        <v>-0.70905289950000006</v>
      </c>
      <c r="I390" t="s">
        <v>1543</v>
      </c>
      <c r="J390">
        <v>0.203971444</v>
      </c>
      <c r="K390">
        <v>43418.992967999999</v>
      </c>
    </row>
    <row r="391" spans="1:11" x14ac:dyDescent="0.25">
      <c r="A391">
        <f>INDEX('Acoes Bovespa'!$A$3:$A$563,MATCH(B391,'Acoes Bovespa'!$B$3:$B$563,0),1)</f>
        <v>387</v>
      </c>
      <c r="B391" t="s">
        <v>386</v>
      </c>
      <c r="C391" t="s">
        <v>832</v>
      </c>
      <c r="D391" t="s">
        <v>961</v>
      </c>
      <c r="E391" t="s">
        <v>1358</v>
      </c>
      <c r="F391">
        <v>-1.0403588697999999</v>
      </c>
      <c r="G391">
        <v>0</v>
      </c>
      <c r="H391">
        <v>-0.70905289950000006</v>
      </c>
      <c r="I391" t="s">
        <v>1543</v>
      </c>
      <c r="J391">
        <v>0.48593196952000001</v>
      </c>
      <c r="K391">
        <v>712.80289456000003</v>
      </c>
    </row>
    <row r="392" spans="1:11" x14ac:dyDescent="0.25">
      <c r="A392">
        <f>INDEX('Acoes Bovespa'!$A$3:$A$563,MATCH(B392,'Acoes Bovespa'!$B$3:$B$563,0),1)</f>
        <v>388</v>
      </c>
      <c r="B392" t="s">
        <v>387</v>
      </c>
      <c r="C392" t="s">
        <v>833</v>
      </c>
      <c r="D392" t="s">
        <v>960</v>
      </c>
      <c r="E392" t="s">
        <v>1359</v>
      </c>
      <c r="F392">
        <v>-3.7219814291E-3</v>
      </c>
      <c r="G392">
        <v>0</v>
      </c>
      <c r="H392">
        <v>1.5853300370000001</v>
      </c>
      <c r="I392" t="s">
        <v>1533</v>
      </c>
      <c r="J392">
        <v>1.8477413162</v>
      </c>
      <c r="K392">
        <v>88493.707355999999</v>
      </c>
    </row>
    <row r="393" spans="1:11" x14ac:dyDescent="0.25">
      <c r="A393">
        <f>INDEX('Acoes Bovespa'!$A$3:$A$563,MATCH(B393,'Acoes Bovespa'!$B$3:$B$563,0),1)</f>
        <v>389</v>
      </c>
      <c r="B393" t="s">
        <v>388</v>
      </c>
      <c r="C393" t="s">
        <v>834</v>
      </c>
      <c r="D393" t="s">
        <v>960</v>
      </c>
      <c r="E393" t="s">
        <v>1360</v>
      </c>
      <c r="F393">
        <v>1.8421415949999999E-2</v>
      </c>
      <c r="G393">
        <v>0</v>
      </c>
      <c r="H393">
        <v>0.84875671625000004</v>
      </c>
      <c r="I393" t="s">
        <v>1537</v>
      </c>
      <c r="J393">
        <v>1.8057471953999999</v>
      </c>
      <c r="K393">
        <v>59320.682804999997</v>
      </c>
    </row>
    <row r="394" spans="1:11" x14ac:dyDescent="0.25">
      <c r="A394">
        <f>INDEX('Acoes Bovespa'!$A$3:$A$563,MATCH(B394,'Acoes Bovespa'!$B$3:$B$563,0),1)</f>
        <v>390</v>
      </c>
      <c r="B394" t="s">
        <v>389</v>
      </c>
      <c r="C394" t="s">
        <v>835</v>
      </c>
      <c r="D394" t="s">
        <v>960</v>
      </c>
      <c r="E394" t="s">
        <v>1361</v>
      </c>
      <c r="F394">
        <v>-0.39940970159</v>
      </c>
      <c r="G394">
        <v>0</v>
      </c>
      <c r="H394">
        <v>1.4755878692</v>
      </c>
      <c r="I394" t="s">
        <v>1533</v>
      </c>
      <c r="J394">
        <v>6.8590397343999996</v>
      </c>
      <c r="K394">
        <v>77837.659329999995</v>
      </c>
    </row>
    <row r="395" spans="1:11" x14ac:dyDescent="0.25">
      <c r="A395">
        <f>INDEX('Acoes Bovespa'!$A$3:$A$563,MATCH(B395,'Acoes Bovespa'!$B$3:$B$563,0),1)</f>
        <v>391</v>
      </c>
      <c r="B395" t="s">
        <v>390</v>
      </c>
      <c r="C395" t="s">
        <v>836</v>
      </c>
      <c r="D395" t="s">
        <v>960</v>
      </c>
      <c r="E395" t="s">
        <v>1362</v>
      </c>
      <c r="F395">
        <v>-17.516160052</v>
      </c>
      <c r="G395">
        <v>0</v>
      </c>
      <c r="H395">
        <v>-341.78051757999998</v>
      </c>
      <c r="I395" t="s">
        <v>1546</v>
      </c>
      <c r="J395">
        <v>0.90187373768000001</v>
      </c>
      <c r="K395">
        <v>697.62883566000005</v>
      </c>
    </row>
    <row r="396" spans="1:11" x14ac:dyDescent="0.25">
      <c r="A396">
        <f>INDEX('Acoes Bovespa'!$A$3:$A$563,MATCH(B396,'Acoes Bovespa'!$B$3:$B$563,0),1)</f>
        <v>392</v>
      </c>
      <c r="B396" t="s">
        <v>391</v>
      </c>
      <c r="C396" t="s">
        <v>837</v>
      </c>
      <c r="D396" t="s">
        <v>960</v>
      </c>
      <c r="E396" t="s">
        <v>1363</v>
      </c>
      <c r="F396">
        <v>0.46574995359999999</v>
      </c>
      <c r="G396">
        <v>0.12287529051</v>
      </c>
      <c r="H396">
        <v>2.6233032943999999</v>
      </c>
      <c r="I396" t="s">
        <v>1547</v>
      </c>
      <c r="J396">
        <v>5.0192972983999997</v>
      </c>
      <c r="K396">
        <v>1045.4416344000001</v>
      </c>
    </row>
    <row r="397" spans="1:11" x14ac:dyDescent="0.25">
      <c r="A397">
        <f>INDEX('Acoes Bovespa'!$A$3:$A$563,MATCH(B397,'Acoes Bovespa'!$B$3:$B$563,0),1)</f>
        <v>393</v>
      </c>
      <c r="B397" t="s">
        <v>392</v>
      </c>
      <c r="C397" t="s">
        <v>838</v>
      </c>
      <c r="D397" t="s">
        <v>960</v>
      </c>
      <c r="E397" t="s">
        <v>1364</v>
      </c>
      <c r="F397">
        <v>-0.12238997886</v>
      </c>
      <c r="G397">
        <v>0</v>
      </c>
      <c r="H397">
        <v>8.1956772597000001</v>
      </c>
      <c r="I397" t="s">
        <v>1539</v>
      </c>
      <c r="J397">
        <v>2.9995800587999999</v>
      </c>
      <c r="K397">
        <v>183041.41401000001</v>
      </c>
    </row>
    <row r="398" spans="1:11" x14ac:dyDescent="0.25">
      <c r="A398">
        <f>INDEX('Acoes Bovespa'!$A$3:$A$563,MATCH(B398,'Acoes Bovespa'!$B$3:$B$563,0),1)</f>
        <v>394</v>
      </c>
      <c r="B398" t="s">
        <v>393</v>
      </c>
      <c r="C398" t="s">
        <v>839</v>
      </c>
      <c r="D398" t="s">
        <v>960</v>
      </c>
      <c r="E398" t="s">
        <v>1365</v>
      </c>
      <c r="F398">
        <v>2.3829267816000001E-2</v>
      </c>
      <c r="G398">
        <v>0</v>
      </c>
      <c r="H398">
        <v>0.33146721631999998</v>
      </c>
      <c r="I398" t="s">
        <v>1545</v>
      </c>
      <c r="J398">
        <v>0.44993700881999998</v>
      </c>
      <c r="K398">
        <v>232.91064268</v>
      </c>
    </row>
    <row r="399" spans="1:11" x14ac:dyDescent="0.25">
      <c r="A399">
        <f>INDEX('Acoes Bovespa'!$A$3:$A$563,MATCH(B399,'Acoes Bovespa'!$B$3:$B$563,0),1)</f>
        <v>395</v>
      </c>
      <c r="B399" t="s">
        <v>394</v>
      </c>
      <c r="C399" t="s">
        <v>840</v>
      </c>
      <c r="D399" t="s">
        <v>960</v>
      </c>
      <c r="E399" t="s">
        <v>1366</v>
      </c>
      <c r="F399">
        <v>0.11434401236</v>
      </c>
      <c r="G399">
        <v>3.6630500502E-2</v>
      </c>
      <c r="H399">
        <v>1.0167798240999999</v>
      </c>
      <c r="I399" t="s">
        <v>1539</v>
      </c>
      <c r="J399">
        <v>0.58791769151999995</v>
      </c>
      <c r="K399">
        <v>15951.100071999999</v>
      </c>
    </row>
    <row r="400" spans="1:11" x14ac:dyDescent="0.25">
      <c r="A400">
        <f>INDEX('Acoes Bovespa'!$A$3:$A$563,MATCH(B400,'Acoes Bovespa'!$B$3:$B$563,0),1)</f>
        <v>396</v>
      </c>
      <c r="B400" t="s">
        <v>395</v>
      </c>
      <c r="C400" t="s">
        <v>841</v>
      </c>
      <c r="D400" t="s">
        <v>960</v>
      </c>
      <c r="E400" t="s">
        <v>1367</v>
      </c>
      <c r="F400">
        <v>0.44600786102000001</v>
      </c>
      <c r="G400">
        <v>0.68374168202999996</v>
      </c>
      <c r="H400">
        <v>6.7299833764999999</v>
      </c>
      <c r="I400" t="s">
        <v>1535</v>
      </c>
      <c r="K400">
        <v>5.2776222765999998</v>
      </c>
    </row>
    <row r="401" spans="1:11" x14ac:dyDescent="0.25">
      <c r="A401">
        <f>INDEX('Acoes Bovespa'!$A$3:$A$563,MATCH(B401,'Acoes Bovespa'!$B$3:$B$563,0),1)</f>
        <v>397</v>
      </c>
      <c r="B401" t="s">
        <v>396</v>
      </c>
      <c r="C401" t="s">
        <v>841</v>
      </c>
      <c r="D401" t="s">
        <v>961</v>
      </c>
      <c r="E401" t="s">
        <v>1368</v>
      </c>
      <c r="F401">
        <v>0.44600786102000001</v>
      </c>
      <c r="G401">
        <v>1.0119468175999999</v>
      </c>
      <c r="H401">
        <v>6.7299833764999999</v>
      </c>
      <c r="I401" t="s">
        <v>1535</v>
      </c>
      <c r="K401">
        <v>8.7556989539999996</v>
      </c>
    </row>
    <row r="402" spans="1:11" x14ac:dyDescent="0.25">
      <c r="A402">
        <f>INDEX('Acoes Bovespa'!$A$3:$A$563,MATCH(B402,'Acoes Bovespa'!$B$3:$B$563,0),1)</f>
        <v>398</v>
      </c>
      <c r="B402" t="s">
        <v>397</v>
      </c>
      <c r="C402" t="s">
        <v>842</v>
      </c>
      <c r="D402" t="s">
        <v>960</v>
      </c>
      <c r="E402" t="s">
        <v>1369</v>
      </c>
      <c r="F402">
        <v>0.60522995471999996</v>
      </c>
      <c r="G402">
        <v>0.19850973526999999</v>
      </c>
      <c r="H402">
        <v>10.241540813</v>
      </c>
      <c r="I402" t="s">
        <v>1537</v>
      </c>
      <c r="K402">
        <v>2.4121530304999999</v>
      </c>
    </row>
    <row r="403" spans="1:11" x14ac:dyDescent="0.25">
      <c r="A403">
        <f>INDEX('Acoes Bovespa'!$A$3:$A$563,MATCH(B403,'Acoes Bovespa'!$B$3:$B$563,0),1)</f>
        <v>399</v>
      </c>
      <c r="B403" t="s">
        <v>398</v>
      </c>
      <c r="C403" t="s">
        <v>842</v>
      </c>
      <c r="D403" t="s">
        <v>961</v>
      </c>
      <c r="E403" t="s">
        <v>1370</v>
      </c>
      <c r="F403">
        <v>0.60522995471999996</v>
      </c>
      <c r="G403">
        <v>0.21836070887</v>
      </c>
      <c r="H403">
        <v>10.241540813</v>
      </c>
      <c r="I403" t="s">
        <v>1537</v>
      </c>
      <c r="J403">
        <v>12.998180253999999</v>
      </c>
      <c r="K403">
        <v>28.498823303000002</v>
      </c>
    </row>
    <row r="404" spans="1:11" x14ac:dyDescent="0.25">
      <c r="A404">
        <f>INDEX('Acoes Bovespa'!$A$3:$A$563,MATCH(B404,'Acoes Bovespa'!$B$3:$B$563,0),1)</f>
        <v>400</v>
      </c>
      <c r="B404" t="s">
        <v>399</v>
      </c>
      <c r="C404" t="s">
        <v>843</v>
      </c>
      <c r="D404" t="s">
        <v>960</v>
      </c>
      <c r="E404" t="s">
        <v>1371</v>
      </c>
      <c r="F404">
        <v>-11.927382864</v>
      </c>
      <c r="G404">
        <v>0</v>
      </c>
      <c r="H404">
        <v>-12.441741325000001</v>
      </c>
      <c r="I404" t="s">
        <v>1535</v>
      </c>
      <c r="J404">
        <v>0.76389305497000004</v>
      </c>
      <c r="K404">
        <v>989.29116280999995</v>
      </c>
    </row>
    <row r="405" spans="1:11" x14ac:dyDescent="0.25">
      <c r="A405">
        <f>INDEX('Acoes Bovespa'!$A$3:$A$563,MATCH(B405,'Acoes Bovespa'!$B$3:$B$563,0),1)</f>
        <v>401</v>
      </c>
      <c r="B405" t="s">
        <v>400</v>
      </c>
      <c r="C405" t="s">
        <v>844</v>
      </c>
      <c r="D405" t="s">
        <v>960</v>
      </c>
      <c r="E405" t="s">
        <v>1372</v>
      </c>
      <c r="F405">
        <v>-27.174915782999999</v>
      </c>
      <c r="G405">
        <v>0</v>
      </c>
      <c r="H405">
        <v>-1664.9016882999999</v>
      </c>
      <c r="I405" t="s">
        <v>1541</v>
      </c>
      <c r="J405">
        <v>1.071849941</v>
      </c>
      <c r="K405">
        <v>4025.9358553000002</v>
      </c>
    </row>
    <row r="406" spans="1:11" x14ac:dyDescent="0.25">
      <c r="A406">
        <f>INDEX('Acoes Bovespa'!$A$3:$A$563,MATCH(B406,'Acoes Bovespa'!$B$3:$B$563,0),1)</f>
        <v>402</v>
      </c>
      <c r="B406" t="s">
        <v>401</v>
      </c>
      <c r="C406" t="s">
        <v>845</v>
      </c>
      <c r="D406" t="s">
        <v>960</v>
      </c>
      <c r="E406" t="s">
        <v>1373</v>
      </c>
      <c r="F406">
        <v>-2.4873552217000001</v>
      </c>
      <c r="G406">
        <v>0</v>
      </c>
      <c r="H406">
        <v>-11.567291969999999</v>
      </c>
      <c r="I406" t="s">
        <v>1531</v>
      </c>
      <c r="J406">
        <v>0.34395184674000001</v>
      </c>
      <c r="K406">
        <v>82.185398891999995</v>
      </c>
    </row>
    <row r="407" spans="1:11" x14ac:dyDescent="0.25">
      <c r="A407">
        <f>INDEX('Acoes Bovespa'!$A$3:$A$563,MATCH(B407,'Acoes Bovespa'!$B$3:$B$563,0),1)</f>
        <v>403</v>
      </c>
      <c r="B407" t="s">
        <v>402</v>
      </c>
      <c r="C407" t="s">
        <v>846</v>
      </c>
      <c r="D407" t="s">
        <v>960</v>
      </c>
      <c r="E407" t="s">
        <v>1374</v>
      </c>
      <c r="F407">
        <v>2.7670582285999998</v>
      </c>
      <c r="G407">
        <v>3.2902146736</v>
      </c>
      <c r="H407">
        <v>5.3275068568000004</v>
      </c>
      <c r="I407" t="s">
        <v>1531</v>
      </c>
      <c r="J407">
        <v>5.3332533445000001</v>
      </c>
      <c r="K407">
        <v>1743844.8629000001</v>
      </c>
    </row>
    <row r="408" spans="1:11" x14ac:dyDescent="0.25">
      <c r="A408">
        <f>INDEX('Acoes Bovespa'!$A$3:$A$563,MATCH(B408,'Acoes Bovespa'!$B$3:$B$563,0),1)</f>
        <v>404</v>
      </c>
      <c r="B408" t="s">
        <v>403</v>
      </c>
      <c r="C408" t="s">
        <v>846</v>
      </c>
      <c r="D408" t="s">
        <v>961</v>
      </c>
      <c r="E408" t="s">
        <v>1375</v>
      </c>
      <c r="F408">
        <v>2.7670582285999998</v>
      </c>
      <c r="G408">
        <v>3.2902146736</v>
      </c>
      <c r="H408">
        <v>5.3275068568000004</v>
      </c>
      <c r="I408" t="s">
        <v>1531</v>
      </c>
      <c r="J408">
        <v>4.7393364928999997</v>
      </c>
      <c r="K408">
        <v>6561583.3973000003</v>
      </c>
    </row>
    <row r="409" spans="1:11" x14ac:dyDescent="0.25">
      <c r="A409">
        <f>INDEX('Acoes Bovespa'!$A$3:$A$563,MATCH(B409,'Acoes Bovespa'!$B$3:$B$563,0),1)</f>
        <v>405</v>
      </c>
      <c r="B409" t="s">
        <v>404</v>
      </c>
      <c r="C409" t="s">
        <v>847</v>
      </c>
      <c r="D409" t="s">
        <v>960</v>
      </c>
      <c r="E409" t="s">
        <v>1376</v>
      </c>
      <c r="F409">
        <v>0.8105988744</v>
      </c>
      <c r="G409">
        <v>0.20618244992000001</v>
      </c>
      <c r="H409">
        <v>2.4944211579000002</v>
      </c>
      <c r="I409" t="s">
        <v>1531</v>
      </c>
      <c r="J409">
        <v>3.9354490371000002</v>
      </c>
      <c r="K409">
        <v>214331.01267</v>
      </c>
    </row>
    <row r="410" spans="1:11" x14ac:dyDescent="0.25">
      <c r="A410">
        <f>INDEX('Acoes Bovespa'!$A$3:$A$563,MATCH(B410,'Acoes Bovespa'!$B$3:$B$563,0),1)</f>
        <v>406</v>
      </c>
      <c r="B410" t="s">
        <v>405</v>
      </c>
      <c r="C410" t="s">
        <v>848</v>
      </c>
      <c r="D410" t="s">
        <v>960</v>
      </c>
      <c r="E410" t="s">
        <v>1377</v>
      </c>
      <c r="F410">
        <v>0.76956556509999996</v>
      </c>
      <c r="G410">
        <v>0</v>
      </c>
      <c r="H410">
        <v>2.2476244151999998</v>
      </c>
      <c r="I410" t="s">
        <v>1531</v>
      </c>
      <c r="J410">
        <v>6.9490271361999998</v>
      </c>
      <c r="K410">
        <v>1845010.1433999999</v>
      </c>
    </row>
    <row r="411" spans="1:11" x14ac:dyDescent="0.25">
      <c r="A411">
        <f>INDEX('Acoes Bovespa'!$A$3:$A$563,MATCH(B411,'Acoes Bovespa'!$B$3:$B$563,0),1)</f>
        <v>407</v>
      </c>
      <c r="B411" t="s">
        <v>406</v>
      </c>
      <c r="C411" t="s">
        <v>849</v>
      </c>
      <c r="D411" t="s">
        <v>960</v>
      </c>
      <c r="E411" t="s">
        <v>1378</v>
      </c>
      <c r="F411">
        <v>0.12978984242</v>
      </c>
      <c r="G411">
        <v>6.3294001190999996E-2</v>
      </c>
      <c r="H411">
        <v>1.4345316278</v>
      </c>
      <c r="I411" t="s">
        <v>1540</v>
      </c>
      <c r="J411">
        <v>1.581778551</v>
      </c>
      <c r="K411">
        <v>60.218279305000003</v>
      </c>
    </row>
    <row r="412" spans="1:11" x14ac:dyDescent="0.25">
      <c r="A412">
        <f>INDEX('Acoes Bovespa'!$A$3:$A$563,MATCH(B412,'Acoes Bovespa'!$B$3:$B$563,0),1)</f>
        <v>408</v>
      </c>
      <c r="B412" t="s">
        <v>407</v>
      </c>
      <c r="C412" t="s">
        <v>849</v>
      </c>
      <c r="D412" t="s">
        <v>961</v>
      </c>
      <c r="E412" t="s">
        <v>1379</v>
      </c>
      <c r="F412">
        <v>0.12978984242</v>
      </c>
      <c r="G412">
        <v>6.3294001190999996E-2</v>
      </c>
      <c r="H412">
        <v>1.4345316278</v>
      </c>
      <c r="I412" t="s">
        <v>1540</v>
      </c>
      <c r="J412">
        <v>1.2998180255</v>
      </c>
      <c r="K412">
        <v>149.54768774999999</v>
      </c>
    </row>
    <row r="413" spans="1:11" x14ac:dyDescent="0.25">
      <c r="A413">
        <f>INDEX('Acoes Bovespa'!$A$3:$A$563,MATCH(B413,'Acoes Bovespa'!$B$3:$B$563,0),1)</f>
        <v>409</v>
      </c>
      <c r="B413" t="s">
        <v>408</v>
      </c>
      <c r="C413" t="s">
        <v>850</v>
      </c>
      <c r="D413" t="s">
        <v>960</v>
      </c>
      <c r="E413" t="s">
        <v>1380</v>
      </c>
      <c r="F413">
        <v>2.1049590933E-2</v>
      </c>
      <c r="G413">
        <v>5.4400751752000003E-3</v>
      </c>
      <c r="H413">
        <v>0.76413056837000004</v>
      </c>
      <c r="I413" t="s">
        <v>1539</v>
      </c>
      <c r="J413">
        <v>1.2338272642000001</v>
      </c>
      <c r="K413">
        <v>261759.5527</v>
      </c>
    </row>
    <row r="414" spans="1:11" x14ac:dyDescent="0.25">
      <c r="A414">
        <f>INDEX('Acoes Bovespa'!$A$3:$A$563,MATCH(B414,'Acoes Bovespa'!$B$3:$B$563,0),1)</f>
        <v>410</v>
      </c>
      <c r="B414" t="s">
        <v>409</v>
      </c>
      <c r="C414" t="s">
        <v>851</v>
      </c>
      <c r="D414" t="s">
        <v>960</v>
      </c>
      <c r="E414" t="s">
        <v>1381</v>
      </c>
      <c r="F414">
        <v>4.4979080347000003E-2</v>
      </c>
      <c r="H414">
        <v>0.89328135734000003</v>
      </c>
      <c r="I414" t="s">
        <v>1534</v>
      </c>
      <c r="K414">
        <v>0</v>
      </c>
    </row>
    <row r="415" spans="1:11" x14ac:dyDescent="0.25">
      <c r="A415">
        <f>INDEX('Acoes Bovespa'!$A$3:$A$563,MATCH(B415,'Acoes Bovespa'!$B$3:$B$563,0),1)</f>
        <v>411</v>
      </c>
      <c r="B415" t="s">
        <v>410</v>
      </c>
      <c r="C415" t="s">
        <v>851</v>
      </c>
      <c r="D415" t="s">
        <v>961</v>
      </c>
      <c r="E415" t="s">
        <v>1382</v>
      </c>
      <c r="F415">
        <v>4.4979080347000003E-2</v>
      </c>
      <c r="G415">
        <v>1.2078270687999999E-2</v>
      </c>
      <c r="H415">
        <v>0.89328135734000003</v>
      </c>
      <c r="I415" t="s">
        <v>1534</v>
      </c>
      <c r="J415">
        <v>0.305957166</v>
      </c>
      <c r="K415">
        <v>1013.3639363</v>
      </c>
    </row>
    <row r="416" spans="1:11" x14ac:dyDescent="0.25">
      <c r="A416">
        <f>INDEX('Acoes Bovespa'!$A$3:$A$563,MATCH(B416,'Acoes Bovespa'!$B$3:$B$563,0),1)</f>
        <v>412</v>
      </c>
      <c r="B416" t="s">
        <v>411</v>
      </c>
      <c r="C416" t="s">
        <v>852</v>
      </c>
      <c r="D416" t="s">
        <v>960</v>
      </c>
      <c r="E416" t="s">
        <v>1383</v>
      </c>
      <c r="F416">
        <v>0.12844979001000001</v>
      </c>
      <c r="G416">
        <v>3.2765124107999997E-2</v>
      </c>
      <c r="H416">
        <v>0.39657773157999998</v>
      </c>
      <c r="I416" t="s">
        <v>1541</v>
      </c>
      <c r="J416">
        <v>1.223828664</v>
      </c>
      <c r="K416">
        <v>26296.884931000001</v>
      </c>
    </row>
    <row r="417" spans="1:11" x14ac:dyDescent="0.25">
      <c r="A417">
        <f>INDEX('Acoes Bovespa'!$A$3:$A$563,MATCH(B417,'Acoes Bovespa'!$B$3:$B$563,0),1)</f>
        <v>413</v>
      </c>
      <c r="B417" t="s">
        <v>412</v>
      </c>
      <c r="C417" t="s">
        <v>853</v>
      </c>
      <c r="D417" t="s">
        <v>960</v>
      </c>
      <c r="E417" t="s">
        <v>1384</v>
      </c>
      <c r="F417">
        <v>-1.4980890961</v>
      </c>
      <c r="G417">
        <v>0</v>
      </c>
      <c r="H417">
        <v>-6.3021361778999996</v>
      </c>
      <c r="I417" t="s">
        <v>1546</v>
      </c>
      <c r="K417">
        <v>6.7788010431999997</v>
      </c>
    </row>
    <row r="418" spans="1:11" x14ac:dyDescent="0.25">
      <c r="A418">
        <f>INDEX('Acoes Bovespa'!$A$3:$A$563,MATCH(B418,'Acoes Bovespa'!$B$3:$B$563,0),1)</f>
        <v>414</v>
      </c>
      <c r="B418" t="s">
        <v>413</v>
      </c>
      <c r="C418" t="s">
        <v>854</v>
      </c>
      <c r="D418" t="s">
        <v>960</v>
      </c>
      <c r="E418" t="s">
        <v>1385</v>
      </c>
      <c r="F418">
        <v>5.3365648839000004</v>
      </c>
      <c r="H418">
        <v>61.121214743000003</v>
      </c>
      <c r="I418" t="s">
        <v>1537</v>
      </c>
      <c r="K418">
        <v>0</v>
      </c>
    </row>
    <row r="419" spans="1:11" x14ac:dyDescent="0.25">
      <c r="A419">
        <f>INDEX('Acoes Bovespa'!$A$3:$A$563,MATCH(B419,'Acoes Bovespa'!$B$3:$B$563,0),1)</f>
        <v>415</v>
      </c>
      <c r="B419" t="s">
        <v>414</v>
      </c>
      <c r="C419" t="s">
        <v>855</v>
      </c>
      <c r="D419" t="s">
        <v>960</v>
      </c>
      <c r="E419" t="s">
        <v>1386</v>
      </c>
      <c r="F419">
        <v>-0.48529644962000001</v>
      </c>
      <c r="G419">
        <v>0</v>
      </c>
      <c r="H419">
        <v>-6.5739003675000003</v>
      </c>
      <c r="I419" t="s">
        <v>1532</v>
      </c>
      <c r="K419">
        <v>6.7330374373000001</v>
      </c>
    </row>
    <row r="420" spans="1:11" x14ac:dyDescent="0.25">
      <c r="A420">
        <f>INDEX('Acoes Bovespa'!$A$3:$A$563,MATCH(B420,'Acoes Bovespa'!$B$3:$B$563,0),1)</f>
        <v>416</v>
      </c>
      <c r="B420" t="s">
        <v>415</v>
      </c>
      <c r="C420" t="s">
        <v>856</v>
      </c>
      <c r="D420" t="s">
        <v>960</v>
      </c>
      <c r="E420" t="s">
        <v>1387</v>
      </c>
      <c r="F420">
        <v>0.34098259072999998</v>
      </c>
      <c r="G420">
        <v>0.13983725130999999</v>
      </c>
      <c r="H420">
        <v>3.1790528451000002</v>
      </c>
      <c r="I420" t="s">
        <v>1534</v>
      </c>
      <c r="J420">
        <v>5.0252964584999997</v>
      </c>
      <c r="K420">
        <v>199988.21406999999</v>
      </c>
    </row>
    <row r="421" spans="1:11" x14ac:dyDescent="0.25">
      <c r="A421">
        <f>INDEX('Acoes Bovespa'!$A$3:$A$563,MATCH(B421,'Acoes Bovespa'!$B$3:$B$563,0),1)</f>
        <v>417</v>
      </c>
      <c r="B421" t="s">
        <v>416</v>
      </c>
      <c r="C421" t="s">
        <v>857</v>
      </c>
      <c r="D421" t="s">
        <v>960</v>
      </c>
      <c r="E421" t="s">
        <v>1388</v>
      </c>
      <c r="F421">
        <v>0.20811881423</v>
      </c>
      <c r="G421">
        <v>5.9515226083E-2</v>
      </c>
      <c r="H421">
        <v>0.63512547460000002</v>
      </c>
      <c r="I421" t="s">
        <v>1548</v>
      </c>
      <c r="J421">
        <v>1.2058311836</v>
      </c>
      <c r="K421">
        <v>23470.810111999999</v>
      </c>
    </row>
    <row r="422" spans="1:11" x14ac:dyDescent="0.25">
      <c r="A422">
        <f>INDEX('Acoes Bovespa'!$A$3:$A$563,MATCH(B422,'Acoes Bovespa'!$B$3:$B$563,0),1)</f>
        <v>418</v>
      </c>
      <c r="B422" t="s">
        <v>417</v>
      </c>
      <c r="C422" t="s">
        <v>858</v>
      </c>
      <c r="D422" t="s">
        <v>960</v>
      </c>
      <c r="E422" t="s">
        <v>1389</v>
      </c>
      <c r="F422">
        <v>0.41543633571999999</v>
      </c>
      <c r="G422">
        <v>6.9162801871999996E-2</v>
      </c>
      <c r="H422">
        <v>1.9114133622</v>
      </c>
      <c r="I422" t="s">
        <v>1549</v>
      </c>
      <c r="J422">
        <v>1.4977903094</v>
      </c>
      <c r="K422">
        <v>63775.983547999997</v>
      </c>
    </row>
    <row r="423" spans="1:11" x14ac:dyDescent="0.25">
      <c r="A423">
        <f>INDEX('Acoes Bovespa'!$A$3:$A$563,MATCH(B423,'Acoes Bovespa'!$B$3:$B$563,0),1)</f>
        <v>419</v>
      </c>
      <c r="B423" t="s">
        <v>418</v>
      </c>
      <c r="C423" t="s">
        <v>859</v>
      </c>
      <c r="D423" t="s">
        <v>970</v>
      </c>
      <c r="E423" t="s">
        <v>1390</v>
      </c>
      <c r="F423">
        <v>1.3618325647E-4</v>
      </c>
      <c r="G423">
        <v>0</v>
      </c>
      <c r="H423">
        <v>4.7664156697999998E-4</v>
      </c>
      <c r="I423" t="s">
        <v>1534</v>
      </c>
      <c r="J423">
        <v>0.80988661587999999</v>
      </c>
      <c r="K423">
        <v>16.480047816999999</v>
      </c>
    </row>
    <row r="424" spans="1:11" x14ac:dyDescent="0.25">
      <c r="A424">
        <f>INDEX('Acoes Bovespa'!$A$3:$A$563,MATCH(B424,'Acoes Bovespa'!$B$3:$B$563,0),1)</f>
        <v>420</v>
      </c>
      <c r="B424" t="s">
        <v>419</v>
      </c>
      <c r="C424" t="s">
        <v>860</v>
      </c>
      <c r="D424" t="s">
        <v>960</v>
      </c>
      <c r="E424" t="s">
        <v>1391</v>
      </c>
      <c r="F424">
        <v>0.92571792079000004</v>
      </c>
      <c r="H424">
        <v>3.9842677236999999</v>
      </c>
      <c r="I424" t="s">
        <v>1549</v>
      </c>
      <c r="K424">
        <v>0</v>
      </c>
    </row>
    <row r="425" spans="1:11" x14ac:dyDescent="0.25">
      <c r="A425">
        <f>INDEX('Acoes Bovespa'!$A$3:$A$563,MATCH(B425,'Acoes Bovespa'!$B$3:$B$563,0),1)</f>
        <v>421</v>
      </c>
      <c r="B425" t="s">
        <v>420</v>
      </c>
      <c r="C425" t="s">
        <v>860</v>
      </c>
      <c r="D425" t="s">
        <v>969</v>
      </c>
      <c r="E425" t="s">
        <v>1392</v>
      </c>
      <c r="F425">
        <v>0.92571792079000004</v>
      </c>
      <c r="H425">
        <v>3.9842677236999999</v>
      </c>
      <c r="I425" t="s">
        <v>1549</v>
      </c>
      <c r="K425">
        <v>0</v>
      </c>
    </row>
    <row r="426" spans="1:11" x14ac:dyDescent="0.25">
      <c r="A426">
        <f>INDEX('Acoes Bovespa'!$A$3:$A$563,MATCH(B426,'Acoes Bovespa'!$B$3:$B$563,0),1)</f>
        <v>422</v>
      </c>
      <c r="B426" t="s">
        <v>421</v>
      </c>
      <c r="C426" t="s">
        <v>861</v>
      </c>
      <c r="D426" t="s">
        <v>960</v>
      </c>
      <c r="E426" t="s">
        <v>1393</v>
      </c>
      <c r="F426">
        <v>0.10280304893</v>
      </c>
      <c r="G426">
        <v>5.6250512108E-2</v>
      </c>
      <c r="H426">
        <v>1.1134969296999999</v>
      </c>
      <c r="I426" t="s">
        <v>1541</v>
      </c>
      <c r="J426">
        <v>1.7497550342999999</v>
      </c>
      <c r="K426">
        <v>5597.5914675000004</v>
      </c>
    </row>
    <row r="427" spans="1:11" x14ac:dyDescent="0.25">
      <c r="A427">
        <f>INDEX('Acoes Bovespa'!$A$3:$A$563,MATCH(B427,'Acoes Bovespa'!$B$3:$B$563,0),1)</f>
        <v>423</v>
      </c>
      <c r="B427" t="s">
        <v>422</v>
      </c>
      <c r="C427" t="s">
        <v>862</v>
      </c>
      <c r="D427" t="s">
        <v>960</v>
      </c>
      <c r="E427" t="s">
        <v>1394</v>
      </c>
      <c r="F427">
        <v>0.12641551672000001</v>
      </c>
      <c r="G427">
        <v>3.3058890011E-2</v>
      </c>
      <c r="H427">
        <v>1.8616941196000001</v>
      </c>
      <c r="I427" t="s">
        <v>1539</v>
      </c>
      <c r="J427">
        <v>0.64191013257999996</v>
      </c>
      <c r="K427">
        <v>1669.4199877999999</v>
      </c>
    </row>
    <row r="428" spans="1:11" x14ac:dyDescent="0.25">
      <c r="A428">
        <f>INDEX('Acoes Bovespa'!$A$3:$A$563,MATCH(B428,'Acoes Bovespa'!$B$3:$B$563,0),1)</f>
        <v>424</v>
      </c>
      <c r="B428" t="s">
        <v>423</v>
      </c>
      <c r="C428" t="s">
        <v>863</v>
      </c>
      <c r="D428" t="s">
        <v>960</v>
      </c>
      <c r="E428" t="s">
        <v>1395</v>
      </c>
      <c r="F428">
        <v>-1.3749901251000001E-5</v>
      </c>
      <c r="H428">
        <v>1.1470613966999999E-5</v>
      </c>
      <c r="I428" t="s">
        <v>1537</v>
      </c>
      <c r="K428">
        <v>0</v>
      </c>
    </row>
    <row r="429" spans="1:11" x14ac:dyDescent="0.25">
      <c r="A429">
        <f>INDEX('Acoes Bovespa'!$A$3:$A$563,MATCH(B429,'Acoes Bovespa'!$B$3:$B$563,0),1)</f>
        <v>425</v>
      </c>
      <c r="B429" t="s">
        <v>424</v>
      </c>
      <c r="C429" t="s">
        <v>864</v>
      </c>
      <c r="D429" t="s">
        <v>960</v>
      </c>
      <c r="E429" t="s">
        <v>1396</v>
      </c>
      <c r="F429">
        <v>6.3980332713999999E-2</v>
      </c>
      <c r="G429">
        <v>5.1034246142999999E-2</v>
      </c>
      <c r="H429">
        <v>0.92673871769000005</v>
      </c>
      <c r="I429" t="s">
        <v>1537</v>
      </c>
      <c r="J429">
        <v>0.79388885556</v>
      </c>
      <c r="K429">
        <v>88335.730859000003</v>
      </c>
    </row>
    <row r="430" spans="1:11" x14ac:dyDescent="0.25">
      <c r="A430">
        <f>INDEX('Acoes Bovespa'!$A$3:$A$563,MATCH(B430,'Acoes Bovespa'!$B$3:$B$563,0),1)</f>
        <v>426</v>
      </c>
      <c r="B430" t="s">
        <v>425</v>
      </c>
      <c r="C430" t="s">
        <v>865</v>
      </c>
      <c r="D430" t="s">
        <v>960</v>
      </c>
      <c r="E430" t="s">
        <v>1397</v>
      </c>
      <c r="F430">
        <v>2.8136627158</v>
      </c>
      <c r="H430">
        <v>15.114589661</v>
      </c>
      <c r="I430" t="s">
        <v>1545</v>
      </c>
      <c r="K430">
        <v>0</v>
      </c>
    </row>
    <row r="431" spans="1:11" x14ac:dyDescent="0.25">
      <c r="A431">
        <f>INDEX('Acoes Bovespa'!$A$3:$A$563,MATCH(B431,'Acoes Bovespa'!$B$3:$B$563,0),1)</f>
        <v>427</v>
      </c>
      <c r="B431" t="s">
        <v>426</v>
      </c>
      <c r="C431" t="s">
        <v>866</v>
      </c>
      <c r="D431" t="s">
        <v>960</v>
      </c>
      <c r="E431" t="s">
        <v>1398</v>
      </c>
      <c r="F431">
        <v>-1.9138926702E-2</v>
      </c>
      <c r="G431">
        <v>0</v>
      </c>
      <c r="H431">
        <v>0.54933416616999997</v>
      </c>
      <c r="I431" t="s">
        <v>1539</v>
      </c>
      <c r="J431">
        <v>0.82188493611000002</v>
      </c>
      <c r="K431">
        <v>70067.609159</v>
      </c>
    </row>
    <row r="432" spans="1:11" x14ac:dyDescent="0.25">
      <c r="A432">
        <f>INDEX('Acoes Bovespa'!$A$3:$A$563,MATCH(B432,'Acoes Bovespa'!$B$3:$B$563,0),1)</f>
        <v>428</v>
      </c>
      <c r="B432" t="s">
        <v>427</v>
      </c>
      <c r="C432" t="s">
        <v>867</v>
      </c>
      <c r="D432" t="s">
        <v>960</v>
      </c>
      <c r="E432" t="s">
        <v>1399</v>
      </c>
      <c r="F432">
        <v>0.11587138545</v>
      </c>
      <c r="G432">
        <v>5.9882055657E-2</v>
      </c>
      <c r="H432">
        <v>0.62121349513000002</v>
      </c>
      <c r="I432" t="s">
        <v>1539</v>
      </c>
      <c r="J432">
        <v>5.2552642629999999</v>
      </c>
      <c r="K432">
        <v>719552.01988000004</v>
      </c>
    </row>
    <row r="433" spans="1:11" x14ac:dyDescent="0.25">
      <c r="A433">
        <f>INDEX('Acoes Bovespa'!$A$3:$A$563,MATCH(B433,'Acoes Bovespa'!$B$3:$B$563,0),1)</f>
        <v>429</v>
      </c>
      <c r="B433" t="s">
        <v>428</v>
      </c>
      <c r="C433" t="s">
        <v>868</v>
      </c>
      <c r="D433" t="s">
        <v>961</v>
      </c>
      <c r="E433" t="s">
        <v>1400</v>
      </c>
      <c r="F433">
        <v>1.787675338E-3</v>
      </c>
      <c r="G433">
        <v>3.9738939042000002E-2</v>
      </c>
      <c r="H433">
        <v>0.39371069341999998</v>
      </c>
      <c r="I433" t="s">
        <v>1532</v>
      </c>
      <c r="J433">
        <v>0.63791069249999999</v>
      </c>
      <c r="K433">
        <v>265067.30342000001</v>
      </c>
    </row>
    <row r="434" spans="1:11" x14ac:dyDescent="0.25">
      <c r="A434">
        <f>INDEX('Acoes Bovespa'!$A$3:$A$563,MATCH(B434,'Acoes Bovespa'!$B$3:$B$563,0),1)</f>
        <v>430</v>
      </c>
      <c r="B434" t="s">
        <v>429</v>
      </c>
      <c r="C434" t="s">
        <v>869</v>
      </c>
      <c r="D434" t="s">
        <v>960</v>
      </c>
      <c r="E434" t="s">
        <v>1401</v>
      </c>
      <c r="F434">
        <v>0.27467241220999999</v>
      </c>
      <c r="G434">
        <v>9.5140963021000002E-2</v>
      </c>
      <c r="H434">
        <v>1.6023711484000001</v>
      </c>
      <c r="I434" t="s">
        <v>1546</v>
      </c>
      <c r="J434">
        <v>1.5437838703</v>
      </c>
      <c r="K434">
        <v>480.42002116999998</v>
      </c>
    </row>
    <row r="435" spans="1:11" x14ac:dyDescent="0.25">
      <c r="A435">
        <f>INDEX('Acoes Bovespa'!$A$3:$A$563,MATCH(B435,'Acoes Bovespa'!$B$3:$B$563,0),1)</f>
        <v>431</v>
      </c>
      <c r="B435" t="s">
        <v>430</v>
      </c>
      <c r="C435" t="s">
        <v>869</v>
      </c>
      <c r="D435" t="s">
        <v>961</v>
      </c>
      <c r="E435" t="s">
        <v>1402</v>
      </c>
      <c r="F435">
        <v>0.27467241220999999</v>
      </c>
      <c r="G435">
        <v>9.5140963021000002E-2</v>
      </c>
      <c r="H435">
        <v>1.6023711484000001</v>
      </c>
      <c r="I435" t="s">
        <v>1546</v>
      </c>
      <c r="J435">
        <v>1.6517687524</v>
      </c>
      <c r="K435">
        <v>86190.568922000006</v>
      </c>
    </row>
    <row r="436" spans="1:11" x14ac:dyDescent="0.25">
      <c r="A436">
        <f>INDEX('Acoes Bovespa'!$A$3:$A$563,MATCH(B436,'Acoes Bovespa'!$B$3:$B$563,0),1)</f>
        <v>432</v>
      </c>
      <c r="B436" t="s">
        <v>431</v>
      </c>
      <c r="C436" t="s">
        <v>870</v>
      </c>
      <c r="D436" t="s">
        <v>960</v>
      </c>
      <c r="E436" t="s">
        <v>1403</v>
      </c>
      <c r="F436">
        <v>-6.4931154825000004E-2</v>
      </c>
      <c r="G436">
        <v>0</v>
      </c>
      <c r="H436">
        <v>-2.7971536615000001E-2</v>
      </c>
      <c r="I436" t="s">
        <v>1546</v>
      </c>
      <c r="J436">
        <v>0.66190733297000004</v>
      </c>
      <c r="K436">
        <v>29761.602185</v>
      </c>
    </row>
    <row r="437" spans="1:11" x14ac:dyDescent="0.25">
      <c r="A437">
        <f>INDEX('Acoes Bovespa'!$A$3:$A$563,MATCH(B437,'Acoes Bovespa'!$B$3:$B$563,0),1)</f>
        <v>433</v>
      </c>
      <c r="B437" t="s">
        <v>432</v>
      </c>
      <c r="C437" t="s">
        <v>870</v>
      </c>
      <c r="D437" t="s">
        <v>961</v>
      </c>
      <c r="E437" t="s">
        <v>1404</v>
      </c>
      <c r="F437">
        <v>-6.4931154825000004E-2</v>
      </c>
      <c r="G437">
        <v>0</v>
      </c>
      <c r="H437">
        <v>-2.7971536615000001E-2</v>
      </c>
      <c r="I437" t="s">
        <v>1546</v>
      </c>
      <c r="J437">
        <v>0.17397564340999999</v>
      </c>
      <c r="K437">
        <v>6456.1451391999999</v>
      </c>
    </row>
    <row r="438" spans="1:11" x14ac:dyDescent="0.25">
      <c r="A438">
        <f>INDEX('Acoes Bovespa'!$A$3:$A$563,MATCH(B438,'Acoes Bovespa'!$B$3:$B$563,0),1)</f>
        <v>434</v>
      </c>
      <c r="B438" t="s">
        <v>433</v>
      </c>
      <c r="C438" t="s">
        <v>871</v>
      </c>
      <c r="D438" t="s">
        <v>960</v>
      </c>
      <c r="E438" t="s">
        <v>1405</v>
      </c>
      <c r="F438">
        <v>0.11566254654999999</v>
      </c>
      <c r="G438">
        <v>5.7890441982000003E-2</v>
      </c>
      <c r="H438">
        <v>1.8555129136999999</v>
      </c>
      <c r="I438" t="s">
        <v>1537</v>
      </c>
      <c r="J438">
        <v>4.5733597295999999</v>
      </c>
      <c r="K438">
        <v>683872.40118000004</v>
      </c>
    </row>
    <row r="439" spans="1:11" x14ac:dyDescent="0.25">
      <c r="A439">
        <f>INDEX('Acoes Bovespa'!$A$3:$A$563,MATCH(B439,'Acoes Bovespa'!$B$3:$B$563,0),1)</f>
        <v>435</v>
      </c>
      <c r="B439" t="s">
        <v>434</v>
      </c>
      <c r="C439" t="s">
        <v>872</v>
      </c>
      <c r="D439" t="s">
        <v>960</v>
      </c>
      <c r="E439" t="s">
        <v>1406</v>
      </c>
      <c r="F439">
        <v>0.13497978153000001</v>
      </c>
      <c r="G439">
        <v>0.16867921697999999</v>
      </c>
      <c r="H439">
        <v>0.34969993790999998</v>
      </c>
      <c r="I439" t="s">
        <v>1533</v>
      </c>
      <c r="J439">
        <v>1.0778491011</v>
      </c>
      <c r="K439">
        <v>35.389981757000001</v>
      </c>
    </row>
    <row r="440" spans="1:11" x14ac:dyDescent="0.25">
      <c r="A440">
        <f>INDEX('Acoes Bovespa'!$A$3:$A$563,MATCH(B440,'Acoes Bovespa'!$B$3:$B$563,0),1)</f>
        <v>436</v>
      </c>
      <c r="B440" t="s">
        <v>435</v>
      </c>
      <c r="C440" t="s">
        <v>873</v>
      </c>
      <c r="D440" t="s">
        <v>960</v>
      </c>
      <c r="E440" t="s">
        <v>1407</v>
      </c>
      <c r="F440">
        <v>0.9594812304</v>
      </c>
      <c r="G440">
        <v>0</v>
      </c>
      <c r="H440">
        <v>0.71510273148000003</v>
      </c>
      <c r="I440" t="s">
        <v>1533</v>
      </c>
      <c r="J440">
        <v>0.32395464634999999</v>
      </c>
      <c r="K440">
        <v>405.84125219999999</v>
      </c>
    </row>
    <row r="441" spans="1:11" x14ac:dyDescent="0.25">
      <c r="A441">
        <f>INDEX('Acoes Bovespa'!$A$3:$A$563,MATCH(B441,'Acoes Bovespa'!$B$3:$B$563,0),1)</f>
        <v>437</v>
      </c>
      <c r="B441" t="s">
        <v>436</v>
      </c>
      <c r="C441" t="s">
        <v>873</v>
      </c>
      <c r="D441" t="s">
        <v>961</v>
      </c>
      <c r="E441" t="s">
        <v>1408</v>
      </c>
      <c r="F441">
        <v>0.9594812304</v>
      </c>
      <c r="G441">
        <v>0</v>
      </c>
      <c r="H441">
        <v>0.71510273148000003</v>
      </c>
      <c r="I441" t="s">
        <v>1533</v>
      </c>
      <c r="J441">
        <v>0.32395464634999999</v>
      </c>
      <c r="K441">
        <v>481.96414963000001</v>
      </c>
    </row>
    <row r="442" spans="1:11" x14ac:dyDescent="0.25">
      <c r="A442">
        <f>INDEX('Acoes Bovespa'!$A$3:$A$563,MATCH(B442,'Acoes Bovespa'!$B$3:$B$563,0),1)</f>
        <v>438</v>
      </c>
      <c r="B442" t="s">
        <v>437</v>
      </c>
      <c r="C442" t="s">
        <v>873</v>
      </c>
      <c r="D442" t="s">
        <v>968</v>
      </c>
      <c r="E442" t="s">
        <v>1409</v>
      </c>
      <c r="F442">
        <v>0.9594812304</v>
      </c>
      <c r="G442">
        <v>0</v>
      </c>
      <c r="H442">
        <v>0.71510273148000003</v>
      </c>
      <c r="I442" t="s">
        <v>1533</v>
      </c>
      <c r="J442">
        <v>0.97986281920999996</v>
      </c>
      <c r="K442">
        <v>183.40799132999999</v>
      </c>
    </row>
    <row r="443" spans="1:11" x14ac:dyDescent="0.25">
      <c r="A443">
        <f>INDEX('Acoes Bovespa'!$A$3:$A$563,MATCH(B443,'Acoes Bovespa'!$B$3:$B$563,0),1)</f>
        <v>439</v>
      </c>
      <c r="B443" t="s">
        <v>438</v>
      </c>
      <c r="C443" t="s">
        <v>874</v>
      </c>
      <c r="D443" t="s">
        <v>960</v>
      </c>
      <c r="E443" t="s">
        <v>1410</v>
      </c>
      <c r="F443">
        <v>2.1886995245</v>
      </c>
      <c r="H443">
        <v>4.6167639559999998</v>
      </c>
      <c r="I443" t="s">
        <v>1546</v>
      </c>
      <c r="K443">
        <v>0</v>
      </c>
    </row>
    <row r="444" spans="1:11" x14ac:dyDescent="0.25">
      <c r="A444">
        <f>INDEX('Acoes Bovespa'!$A$3:$A$563,MATCH(B444,'Acoes Bovespa'!$B$3:$B$563,0),1)</f>
        <v>440</v>
      </c>
      <c r="B444" t="s">
        <v>439</v>
      </c>
      <c r="C444" t="s">
        <v>874</v>
      </c>
      <c r="D444" t="s">
        <v>961</v>
      </c>
      <c r="E444" t="s">
        <v>1411</v>
      </c>
      <c r="F444">
        <v>2.1886995245</v>
      </c>
      <c r="G444">
        <v>0.97808087024000001</v>
      </c>
      <c r="H444">
        <v>4.6167639559999998</v>
      </c>
      <c r="I444" t="s">
        <v>1546</v>
      </c>
      <c r="J444">
        <v>13.79206911</v>
      </c>
      <c r="K444">
        <v>515.65112711999996</v>
      </c>
    </row>
    <row r="445" spans="1:11" x14ac:dyDescent="0.25">
      <c r="A445">
        <f>INDEX('Acoes Bovespa'!$A$3:$A$563,MATCH(B445,'Acoes Bovespa'!$B$3:$B$563,0),1)</f>
        <v>441</v>
      </c>
      <c r="B445" t="s">
        <v>440</v>
      </c>
      <c r="C445" t="s">
        <v>875</v>
      </c>
      <c r="D445" t="s">
        <v>960</v>
      </c>
      <c r="E445" t="s">
        <v>1412</v>
      </c>
      <c r="F445">
        <v>9.6965252313000003E-2</v>
      </c>
      <c r="G445">
        <v>2.8489058937E-2</v>
      </c>
      <c r="H445">
        <v>2.9063599615000002</v>
      </c>
      <c r="I445" t="s">
        <v>1541</v>
      </c>
      <c r="J445">
        <v>1.0258563801</v>
      </c>
      <c r="K445">
        <v>371.53889569</v>
      </c>
    </row>
    <row r="446" spans="1:11" x14ac:dyDescent="0.25">
      <c r="A446">
        <f>INDEX('Acoes Bovespa'!$A$3:$A$563,MATCH(B446,'Acoes Bovespa'!$B$3:$B$563,0),1)</f>
        <v>442</v>
      </c>
      <c r="B446" t="s">
        <v>441</v>
      </c>
      <c r="C446" t="s">
        <v>876</v>
      </c>
      <c r="D446" t="s">
        <v>970</v>
      </c>
      <c r="E446" t="s">
        <v>1413</v>
      </c>
      <c r="F446">
        <v>9.4501728152999995E-2</v>
      </c>
      <c r="H446">
        <v>0.17461974448000001</v>
      </c>
      <c r="I446" t="s">
        <v>1539</v>
      </c>
      <c r="K446">
        <v>0</v>
      </c>
    </row>
    <row r="447" spans="1:11" x14ac:dyDescent="0.25">
      <c r="A447">
        <f>INDEX('Acoes Bovespa'!$A$3:$A$563,MATCH(B447,'Acoes Bovespa'!$B$3:$B$563,0),1)</f>
        <v>443</v>
      </c>
      <c r="B447" t="s">
        <v>442</v>
      </c>
      <c r="C447" t="s">
        <v>877</v>
      </c>
      <c r="D447" t="s">
        <v>960</v>
      </c>
      <c r="E447" t="s">
        <v>1414</v>
      </c>
      <c r="F447">
        <v>0.48942729470000002</v>
      </c>
      <c r="G447">
        <v>0.16634339914999999</v>
      </c>
      <c r="H447">
        <v>2.4362648018000002</v>
      </c>
      <c r="I447" t="s">
        <v>1536</v>
      </c>
      <c r="J447">
        <v>2.9955806187</v>
      </c>
      <c r="K447">
        <v>46192.021801000003</v>
      </c>
    </row>
    <row r="448" spans="1:11" x14ac:dyDescent="0.25">
      <c r="A448">
        <f>INDEX('Acoes Bovespa'!$A$3:$A$563,MATCH(B448,'Acoes Bovespa'!$B$3:$B$563,0),1)</f>
        <v>444</v>
      </c>
      <c r="B448" t="s">
        <v>443</v>
      </c>
      <c r="C448" t="s">
        <v>878</v>
      </c>
      <c r="D448" t="s">
        <v>960</v>
      </c>
      <c r="E448" t="s">
        <v>1415</v>
      </c>
      <c r="F448">
        <v>-4.231360628</v>
      </c>
      <c r="G448">
        <v>0</v>
      </c>
      <c r="H448">
        <v>-10.750399326</v>
      </c>
      <c r="I448" t="s">
        <v>1541</v>
      </c>
      <c r="J448">
        <v>0.61591377206999998</v>
      </c>
      <c r="K448">
        <v>683.14308935999998</v>
      </c>
    </row>
    <row r="449" spans="1:11" x14ac:dyDescent="0.25">
      <c r="A449">
        <f>INDEX('Acoes Bovespa'!$A$3:$A$563,MATCH(B449,'Acoes Bovespa'!$B$3:$B$563,0),1)</f>
        <v>445</v>
      </c>
      <c r="B449" t="s">
        <v>444</v>
      </c>
      <c r="C449" t="s">
        <v>879</v>
      </c>
      <c r="D449" t="s">
        <v>960</v>
      </c>
      <c r="E449" t="s">
        <v>1416</v>
      </c>
      <c r="F449">
        <v>5.3278435472999999E-2</v>
      </c>
      <c r="G449">
        <v>1.3082282876999999E-2</v>
      </c>
      <c r="H449">
        <v>1.5717461221</v>
      </c>
      <c r="I449" t="s">
        <v>1538</v>
      </c>
      <c r="J449">
        <v>3.9394484772</v>
      </c>
      <c r="K449">
        <v>798940.85089999996</v>
      </c>
    </row>
    <row r="450" spans="1:11" x14ac:dyDescent="0.25">
      <c r="A450">
        <f>INDEX('Acoes Bovespa'!$A$3:$A$563,MATCH(B450,'Acoes Bovespa'!$B$3:$B$563,0),1)</f>
        <v>446</v>
      </c>
      <c r="B450" t="s">
        <v>445</v>
      </c>
      <c r="C450" t="s">
        <v>880</v>
      </c>
      <c r="D450" t="s">
        <v>960</v>
      </c>
      <c r="E450" t="s">
        <v>1417</v>
      </c>
      <c r="F450">
        <v>0.87519948806000003</v>
      </c>
      <c r="G450">
        <v>0.18812612253</v>
      </c>
      <c r="H450">
        <v>7.6642890533000001</v>
      </c>
      <c r="I450" t="s">
        <v>1537</v>
      </c>
      <c r="J450">
        <v>9.2247085408</v>
      </c>
      <c r="K450">
        <v>773592.14769999997</v>
      </c>
    </row>
    <row r="451" spans="1:11" x14ac:dyDescent="0.25">
      <c r="A451">
        <f>INDEX('Acoes Bovespa'!$A$3:$A$563,MATCH(B451,'Acoes Bovespa'!$B$3:$B$563,0),1)</f>
        <v>447</v>
      </c>
      <c r="B451" t="s">
        <v>446</v>
      </c>
      <c r="C451" t="s">
        <v>881</v>
      </c>
      <c r="D451" t="s">
        <v>960</v>
      </c>
      <c r="E451" t="s">
        <v>1418</v>
      </c>
      <c r="F451">
        <v>0.3457142198</v>
      </c>
      <c r="H451">
        <v>1.5129630110000001</v>
      </c>
      <c r="I451" t="s">
        <v>1533</v>
      </c>
      <c r="K451">
        <v>0</v>
      </c>
    </row>
    <row r="452" spans="1:11" x14ac:dyDescent="0.25">
      <c r="A452">
        <f>INDEX('Acoes Bovespa'!$A$3:$A$563,MATCH(B452,'Acoes Bovespa'!$B$3:$B$563,0),1)</f>
        <v>448</v>
      </c>
      <c r="B452" t="s">
        <v>447</v>
      </c>
      <c r="C452" t="s">
        <v>882</v>
      </c>
      <c r="D452" t="s">
        <v>960</v>
      </c>
      <c r="E452" t="s">
        <v>1419</v>
      </c>
      <c r="F452">
        <v>0.14604128243</v>
      </c>
      <c r="G452">
        <v>5.3557665494999997E-2</v>
      </c>
      <c r="H452">
        <v>1.1143776809999999</v>
      </c>
      <c r="I452" t="s">
        <v>1537</v>
      </c>
      <c r="J452">
        <v>0.73789669445999995</v>
      </c>
      <c r="K452">
        <v>5494.9519824999998</v>
      </c>
    </row>
    <row r="453" spans="1:11" x14ac:dyDescent="0.25">
      <c r="A453">
        <f>INDEX('Acoes Bovespa'!$A$3:$A$563,MATCH(B453,'Acoes Bovespa'!$B$3:$B$563,0),1)</f>
        <v>449</v>
      </c>
      <c r="B453" t="s">
        <v>448</v>
      </c>
      <c r="C453" t="s">
        <v>882</v>
      </c>
      <c r="D453" t="s">
        <v>961</v>
      </c>
      <c r="E453" t="s">
        <v>1420</v>
      </c>
      <c r="F453">
        <v>0.14604128243</v>
      </c>
      <c r="G453">
        <v>5.8913432251999999E-2</v>
      </c>
      <c r="H453">
        <v>1.1143776809999999</v>
      </c>
      <c r="I453" t="s">
        <v>1537</v>
      </c>
      <c r="J453">
        <v>0.76389305497000004</v>
      </c>
      <c r="K453">
        <v>32840.366173000002</v>
      </c>
    </row>
    <row r="454" spans="1:11" x14ac:dyDescent="0.25">
      <c r="A454">
        <f>INDEX('Acoes Bovespa'!$A$3:$A$563,MATCH(B454,'Acoes Bovespa'!$B$3:$B$563,0),1)</f>
        <v>450</v>
      </c>
      <c r="B454" t="s">
        <v>449</v>
      </c>
      <c r="C454" t="s">
        <v>882</v>
      </c>
      <c r="D454" t="s">
        <v>968</v>
      </c>
      <c r="E454" t="s">
        <v>1421</v>
      </c>
      <c r="F454">
        <v>0.14604128243</v>
      </c>
      <c r="G454">
        <v>5.7842275872999997E-2</v>
      </c>
      <c r="H454">
        <v>1.1143776809999999</v>
      </c>
      <c r="I454" t="s">
        <v>1537</v>
      </c>
      <c r="J454">
        <v>3.7994680745</v>
      </c>
      <c r="K454">
        <v>128980.80693999999</v>
      </c>
    </row>
    <row r="455" spans="1:11" x14ac:dyDescent="0.25">
      <c r="A455">
        <f>INDEX('Acoes Bovespa'!$A$3:$A$563,MATCH(B455,'Acoes Bovespa'!$B$3:$B$563,0),1)</f>
        <v>451</v>
      </c>
      <c r="B455" t="s">
        <v>450</v>
      </c>
      <c r="C455" t="s">
        <v>883</v>
      </c>
      <c r="D455" t="s">
        <v>960</v>
      </c>
      <c r="E455" t="s">
        <v>1422</v>
      </c>
      <c r="F455">
        <v>-8.129502574</v>
      </c>
      <c r="G455">
        <v>0</v>
      </c>
      <c r="H455">
        <v>-47.003960667999998</v>
      </c>
      <c r="I455" t="s">
        <v>1537</v>
      </c>
      <c r="J455">
        <v>0.87987681725</v>
      </c>
      <c r="K455">
        <v>2.0934867789</v>
      </c>
    </row>
    <row r="456" spans="1:11" x14ac:dyDescent="0.25">
      <c r="A456">
        <f>INDEX('Acoes Bovespa'!$A$3:$A$563,MATCH(B456,'Acoes Bovespa'!$B$3:$B$563,0),1)</f>
        <v>452</v>
      </c>
      <c r="B456" t="s">
        <v>451</v>
      </c>
      <c r="C456" t="s">
        <v>883</v>
      </c>
      <c r="D456" t="s">
        <v>962</v>
      </c>
      <c r="E456" t="s">
        <v>1423</v>
      </c>
      <c r="F456">
        <v>-8.129502574</v>
      </c>
      <c r="G456">
        <v>0</v>
      </c>
      <c r="H456">
        <v>-47.003960667999998</v>
      </c>
      <c r="I456" t="s">
        <v>1537</v>
      </c>
      <c r="J456">
        <v>0.48793168955999999</v>
      </c>
      <c r="K456">
        <v>35.702513561000004</v>
      </c>
    </row>
    <row r="457" spans="1:11" x14ac:dyDescent="0.25">
      <c r="A457">
        <f>INDEX('Acoes Bovespa'!$A$3:$A$563,MATCH(B457,'Acoes Bovespa'!$B$3:$B$563,0),1)</f>
        <v>453</v>
      </c>
      <c r="B457" t="s">
        <v>452</v>
      </c>
      <c r="C457" t="s">
        <v>883</v>
      </c>
      <c r="D457" t="s">
        <v>963</v>
      </c>
      <c r="E457" t="s">
        <v>1424</v>
      </c>
      <c r="F457">
        <v>-8.129502574</v>
      </c>
      <c r="G457">
        <v>0</v>
      </c>
      <c r="H457">
        <v>-47.003960667999998</v>
      </c>
      <c r="I457" t="s">
        <v>1537</v>
      </c>
      <c r="K457">
        <v>0</v>
      </c>
    </row>
    <row r="458" spans="1:11" x14ac:dyDescent="0.25">
      <c r="A458">
        <f>INDEX('Acoes Bovespa'!$A$3:$A$563,MATCH(B458,'Acoes Bovespa'!$B$3:$B$563,0),1)</f>
        <v>454</v>
      </c>
      <c r="B458" t="s">
        <v>453</v>
      </c>
      <c r="C458" t="s">
        <v>884</v>
      </c>
      <c r="D458" t="s">
        <v>960</v>
      </c>
      <c r="E458" t="s">
        <v>1425</v>
      </c>
      <c r="F458">
        <v>0.28254333242000002</v>
      </c>
      <c r="G458">
        <v>0.16533808386000001</v>
      </c>
      <c r="H458">
        <v>2.1862215132</v>
      </c>
      <c r="I458" t="s">
        <v>1534</v>
      </c>
      <c r="J458">
        <v>2.4616553682000002</v>
      </c>
      <c r="K458">
        <v>6435.5994072000003</v>
      </c>
    </row>
    <row r="459" spans="1:11" x14ac:dyDescent="0.25">
      <c r="A459">
        <f>INDEX('Acoes Bovespa'!$A$3:$A$563,MATCH(B459,'Acoes Bovespa'!$B$3:$B$563,0),1)</f>
        <v>455</v>
      </c>
      <c r="B459" t="s">
        <v>454</v>
      </c>
      <c r="C459" t="s">
        <v>884</v>
      </c>
      <c r="D459" t="s">
        <v>961</v>
      </c>
      <c r="E459" t="s">
        <v>1426</v>
      </c>
      <c r="F459">
        <v>0.28254333242000002</v>
      </c>
      <c r="G459">
        <v>0.18187189224</v>
      </c>
      <c r="H459">
        <v>2.1862215132</v>
      </c>
      <c r="I459" t="s">
        <v>1534</v>
      </c>
      <c r="J459">
        <v>2.8615993761</v>
      </c>
      <c r="K459">
        <v>8166.6349054000002</v>
      </c>
    </row>
    <row r="460" spans="1:11" x14ac:dyDescent="0.25">
      <c r="A460">
        <f>INDEX('Acoes Bovespa'!$A$3:$A$563,MATCH(B460,'Acoes Bovespa'!$B$3:$B$563,0),1)</f>
        <v>457</v>
      </c>
      <c r="B460" t="s">
        <v>456</v>
      </c>
      <c r="C460" t="s">
        <v>884</v>
      </c>
      <c r="D460" t="s">
        <v>970</v>
      </c>
      <c r="E460" t="s">
        <v>1428</v>
      </c>
      <c r="F460">
        <v>0.28254333242000002</v>
      </c>
      <c r="H460">
        <v>2.1862215132</v>
      </c>
      <c r="I460" t="s">
        <v>1534</v>
      </c>
      <c r="K460">
        <v>0</v>
      </c>
    </row>
    <row r="461" spans="1:11" x14ac:dyDescent="0.25">
      <c r="A461">
        <f>INDEX('Acoes Bovespa'!$A$3:$A$563,MATCH(B461,'Acoes Bovespa'!$B$3:$B$563,0),1)</f>
        <v>456</v>
      </c>
      <c r="B461" t="s">
        <v>455</v>
      </c>
      <c r="C461" t="s">
        <v>884</v>
      </c>
      <c r="D461" t="s">
        <v>970</v>
      </c>
      <c r="E461" t="s">
        <v>1427</v>
      </c>
      <c r="F461">
        <v>0.28254333242000002</v>
      </c>
      <c r="G461">
        <v>0.17360498804999999</v>
      </c>
      <c r="H461">
        <v>2.1862215132</v>
      </c>
      <c r="I461" t="s">
        <v>1534</v>
      </c>
      <c r="J461">
        <v>5.3732477452999996</v>
      </c>
      <c r="K461">
        <v>197679.44819</v>
      </c>
    </row>
    <row r="462" spans="1:11" x14ac:dyDescent="0.25">
      <c r="A462">
        <f>INDEX('Acoes Bovespa'!$A$3:$A$563,MATCH(B462,'Acoes Bovespa'!$B$3:$B$563,0),1)</f>
        <v>458</v>
      </c>
      <c r="B462" t="s">
        <v>457</v>
      </c>
      <c r="C462" t="s">
        <v>885</v>
      </c>
      <c r="D462" t="s">
        <v>960</v>
      </c>
      <c r="E462" t="s">
        <v>1429</v>
      </c>
      <c r="F462">
        <v>-0.22927782532999999</v>
      </c>
      <c r="G462">
        <v>4.4130853205000001E-2</v>
      </c>
      <c r="H462">
        <v>1.8584022203999999</v>
      </c>
      <c r="I462" t="s">
        <v>1540</v>
      </c>
      <c r="J462">
        <v>1.0018597396</v>
      </c>
      <c r="K462">
        <v>1013.1495944</v>
      </c>
    </row>
    <row r="463" spans="1:11" x14ac:dyDescent="0.25">
      <c r="A463">
        <f>INDEX('Acoes Bovespa'!$A$3:$A$563,MATCH(B463,'Acoes Bovespa'!$B$3:$B$563,0),1)</f>
        <v>459</v>
      </c>
      <c r="B463" t="s">
        <v>458</v>
      </c>
      <c r="C463" t="s">
        <v>885</v>
      </c>
      <c r="D463" t="s">
        <v>961</v>
      </c>
      <c r="E463" t="s">
        <v>1430</v>
      </c>
      <c r="F463">
        <v>-0.22927782532999999</v>
      </c>
      <c r="G463">
        <v>4.8543936899000002E-2</v>
      </c>
      <c r="H463">
        <v>1.8584022203999999</v>
      </c>
      <c r="I463" t="s">
        <v>1540</v>
      </c>
      <c r="J463">
        <v>0.32995380647</v>
      </c>
      <c r="K463">
        <v>1871.7081667</v>
      </c>
    </row>
    <row r="464" spans="1:11" x14ac:dyDescent="0.25">
      <c r="A464">
        <f>INDEX('Acoes Bovespa'!$A$3:$A$563,MATCH(B464,'Acoes Bovespa'!$B$3:$B$563,0),1)</f>
        <v>460</v>
      </c>
      <c r="B464" t="s">
        <v>459</v>
      </c>
      <c r="C464" t="s">
        <v>886</v>
      </c>
      <c r="D464" t="s">
        <v>960</v>
      </c>
      <c r="E464" t="s">
        <v>1431</v>
      </c>
      <c r="F464">
        <v>9.5367548045E-2</v>
      </c>
      <c r="G464">
        <v>0.12525086073</v>
      </c>
      <c r="H464">
        <v>0.46446308246000001</v>
      </c>
      <c r="I464" t="s">
        <v>1538</v>
      </c>
      <c r="J464">
        <v>1.6917631531999999</v>
      </c>
      <c r="K464">
        <v>206978.81623999999</v>
      </c>
    </row>
    <row r="465" spans="1:11" x14ac:dyDescent="0.25">
      <c r="A465">
        <f>INDEX('Acoes Bovespa'!$A$3:$A$563,MATCH(B465,'Acoes Bovespa'!$B$3:$B$563,0),1)</f>
        <v>461</v>
      </c>
      <c r="B465" t="s">
        <v>460</v>
      </c>
      <c r="C465" t="s">
        <v>887</v>
      </c>
      <c r="D465" t="s">
        <v>960</v>
      </c>
      <c r="E465" t="s">
        <v>1432</v>
      </c>
      <c r="F465">
        <v>-0.27062692971000002</v>
      </c>
      <c r="G465">
        <v>2.8600787809000001E-2</v>
      </c>
      <c r="H465">
        <v>4.9786196553000002</v>
      </c>
      <c r="I465" t="s">
        <v>1537</v>
      </c>
      <c r="J465">
        <v>3.2775411442000002</v>
      </c>
      <c r="K465">
        <v>483.85950622000001</v>
      </c>
    </row>
    <row r="466" spans="1:11" x14ac:dyDescent="0.25">
      <c r="A466">
        <f>INDEX('Acoes Bovespa'!$A$3:$A$563,MATCH(B466,'Acoes Bovespa'!$B$3:$B$563,0),1)</f>
        <v>462</v>
      </c>
      <c r="B466" t="s">
        <v>461</v>
      </c>
      <c r="C466" t="s">
        <v>888</v>
      </c>
      <c r="D466" t="s">
        <v>960</v>
      </c>
      <c r="E466" t="s">
        <v>1433</v>
      </c>
      <c r="F466">
        <v>0.6027252488</v>
      </c>
      <c r="G466">
        <v>0.21652797444999999</v>
      </c>
      <c r="H466">
        <v>3.2030018671999998</v>
      </c>
      <c r="I466" t="s">
        <v>1537</v>
      </c>
      <c r="J466">
        <v>6.2791209230999998</v>
      </c>
      <c r="K466">
        <v>283210.08948000002</v>
      </c>
    </row>
    <row r="467" spans="1:11" x14ac:dyDescent="0.25">
      <c r="A467">
        <f>INDEX('Acoes Bovespa'!$A$3:$A$563,MATCH(B467,'Acoes Bovespa'!$B$3:$B$563,0),1)</f>
        <v>463</v>
      </c>
      <c r="B467" t="s">
        <v>462</v>
      </c>
      <c r="C467" t="s">
        <v>889</v>
      </c>
      <c r="D467" t="s">
        <v>960</v>
      </c>
      <c r="E467" t="s">
        <v>1434</v>
      </c>
      <c r="F467">
        <v>5.7978404642000001</v>
      </c>
      <c r="G467">
        <v>0</v>
      </c>
      <c r="H467">
        <v>-6.9157835164000003</v>
      </c>
      <c r="I467" t="s">
        <v>1537</v>
      </c>
      <c r="J467">
        <v>1.4058031875999999</v>
      </c>
      <c r="K467">
        <v>91.798512638000005</v>
      </c>
    </row>
    <row r="468" spans="1:11" x14ac:dyDescent="0.25">
      <c r="A468">
        <f>INDEX('Acoes Bovespa'!$A$3:$A$563,MATCH(B468,'Acoes Bovespa'!$B$3:$B$563,0),1)</f>
        <v>464</v>
      </c>
      <c r="B468" t="s">
        <v>463</v>
      </c>
      <c r="C468" t="s">
        <v>889</v>
      </c>
      <c r="D468" t="s">
        <v>961</v>
      </c>
      <c r="E468" t="s">
        <v>1435</v>
      </c>
      <c r="F468">
        <v>5.7978404642000001</v>
      </c>
      <c r="G468">
        <v>0</v>
      </c>
      <c r="H468">
        <v>-6.9157835164000003</v>
      </c>
      <c r="I468" t="s">
        <v>1537</v>
      </c>
      <c r="J468">
        <v>0.19597256384</v>
      </c>
      <c r="K468">
        <v>174.30495644000001</v>
      </c>
    </row>
    <row r="469" spans="1:11" x14ac:dyDescent="0.25">
      <c r="A469">
        <f>INDEX('Acoes Bovespa'!$A$3:$A$563,MATCH(B469,'Acoes Bovespa'!$B$3:$B$563,0),1)</f>
        <v>465</v>
      </c>
      <c r="B469" t="s">
        <v>464</v>
      </c>
      <c r="C469" t="s">
        <v>890</v>
      </c>
      <c r="D469" t="s">
        <v>960</v>
      </c>
      <c r="E469" t="s">
        <v>1436</v>
      </c>
      <c r="F469">
        <v>0.14490147346000001</v>
      </c>
      <c r="G469">
        <v>2.4676489975E-2</v>
      </c>
      <c r="H469">
        <v>0.59827681633999996</v>
      </c>
      <c r="I469" t="s">
        <v>1546</v>
      </c>
      <c r="K469">
        <v>0</v>
      </c>
    </row>
    <row r="470" spans="1:11" x14ac:dyDescent="0.25">
      <c r="A470">
        <f>INDEX('Acoes Bovespa'!$A$3:$A$563,MATCH(B470,'Acoes Bovespa'!$B$3:$B$563,0),1)</f>
        <v>466</v>
      </c>
      <c r="B470" t="s">
        <v>465</v>
      </c>
      <c r="C470" t="s">
        <v>890</v>
      </c>
      <c r="D470" t="s">
        <v>961</v>
      </c>
      <c r="E470" t="s">
        <v>1437</v>
      </c>
      <c r="F470">
        <v>0.14490147346000001</v>
      </c>
      <c r="G470">
        <v>5.4838430431E-2</v>
      </c>
      <c r="H470">
        <v>0.59827681633999996</v>
      </c>
      <c r="I470" t="s">
        <v>1546</v>
      </c>
      <c r="J470">
        <v>0.87587737717000003</v>
      </c>
      <c r="K470">
        <v>6475.7519464999996</v>
      </c>
    </row>
    <row r="471" spans="1:11" x14ac:dyDescent="0.25">
      <c r="A471">
        <f>INDEX('Acoes Bovespa'!$A$3:$A$563,MATCH(B471,'Acoes Bovespa'!$B$3:$B$563,0),1)</f>
        <v>467</v>
      </c>
      <c r="B471" t="s">
        <v>466</v>
      </c>
      <c r="C471" t="s">
        <v>891</v>
      </c>
      <c r="D471" t="s">
        <v>960</v>
      </c>
      <c r="E471" t="s">
        <v>1438</v>
      </c>
      <c r="F471">
        <v>0.45485698520000001</v>
      </c>
      <c r="G471">
        <v>0.11751874701999999</v>
      </c>
      <c r="H471">
        <v>4.7383285899000001</v>
      </c>
      <c r="I471" t="s">
        <v>1534</v>
      </c>
      <c r="K471">
        <v>11.742597894999999</v>
      </c>
    </row>
    <row r="472" spans="1:11" x14ac:dyDescent="0.25">
      <c r="A472">
        <f>INDEX('Acoes Bovespa'!$A$3:$A$563,MATCH(B472,'Acoes Bovespa'!$B$3:$B$563,0),1)</f>
        <v>468</v>
      </c>
      <c r="B472" t="s">
        <v>467</v>
      </c>
      <c r="C472" t="s">
        <v>891</v>
      </c>
      <c r="D472" t="s">
        <v>961</v>
      </c>
      <c r="E472" t="s">
        <v>1439</v>
      </c>
      <c r="F472">
        <v>0.45485698520000001</v>
      </c>
      <c r="G472">
        <v>0.12927062161</v>
      </c>
      <c r="H472">
        <v>4.7383285899000001</v>
      </c>
      <c r="I472" t="s">
        <v>1534</v>
      </c>
      <c r="K472">
        <v>5.6328809957999999</v>
      </c>
    </row>
    <row r="473" spans="1:11" x14ac:dyDescent="0.25">
      <c r="A473">
        <f>INDEX('Acoes Bovespa'!$A$3:$A$563,MATCH(B473,'Acoes Bovespa'!$B$3:$B$563,0),1)</f>
        <v>469</v>
      </c>
      <c r="B473" t="s">
        <v>468</v>
      </c>
      <c r="C473" t="s">
        <v>892</v>
      </c>
      <c r="D473" t="s">
        <v>960</v>
      </c>
      <c r="E473" t="s">
        <v>1440</v>
      </c>
      <c r="F473">
        <v>-0.14629450181</v>
      </c>
      <c r="G473">
        <v>0</v>
      </c>
      <c r="H473">
        <v>0.68079543220000005</v>
      </c>
      <c r="I473" t="s">
        <v>1538</v>
      </c>
      <c r="J473">
        <v>0.30995660607999997</v>
      </c>
      <c r="K473">
        <v>48259.247217999997</v>
      </c>
    </row>
    <row r="474" spans="1:11" x14ac:dyDescent="0.25">
      <c r="A474">
        <f>INDEX('Acoes Bovespa'!$A$3:$A$563,MATCH(B474,'Acoes Bovespa'!$B$3:$B$563,0),1)</f>
        <v>470</v>
      </c>
      <c r="B474" t="s">
        <v>469</v>
      </c>
      <c r="C474" t="s">
        <v>893</v>
      </c>
      <c r="D474" t="s">
        <v>960</v>
      </c>
      <c r="E474" t="s">
        <v>1441</v>
      </c>
      <c r="F474">
        <v>-0.33110654408000001</v>
      </c>
      <c r="G474">
        <v>0</v>
      </c>
      <c r="H474">
        <v>1.8481306900000001</v>
      </c>
      <c r="I474" t="s">
        <v>1537</v>
      </c>
      <c r="J474">
        <v>0.64590957266000004</v>
      </c>
      <c r="K474">
        <v>7325.67544</v>
      </c>
    </row>
    <row r="475" spans="1:11" x14ac:dyDescent="0.25">
      <c r="A475">
        <f>INDEX('Acoes Bovespa'!$A$3:$A$563,MATCH(B475,'Acoes Bovespa'!$B$3:$B$563,0),1)</f>
        <v>471</v>
      </c>
      <c r="B475" t="s">
        <v>470</v>
      </c>
      <c r="C475" t="s">
        <v>894</v>
      </c>
      <c r="D475" t="s">
        <v>960</v>
      </c>
      <c r="E475" t="s">
        <v>1442</v>
      </c>
      <c r="F475">
        <v>0.22393840139000001</v>
      </c>
      <c r="G475">
        <v>0.45908919652000002</v>
      </c>
      <c r="H475">
        <v>2.8167387238999999</v>
      </c>
      <c r="I475" t="s">
        <v>1535</v>
      </c>
      <c r="J475">
        <v>2.8416021756999998</v>
      </c>
      <c r="K475">
        <v>491907.03022000002</v>
      </c>
    </row>
    <row r="476" spans="1:11" x14ac:dyDescent="0.25">
      <c r="A476">
        <f>INDEX('Acoes Bovespa'!$A$3:$A$563,MATCH(B476,'Acoes Bovespa'!$B$3:$B$563,0),1)</f>
        <v>472</v>
      </c>
      <c r="B476" t="s">
        <v>471</v>
      </c>
      <c r="C476" t="s">
        <v>895</v>
      </c>
      <c r="D476" t="s">
        <v>960</v>
      </c>
      <c r="E476" t="s">
        <v>1443</v>
      </c>
      <c r="F476">
        <v>0.11184200995</v>
      </c>
      <c r="G476">
        <v>0.12910491564000001</v>
      </c>
      <c r="H476">
        <v>0.66849947438000001</v>
      </c>
      <c r="I476" t="s">
        <v>1538</v>
      </c>
      <c r="J476">
        <v>1.5337852701000001</v>
      </c>
      <c r="K476">
        <v>127788.53088999999</v>
      </c>
    </row>
    <row r="477" spans="1:11" x14ac:dyDescent="0.25">
      <c r="A477">
        <f>INDEX('Acoes Bovespa'!$A$3:$A$563,MATCH(B477,'Acoes Bovespa'!$B$3:$B$563,0),1)</f>
        <v>473</v>
      </c>
      <c r="B477" t="s">
        <v>472</v>
      </c>
      <c r="C477" t="s">
        <v>896</v>
      </c>
      <c r="D477" t="s">
        <v>960</v>
      </c>
      <c r="E477" t="s">
        <v>1444</v>
      </c>
      <c r="F477">
        <v>3.7827439078999998E-2</v>
      </c>
      <c r="G477">
        <v>1.3102140688999999E-2</v>
      </c>
      <c r="H477">
        <v>1.4735774517</v>
      </c>
      <c r="I477" t="s">
        <v>1545</v>
      </c>
      <c r="J477">
        <v>3.1835543024000001</v>
      </c>
      <c r="K477">
        <v>50538.514781999998</v>
      </c>
    </row>
    <row r="478" spans="1:11" x14ac:dyDescent="0.25">
      <c r="A478">
        <f>INDEX('Acoes Bovespa'!$A$3:$A$563,MATCH(B478,'Acoes Bovespa'!$B$3:$B$563,0),1)</f>
        <v>474</v>
      </c>
      <c r="B478" t="s">
        <v>473</v>
      </c>
      <c r="C478" t="s">
        <v>897</v>
      </c>
      <c r="D478" t="s">
        <v>960</v>
      </c>
      <c r="E478" t="s">
        <v>1445</v>
      </c>
      <c r="F478">
        <v>1.1708458544</v>
      </c>
      <c r="G478">
        <v>0.56025101318000003</v>
      </c>
      <c r="H478">
        <v>4.3157459146999999</v>
      </c>
      <c r="I478" t="s">
        <v>1532</v>
      </c>
      <c r="J478">
        <v>8.6987821704999995</v>
      </c>
      <c r="K478">
        <v>191811.06430999999</v>
      </c>
    </row>
    <row r="479" spans="1:11" x14ac:dyDescent="0.25">
      <c r="A479">
        <f>INDEX('Acoes Bovespa'!$A$3:$A$563,MATCH(B479,'Acoes Bovespa'!$B$3:$B$563,0),1)</f>
        <v>475</v>
      </c>
      <c r="B479" t="s">
        <v>474</v>
      </c>
      <c r="C479" t="s">
        <v>898</v>
      </c>
      <c r="D479" t="s">
        <v>960</v>
      </c>
      <c r="E479" t="s">
        <v>1446</v>
      </c>
      <c r="F479">
        <v>-2.9236934754999999E-2</v>
      </c>
      <c r="G479">
        <v>0</v>
      </c>
      <c r="H479">
        <v>1.3686204375</v>
      </c>
      <c r="I479" t="s">
        <v>1537</v>
      </c>
      <c r="J479">
        <v>3.0495730598000002</v>
      </c>
      <c r="K479">
        <v>105749.4819</v>
      </c>
    </row>
    <row r="480" spans="1:11" x14ac:dyDescent="0.25">
      <c r="A480">
        <f>INDEX('Acoes Bovespa'!$A$3:$A$563,MATCH(B480,'Acoes Bovespa'!$B$3:$B$563,0),1)</f>
        <v>476</v>
      </c>
      <c r="B480" t="s">
        <v>475</v>
      </c>
      <c r="C480" t="s">
        <v>899</v>
      </c>
      <c r="D480" t="s">
        <v>960</v>
      </c>
      <c r="E480" t="s">
        <v>1447</v>
      </c>
      <c r="F480">
        <v>1.1307743134999999</v>
      </c>
      <c r="G480">
        <v>1.4329917907</v>
      </c>
      <c r="H480">
        <v>4.9500841939000004</v>
      </c>
      <c r="I480" t="s">
        <v>1537</v>
      </c>
      <c r="K480">
        <v>0</v>
      </c>
    </row>
    <row r="481" spans="1:11" x14ac:dyDescent="0.25">
      <c r="A481">
        <f>INDEX('Acoes Bovespa'!$A$3:$A$563,MATCH(B481,'Acoes Bovespa'!$B$3:$B$563,0),1)</f>
        <v>477</v>
      </c>
      <c r="B481" t="s">
        <v>476</v>
      </c>
      <c r="C481" t="s">
        <v>899</v>
      </c>
      <c r="D481" t="s">
        <v>962</v>
      </c>
      <c r="E481" t="s">
        <v>1448</v>
      </c>
      <c r="F481">
        <v>1.1307743134999999</v>
      </c>
      <c r="G481">
        <v>1.3450011488</v>
      </c>
      <c r="H481">
        <v>4.9500841939000004</v>
      </c>
      <c r="I481" t="s">
        <v>1537</v>
      </c>
      <c r="J481">
        <v>8.9987401764000001</v>
      </c>
      <c r="K481">
        <v>3.5610378056999998</v>
      </c>
    </row>
    <row r="482" spans="1:11" x14ac:dyDescent="0.25">
      <c r="A482">
        <f>INDEX('Acoes Bovespa'!$A$3:$A$563,MATCH(B482,'Acoes Bovespa'!$B$3:$B$563,0),1)</f>
        <v>478</v>
      </c>
      <c r="B482" t="s">
        <v>477</v>
      </c>
      <c r="C482" t="s">
        <v>899</v>
      </c>
      <c r="D482" t="s">
        <v>963</v>
      </c>
      <c r="E482" t="s">
        <v>1449</v>
      </c>
      <c r="F482">
        <v>1.1307743134999999</v>
      </c>
      <c r="G482">
        <v>1.3450011488</v>
      </c>
      <c r="H482">
        <v>4.9500841939000004</v>
      </c>
      <c r="I482" t="s">
        <v>1537</v>
      </c>
      <c r="K482">
        <v>0</v>
      </c>
    </row>
    <row r="483" spans="1:11" x14ac:dyDescent="0.25">
      <c r="A483">
        <f>INDEX('Acoes Bovespa'!$A$3:$A$563,MATCH(B483,'Acoes Bovespa'!$B$3:$B$563,0),1)</f>
        <v>479</v>
      </c>
      <c r="B483" t="s">
        <v>478</v>
      </c>
      <c r="C483" t="s">
        <v>900</v>
      </c>
      <c r="D483" t="s">
        <v>960</v>
      </c>
      <c r="E483" t="s">
        <v>1450</v>
      </c>
      <c r="F483">
        <v>-1.6805718936</v>
      </c>
      <c r="G483">
        <v>0</v>
      </c>
      <c r="H483">
        <v>2.2407834867999998</v>
      </c>
      <c r="I483" t="s">
        <v>1540</v>
      </c>
      <c r="J483">
        <v>0.25796388506000001</v>
      </c>
      <c r="K483">
        <v>4017.9233217999999</v>
      </c>
    </row>
    <row r="484" spans="1:11" x14ac:dyDescent="0.25">
      <c r="A484">
        <f>INDEX('Acoes Bovespa'!$A$3:$A$563,MATCH(B484,'Acoes Bovespa'!$B$3:$B$563,0),1)</f>
        <v>480</v>
      </c>
      <c r="B484" t="s">
        <v>479</v>
      </c>
      <c r="C484" t="s">
        <v>901</v>
      </c>
      <c r="D484" t="s">
        <v>960</v>
      </c>
      <c r="E484" t="s">
        <v>1451</v>
      </c>
      <c r="F484">
        <v>1.4524251864</v>
      </c>
      <c r="G484">
        <v>0</v>
      </c>
      <c r="H484">
        <v>-0.12755332877</v>
      </c>
      <c r="I484" t="s">
        <v>1537</v>
      </c>
      <c r="K484">
        <v>0.39399550844999998</v>
      </c>
    </row>
    <row r="485" spans="1:11" x14ac:dyDescent="0.25">
      <c r="A485">
        <f>INDEX('Acoes Bovespa'!$A$3:$A$563,MATCH(B485,'Acoes Bovespa'!$B$3:$B$563,0),1)</f>
        <v>481</v>
      </c>
      <c r="B485" t="s">
        <v>480</v>
      </c>
      <c r="C485" t="s">
        <v>901</v>
      </c>
      <c r="D485" t="s">
        <v>962</v>
      </c>
      <c r="E485" t="s">
        <v>1452</v>
      </c>
      <c r="F485">
        <v>1.4524251864</v>
      </c>
      <c r="G485">
        <v>0</v>
      </c>
      <c r="H485">
        <v>-0.12755332877</v>
      </c>
      <c r="I485" t="s">
        <v>1537</v>
      </c>
      <c r="K485">
        <v>1.5765544896999999</v>
      </c>
    </row>
    <row r="486" spans="1:11" x14ac:dyDescent="0.25">
      <c r="A486">
        <f>INDEX('Acoes Bovespa'!$A$3:$A$563,MATCH(B486,'Acoes Bovespa'!$B$3:$B$563,0),1)</f>
        <v>482</v>
      </c>
      <c r="B486" t="s">
        <v>481</v>
      </c>
      <c r="C486" t="s">
        <v>901</v>
      </c>
      <c r="D486" t="s">
        <v>963</v>
      </c>
      <c r="E486" t="s">
        <v>1453</v>
      </c>
      <c r="F486">
        <v>1.4524251864</v>
      </c>
      <c r="G486">
        <v>0</v>
      </c>
      <c r="H486">
        <v>-0.12755332877</v>
      </c>
      <c r="I486" t="s">
        <v>1537</v>
      </c>
      <c r="K486">
        <v>1.1868531198000001</v>
      </c>
    </row>
    <row r="487" spans="1:11" x14ac:dyDescent="0.25">
      <c r="A487">
        <f>INDEX('Acoes Bovespa'!$A$3:$A$563,MATCH(B487,'Acoes Bovespa'!$B$3:$B$563,0),1)</f>
        <v>483</v>
      </c>
      <c r="B487" t="s">
        <v>482</v>
      </c>
      <c r="C487" t="s">
        <v>902</v>
      </c>
      <c r="D487" t="s">
        <v>960</v>
      </c>
      <c r="E487" t="s">
        <v>1454</v>
      </c>
      <c r="F487">
        <v>0.10501193414</v>
      </c>
      <c r="H487">
        <v>1.351565583</v>
      </c>
      <c r="I487" t="s">
        <v>1533</v>
      </c>
      <c r="K487">
        <v>0</v>
      </c>
    </row>
    <row r="488" spans="1:11" x14ac:dyDescent="0.25">
      <c r="A488">
        <f>INDEX('Acoes Bovespa'!$A$3:$A$563,MATCH(B488,'Acoes Bovespa'!$B$3:$B$563,0),1)</f>
        <v>484</v>
      </c>
      <c r="B488" t="s">
        <v>483</v>
      </c>
      <c r="C488" t="s">
        <v>903</v>
      </c>
      <c r="D488" t="s">
        <v>960</v>
      </c>
      <c r="E488" t="s">
        <v>1455</v>
      </c>
      <c r="F488">
        <v>-9.3046698601999993E-6</v>
      </c>
      <c r="H488">
        <v>8.3277502767000005E-6</v>
      </c>
      <c r="I488" t="s">
        <v>1537</v>
      </c>
      <c r="K488">
        <v>0</v>
      </c>
    </row>
    <row r="489" spans="1:11" x14ac:dyDescent="0.25">
      <c r="A489">
        <f>INDEX('Acoes Bovespa'!$A$3:$A$563,MATCH(B489,'Acoes Bovespa'!$B$3:$B$563,0),1)</f>
        <v>485</v>
      </c>
      <c r="B489" t="s">
        <v>484</v>
      </c>
      <c r="C489" t="s">
        <v>904</v>
      </c>
      <c r="D489" t="s">
        <v>960</v>
      </c>
      <c r="E489" t="s">
        <v>1456</v>
      </c>
      <c r="F489">
        <v>1.8111630204E-7</v>
      </c>
      <c r="H489">
        <v>1.6903414313999999E-5</v>
      </c>
      <c r="I489" t="s">
        <v>1543</v>
      </c>
      <c r="K489">
        <v>0</v>
      </c>
    </row>
    <row r="490" spans="1:11" x14ac:dyDescent="0.25">
      <c r="A490">
        <f>INDEX('Acoes Bovespa'!$A$3:$A$563,MATCH(B490,'Acoes Bovespa'!$B$3:$B$563,0),1)</f>
        <v>486</v>
      </c>
      <c r="B490" t="s">
        <v>485</v>
      </c>
      <c r="C490" t="s">
        <v>905</v>
      </c>
      <c r="D490" t="s">
        <v>960</v>
      </c>
      <c r="E490" t="s">
        <v>1457</v>
      </c>
      <c r="F490">
        <v>3.5796018709999999</v>
      </c>
      <c r="H490">
        <v>5.1843842684999997</v>
      </c>
      <c r="I490" t="s">
        <v>1537</v>
      </c>
      <c r="K490">
        <v>0</v>
      </c>
    </row>
    <row r="491" spans="1:11" x14ac:dyDescent="0.25">
      <c r="A491">
        <f>INDEX('Acoes Bovespa'!$A$3:$A$563,MATCH(B491,'Acoes Bovespa'!$B$3:$B$563,0),1)</f>
        <v>487</v>
      </c>
      <c r="B491" t="s">
        <v>486</v>
      </c>
      <c r="C491" t="s">
        <v>905</v>
      </c>
      <c r="D491" t="s">
        <v>962</v>
      </c>
      <c r="E491" t="s">
        <v>1458</v>
      </c>
      <c r="F491">
        <v>3.5796018709999999</v>
      </c>
      <c r="G491">
        <v>0.18337010372000001</v>
      </c>
      <c r="H491">
        <v>5.1843842684999997</v>
      </c>
      <c r="I491" t="s">
        <v>1537</v>
      </c>
      <c r="K491">
        <v>0</v>
      </c>
    </row>
    <row r="492" spans="1:11" x14ac:dyDescent="0.25">
      <c r="A492">
        <f>INDEX('Acoes Bovespa'!$A$3:$A$563,MATCH(B492,'Acoes Bovespa'!$B$3:$B$563,0),1)</f>
        <v>488</v>
      </c>
      <c r="B492" t="s">
        <v>487</v>
      </c>
      <c r="C492" t="s">
        <v>905</v>
      </c>
      <c r="D492" t="s">
        <v>963</v>
      </c>
      <c r="E492" t="s">
        <v>1459</v>
      </c>
      <c r="F492">
        <v>3.5796018709999999</v>
      </c>
      <c r="H492">
        <v>5.1843842684999997</v>
      </c>
      <c r="I492" t="s">
        <v>1537</v>
      </c>
      <c r="K492">
        <v>0</v>
      </c>
    </row>
    <row r="493" spans="1:11" x14ac:dyDescent="0.25">
      <c r="A493">
        <f>INDEX('Acoes Bovespa'!$A$3:$A$563,MATCH(B493,'Acoes Bovespa'!$B$3:$B$563,0),1)</f>
        <v>489</v>
      </c>
      <c r="B493" t="s">
        <v>488</v>
      </c>
      <c r="C493" t="s">
        <v>906</v>
      </c>
      <c r="D493" t="s">
        <v>960</v>
      </c>
      <c r="E493" t="s">
        <v>1460</v>
      </c>
      <c r="F493">
        <v>2.7182796925999999</v>
      </c>
      <c r="G493">
        <v>0.45822299371000003</v>
      </c>
      <c r="H493">
        <v>5.7500768953000003</v>
      </c>
      <c r="I493" t="s">
        <v>1550</v>
      </c>
      <c r="J493">
        <v>7.9588857559999999</v>
      </c>
      <c r="K493">
        <v>1316109.6880999999</v>
      </c>
    </row>
    <row r="494" spans="1:11" x14ac:dyDescent="0.25">
      <c r="A494">
        <f>INDEX('Acoes Bovespa'!$A$3:$A$563,MATCH(B494,'Acoes Bovespa'!$B$3:$B$563,0),1)</f>
        <v>490</v>
      </c>
      <c r="B494" t="s">
        <v>489</v>
      </c>
      <c r="C494" t="s">
        <v>907</v>
      </c>
      <c r="D494" t="s">
        <v>960</v>
      </c>
      <c r="E494" t="s">
        <v>1461</v>
      </c>
      <c r="F494">
        <v>-7.1568782905000003E-2</v>
      </c>
      <c r="G494">
        <v>0.10344091750000001</v>
      </c>
      <c r="H494">
        <v>1.9165721041999999</v>
      </c>
      <c r="I494" t="s">
        <v>1537</v>
      </c>
      <c r="J494">
        <v>0.67990481332999997</v>
      </c>
      <c r="K494">
        <v>6956.1140975999997</v>
      </c>
    </row>
    <row r="495" spans="1:11" x14ac:dyDescent="0.25">
      <c r="A495">
        <f>INDEX('Acoes Bovespa'!$A$3:$A$563,MATCH(B495,'Acoes Bovespa'!$B$3:$B$563,0),1)</f>
        <v>491</v>
      </c>
      <c r="B495" t="s">
        <v>490</v>
      </c>
      <c r="C495" t="s">
        <v>908</v>
      </c>
      <c r="D495" t="s">
        <v>960</v>
      </c>
      <c r="E495" t="s">
        <v>1462</v>
      </c>
      <c r="F495">
        <v>0.26874753850999999</v>
      </c>
      <c r="G495">
        <v>0.39874695494000001</v>
      </c>
      <c r="H495">
        <v>1.2184522323</v>
      </c>
      <c r="I495" t="s">
        <v>1533</v>
      </c>
      <c r="J495">
        <v>2.4136620873000001</v>
      </c>
      <c r="K495">
        <v>8454.9828409000002</v>
      </c>
    </row>
    <row r="496" spans="1:11" x14ac:dyDescent="0.25">
      <c r="A496">
        <f>INDEX('Acoes Bovespa'!$A$3:$A$563,MATCH(B496,'Acoes Bovespa'!$B$3:$B$563,0),1)</f>
        <v>492</v>
      </c>
      <c r="B496" t="s">
        <v>491</v>
      </c>
      <c r="C496" t="s">
        <v>908</v>
      </c>
      <c r="D496" t="s">
        <v>961</v>
      </c>
      <c r="E496" t="s">
        <v>1463</v>
      </c>
      <c r="F496">
        <v>0.26874753850999999</v>
      </c>
      <c r="G496">
        <v>0.39874695494000001</v>
      </c>
      <c r="H496">
        <v>1.2184522323</v>
      </c>
      <c r="I496" t="s">
        <v>1533</v>
      </c>
      <c r="J496">
        <v>2.4056632071999999</v>
      </c>
      <c r="K496">
        <v>18462.938492000001</v>
      </c>
    </row>
    <row r="497" spans="1:11" x14ac:dyDescent="0.25">
      <c r="A497">
        <f>INDEX('Acoes Bovespa'!$A$3:$A$563,MATCH(B497,'Acoes Bovespa'!$B$3:$B$563,0),1)</f>
        <v>493</v>
      </c>
      <c r="B497" t="s">
        <v>492</v>
      </c>
      <c r="C497" t="s">
        <v>908</v>
      </c>
      <c r="D497" t="s">
        <v>968</v>
      </c>
      <c r="E497" t="s">
        <v>1464</v>
      </c>
      <c r="F497">
        <v>0.26874753850999999</v>
      </c>
      <c r="G497">
        <v>0.39874695494000001</v>
      </c>
      <c r="H497">
        <v>1.2184522323</v>
      </c>
      <c r="I497" t="s">
        <v>1533</v>
      </c>
      <c r="J497">
        <v>7.2929789829000002</v>
      </c>
      <c r="K497">
        <v>490512.94777000003</v>
      </c>
    </row>
    <row r="498" spans="1:11" x14ac:dyDescent="0.25">
      <c r="A498">
        <f>INDEX('Acoes Bovespa'!$A$3:$A$563,MATCH(B498,'Acoes Bovespa'!$B$3:$B$563,0),1)</f>
        <v>494</v>
      </c>
      <c r="B498" t="s">
        <v>493</v>
      </c>
      <c r="C498" t="s">
        <v>909</v>
      </c>
      <c r="D498" t="s">
        <v>960</v>
      </c>
      <c r="E498" t="s">
        <v>1465</v>
      </c>
      <c r="F498">
        <v>0.82786572106</v>
      </c>
      <c r="G498">
        <v>0</v>
      </c>
      <c r="H498">
        <v>1.5501259892999999</v>
      </c>
      <c r="I498" t="s">
        <v>1535</v>
      </c>
      <c r="J498">
        <v>3.4095226668</v>
      </c>
      <c r="K498">
        <v>2007.8836128999999</v>
      </c>
    </row>
    <row r="499" spans="1:11" x14ac:dyDescent="0.25">
      <c r="A499">
        <f>INDEX('Acoes Bovespa'!$A$3:$A$563,MATCH(B499,'Acoes Bovespa'!$B$3:$B$563,0),1)</f>
        <v>495</v>
      </c>
      <c r="B499" t="s">
        <v>494</v>
      </c>
      <c r="C499" t="s">
        <v>909</v>
      </c>
      <c r="D499" t="s">
        <v>961</v>
      </c>
      <c r="E499" t="s">
        <v>1466</v>
      </c>
      <c r="F499">
        <v>0.82786572106</v>
      </c>
      <c r="G499">
        <v>0</v>
      </c>
      <c r="H499">
        <v>1.5501259892999999</v>
      </c>
      <c r="I499" t="s">
        <v>1535</v>
      </c>
      <c r="J499">
        <v>3.4195212669999999</v>
      </c>
      <c r="K499">
        <v>47282.913280000001</v>
      </c>
    </row>
    <row r="500" spans="1:11" x14ac:dyDescent="0.25">
      <c r="A500">
        <f>INDEX('Acoes Bovespa'!$A$3:$A$563,MATCH(B500,'Acoes Bovespa'!$B$3:$B$563,0),1)</f>
        <v>496</v>
      </c>
      <c r="B500" t="s">
        <v>495</v>
      </c>
      <c r="C500" t="s">
        <v>910</v>
      </c>
      <c r="D500" t="s">
        <v>960</v>
      </c>
      <c r="E500" t="s">
        <v>1467</v>
      </c>
      <c r="F500">
        <v>-5.6373603522999999E-2</v>
      </c>
      <c r="G500">
        <v>4.1434496148E-5</v>
      </c>
      <c r="H500">
        <v>0.36444962527000002</v>
      </c>
      <c r="I500" t="s">
        <v>1545</v>
      </c>
      <c r="J500">
        <v>0.18797368368</v>
      </c>
      <c r="K500">
        <v>4371.9784996999997</v>
      </c>
    </row>
    <row r="501" spans="1:11" x14ac:dyDescent="0.25">
      <c r="A501">
        <f>INDEX('Acoes Bovespa'!$A$3:$A$563,MATCH(B501,'Acoes Bovespa'!$B$3:$B$563,0),1)</f>
        <v>497</v>
      </c>
      <c r="B501" t="s">
        <v>496</v>
      </c>
      <c r="C501" t="s">
        <v>911</v>
      </c>
      <c r="D501" t="s">
        <v>960</v>
      </c>
      <c r="E501" t="s">
        <v>1468</v>
      </c>
      <c r="F501">
        <v>0.10414090215000001</v>
      </c>
      <c r="G501">
        <v>1.6066423925E-2</v>
      </c>
      <c r="H501">
        <v>0.95117741702000003</v>
      </c>
      <c r="I501" t="s">
        <v>1537</v>
      </c>
      <c r="J501">
        <v>0.58191853141000005</v>
      </c>
      <c r="K501">
        <v>4792.0942642</v>
      </c>
    </row>
    <row r="502" spans="1:11" x14ac:dyDescent="0.25">
      <c r="A502">
        <f>INDEX('Acoes Bovespa'!$A$3:$A$563,MATCH(B502,'Acoes Bovespa'!$B$3:$B$563,0),1)</f>
        <v>498</v>
      </c>
      <c r="B502" t="s">
        <v>497</v>
      </c>
      <c r="C502" t="s">
        <v>912</v>
      </c>
      <c r="D502" t="s">
        <v>960</v>
      </c>
      <c r="E502" t="s">
        <v>1469</v>
      </c>
      <c r="F502">
        <v>2.7204908621000002E-3</v>
      </c>
      <c r="G502">
        <v>0</v>
      </c>
      <c r="H502">
        <v>1.5358095103</v>
      </c>
      <c r="I502" t="s">
        <v>1541</v>
      </c>
      <c r="J502">
        <v>0.54392385066000004</v>
      </c>
      <c r="K502">
        <v>1247.3595502999999</v>
      </c>
    </row>
    <row r="503" spans="1:11" x14ac:dyDescent="0.25">
      <c r="A503">
        <f>INDEX('Acoes Bovespa'!$A$3:$A$563,MATCH(B503,'Acoes Bovespa'!$B$3:$B$563,0),1)</f>
        <v>499</v>
      </c>
      <c r="B503" t="s">
        <v>498</v>
      </c>
      <c r="C503" t="s">
        <v>913</v>
      </c>
      <c r="D503" t="s">
        <v>960</v>
      </c>
      <c r="E503" t="s">
        <v>1470</v>
      </c>
      <c r="F503">
        <v>-3.3654827780999999E-2</v>
      </c>
      <c r="G503">
        <v>0</v>
      </c>
      <c r="H503">
        <v>-2.7281462794000001E-2</v>
      </c>
      <c r="I503" t="s">
        <v>1537</v>
      </c>
      <c r="K503">
        <v>0</v>
      </c>
    </row>
    <row r="504" spans="1:11" x14ac:dyDescent="0.25">
      <c r="A504">
        <f>INDEX('Acoes Bovespa'!$A$3:$A$563,MATCH(B504,'Acoes Bovespa'!$B$3:$B$563,0),1)</f>
        <v>500</v>
      </c>
      <c r="B504" t="s">
        <v>499</v>
      </c>
      <c r="C504" t="s">
        <v>913</v>
      </c>
      <c r="D504" t="s">
        <v>961</v>
      </c>
      <c r="E504" t="s">
        <v>1471</v>
      </c>
      <c r="F504">
        <v>-3.3654827780999999E-2</v>
      </c>
      <c r="G504">
        <v>0</v>
      </c>
      <c r="H504">
        <v>-2.7281462794000001E-2</v>
      </c>
      <c r="I504" t="s">
        <v>1537</v>
      </c>
      <c r="K504">
        <v>0</v>
      </c>
    </row>
    <row r="505" spans="1:11" x14ac:dyDescent="0.25">
      <c r="A505">
        <f>INDEX('Acoes Bovespa'!$A$3:$A$563,MATCH(B505,'Acoes Bovespa'!$B$3:$B$563,0),1)</f>
        <v>501</v>
      </c>
      <c r="B505" t="s">
        <v>500</v>
      </c>
      <c r="C505" t="s">
        <v>914</v>
      </c>
      <c r="D505" t="s">
        <v>960</v>
      </c>
      <c r="E505" t="s">
        <v>1472</v>
      </c>
      <c r="F505">
        <v>0.46301120061000001</v>
      </c>
      <c r="G505">
        <v>0.27322676242999999</v>
      </c>
      <c r="H505">
        <v>2.2270119073000001</v>
      </c>
      <c r="I505" t="s">
        <v>1538</v>
      </c>
      <c r="J505">
        <v>3.7674725537999998</v>
      </c>
      <c r="K505">
        <v>15240.214373999999</v>
      </c>
    </row>
    <row r="506" spans="1:11" x14ac:dyDescent="0.25">
      <c r="A506">
        <f>INDEX('Acoes Bovespa'!$A$3:$A$563,MATCH(B506,'Acoes Bovespa'!$B$3:$B$563,0),1)</f>
        <v>502</v>
      </c>
      <c r="B506" t="s">
        <v>501</v>
      </c>
      <c r="C506" t="s">
        <v>915</v>
      </c>
      <c r="D506" t="s">
        <v>960</v>
      </c>
      <c r="E506" t="s">
        <v>1473</v>
      </c>
      <c r="F506">
        <v>0.11595819293</v>
      </c>
      <c r="H506">
        <v>1.5876878603</v>
      </c>
      <c r="I506" t="s">
        <v>1541</v>
      </c>
      <c r="K506">
        <v>0</v>
      </c>
    </row>
    <row r="507" spans="1:11" x14ac:dyDescent="0.25">
      <c r="A507">
        <f>INDEX('Acoes Bovespa'!$A$3:$A$563,MATCH(B507,'Acoes Bovespa'!$B$3:$B$563,0),1)</f>
        <v>503</v>
      </c>
      <c r="B507" t="s">
        <v>502</v>
      </c>
      <c r="C507" t="s">
        <v>916</v>
      </c>
      <c r="D507" t="s">
        <v>960</v>
      </c>
      <c r="E507" t="s">
        <v>1474</v>
      </c>
      <c r="F507">
        <v>-60.845803535000002</v>
      </c>
      <c r="G507">
        <v>0</v>
      </c>
      <c r="H507">
        <v>-730.78862051999999</v>
      </c>
      <c r="I507" t="s">
        <v>1540</v>
      </c>
      <c r="K507">
        <v>0</v>
      </c>
    </row>
    <row r="508" spans="1:11" x14ac:dyDescent="0.25">
      <c r="A508">
        <f>INDEX('Acoes Bovespa'!$A$3:$A$563,MATCH(B508,'Acoes Bovespa'!$B$3:$B$563,0),1)</f>
        <v>504</v>
      </c>
      <c r="B508" t="s">
        <v>503</v>
      </c>
      <c r="C508" t="s">
        <v>916</v>
      </c>
      <c r="D508" t="s">
        <v>961</v>
      </c>
      <c r="E508" t="s">
        <v>1475</v>
      </c>
      <c r="F508">
        <v>-60.845803535000002</v>
      </c>
      <c r="G508">
        <v>0</v>
      </c>
      <c r="H508">
        <v>-730.78862051999999</v>
      </c>
      <c r="I508" t="s">
        <v>1540</v>
      </c>
      <c r="J508">
        <v>3.3595296657999998</v>
      </c>
      <c r="K508">
        <v>82.952293003999998</v>
      </c>
    </row>
    <row r="509" spans="1:11" x14ac:dyDescent="0.25">
      <c r="A509">
        <f>INDEX('Acoes Bovespa'!$A$3:$A$563,MATCH(B509,'Acoes Bovespa'!$B$3:$B$563,0),1)</f>
        <v>505</v>
      </c>
      <c r="B509" t="s">
        <v>504</v>
      </c>
      <c r="C509" t="s">
        <v>917</v>
      </c>
      <c r="D509" t="s">
        <v>960</v>
      </c>
      <c r="E509" t="s">
        <v>1476</v>
      </c>
      <c r="F509">
        <v>2.4867083650000001</v>
      </c>
      <c r="G509">
        <v>4.8972143657</v>
      </c>
      <c r="H509">
        <v>17.210947425000001</v>
      </c>
      <c r="I509" t="s">
        <v>1535</v>
      </c>
      <c r="K509">
        <v>0</v>
      </c>
    </row>
    <row r="510" spans="1:11" x14ac:dyDescent="0.25">
      <c r="A510">
        <f>INDEX('Acoes Bovespa'!$A$3:$A$563,MATCH(B510,'Acoes Bovespa'!$B$3:$B$563,0),1)</f>
        <v>506</v>
      </c>
      <c r="B510" t="s">
        <v>505</v>
      </c>
      <c r="C510" t="s">
        <v>917</v>
      </c>
      <c r="D510" t="s">
        <v>961</v>
      </c>
      <c r="E510" t="s">
        <v>1477</v>
      </c>
      <c r="F510">
        <v>2.4867083650000001</v>
      </c>
      <c r="G510">
        <v>1.3829255110000001</v>
      </c>
      <c r="H510">
        <v>17.210947425000001</v>
      </c>
      <c r="I510" t="s">
        <v>1535</v>
      </c>
      <c r="K510">
        <v>9.0122812783999997</v>
      </c>
    </row>
    <row r="511" spans="1:11" x14ac:dyDescent="0.25">
      <c r="A511">
        <f>INDEX('Acoes Bovespa'!$A$3:$A$563,MATCH(B511,'Acoes Bovespa'!$B$3:$B$563,0),1)</f>
        <v>507</v>
      </c>
      <c r="B511" t="s">
        <v>506</v>
      </c>
      <c r="C511" t="s">
        <v>918</v>
      </c>
      <c r="D511" t="s">
        <v>960</v>
      </c>
      <c r="E511" t="s">
        <v>1478</v>
      </c>
      <c r="F511">
        <v>-0.35932626253</v>
      </c>
      <c r="G511">
        <v>0</v>
      </c>
      <c r="H511">
        <v>3.6905348025000002</v>
      </c>
      <c r="I511" t="s">
        <v>1543</v>
      </c>
      <c r="J511">
        <v>2.7196192532999999</v>
      </c>
      <c r="K511">
        <v>64.192540116000004</v>
      </c>
    </row>
    <row r="512" spans="1:11" x14ac:dyDescent="0.25">
      <c r="A512">
        <f>INDEX('Acoes Bovespa'!$A$3:$A$563,MATCH(B512,'Acoes Bovespa'!$B$3:$B$563,0),1)</f>
        <v>508</v>
      </c>
      <c r="B512" t="s">
        <v>507</v>
      </c>
      <c r="C512" t="s">
        <v>918</v>
      </c>
      <c r="D512" t="s">
        <v>961</v>
      </c>
      <c r="E512" t="s">
        <v>1479</v>
      </c>
      <c r="F512">
        <v>-0.35932626253</v>
      </c>
      <c r="G512">
        <v>0</v>
      </c>
      <c r="H512">
        <v>3.6905348025000002</v>
      </c>
      <c r="I512" t="s">
        <v>1543</v>
      </c>
      <c r="J512">
        <v>1.9437278781</v>
      </c>
      <c r="K512">
        <v>192.91363271</v>
      </c>
    </row>
    <row r="513" spans="1:11" x14ac:dyDescent="0.25">
      <c r="A513">
        <f>INDEX('Acoes Bovespa'!$A$3:$A$563,MATCH(B513,'Acoes Bovespa'!$B$3:$B$563,0),1)</f>
        <v>509</v>
      </c>
      <c r="B513" t="s">
        <v>508</v>
      </c>
      <c r="C513" t="s">
        <v>919</v>
      </c>
      <c r="D513" t="s">
        <v>960</v>
      </c>
      <c r="E513" t="s">
        <v>1480</v>
      </c>
      <c r="F513">
        <v>0.46816412216999997</v>
      </c>
      <c r="G513">
        <v>0.45329635847999999</v>
      </c>
      <c r="H513">
        <v>7.8806697226000004</v>
      </c>
      <c r="I513" t="s">
        <v>1543</v>
      </c>
      <c r="J513">
        <v>8.2228488011999996</v>
      </c>
      <c r="K513">
        <v>318172.06225999998</v>
      </c>
    </row>
    <row r="514" spans="1:11" x14ac:dyDescent="0.25">
      <c r="A514">
        <f>INDEX('Acoes Bovespa'!$A$3:$A$563,MATCH(B514,'Acoes Bovespa'!$B$3:$B$563,0),1)</f>
        <v>510</v>
      </c>
      <c r="B514" t="s">
        <v>509</v>
      </c>
      <c r="C514" t="s">
        <v>920</v>
      </c>
      <c r="D514" t="s">
        <v>960</v>
      </c>
      <c r="E514" t="s">
        <v>1481</v>
      </c>
      <c r="F514">
        <v>-1.0864058067</v>
      </c>
      <c r="G514">
        <v>0</v>
      </c>
      <c r="H514">
        <v>1.3494573589000001</v>
      </c>
      <c r="I514" t="s">
        <v>1541</v>
      </c>
      <c r="J514">
        <v>1.1678365029</v>
      </c>
      <c r="K514">
        <v>81565.522215999998</v>
      </c>
    </row>
    <row r="515" spans="1:11" x14ac:dyDescent="0.25">
      <c r="A515">
        <f>INDEX('Acoes Bovespa'!$A$3:$A$563,MATCH(B515,'Acoes Bovespa'!$B$3:$B$563,0),1)</f>
        <v>511</v>
      </c>
      <c r="B515" t="s">
        <v>510</v>
      </c>
      <c r="C515" t="s">
        <v>921</v>
      </c>
      <c r="D515" t="s">
        <v>960</v>
      </c>
      <c r="E515" t="s">
        <v>1482</v>
      </c>
      <c r="F515">
        <v>0.27322630440000001</v>
      </c>
      <c r="G515">
        <v>0.25711610604000001</v>
      </c>
      <c r="H515">
        <v>1.5656702508</v>
      </c>
      <c r="I515" t="s">
        <v>1537</v>
      </c>
      <c r="J515">
        <v>5.6192133101000001</v>
      </c>
      <c r="K515">
        <v>9276.7600358</v>
      </c>
    </row>
    <row r="516" spans="1:11" x14ac:dyDescent="0.25">
      <c r="A516">
        <f>INDEX('Acoes Bovespa'!$A$3:$A$563,MATCH(B516,'Acoes Bovespa'!$B$3:$B$563,0),1)</f>
        <v>512</v>
      </c>
      <c r="B516" t="s">
        <v>511</v>
      </c>
      <c r="C516" t="s">
        <v>922</v>
      </c>
      <c r="D516" t="s">
        <v>960</v>
      </c>
      <c r="E516" t="s">
        <v>1483</v>
      </c>
      <c r="F516">
        <v>5.0535086238000002E-2</v>
      </c>
      <c r="G516">
        <v>0</v>
      </c>
      <c r="H516">
        <v>-14.887915405999999</v>
      </c>
      <c r="I516" t="s">
        <v>1540</v>
      </c>
      <c r="K516">
        <v>0</v>
      </c>
    </row>
    <row r="517" spans="1:11" x14ac:dyDescent="0.25">
      <c r="A517">
        <f>INDEX('Acoes Bovespa'!$A$3:$A$563,MATCH(B517,'Acoes Bovespa'!$B$3:$B$563,0),1)</f>
        <v>513</v>
      </c>
      <c r="B517" t="s">
        <v>512</v>
      </c>
      <c r="C517" t="s">
        <v>922</v>
      </c>
      <c r="D517" t="s">
        <v>961</v>
      </c>
      <c r="E517" t="s">
        <v>1484</v>
      </c>
      <c r="F517">
        <v>5.0535086238000002E-2</v>
      </c>
      <c r="G517">
        <v>0</v>
      </c>
      <c r="H517">
        <v>-14.887915405999999</v>
      </c>
      <c r="I517" t="s">
        <v>1540</v>
      </c>
      <c r="J517">
        <v>0.61991321214999995</v>
      </c>
      <c r="K517">
        <v>27.962329141000001</v>
      </c>
    </row>
    <row r="518" spans="1:11" x14ac:dyDescent="0.25">
      <c r="A518">
        <f>INDEX('Acoes Bovespa'!$A$3:$A$563,MATCH(B518,'Acoes Bovespa'!$B$3:$B$563,0),1)</f>
        <v>514</v>
      </c>
      <c r="B518" t="s">
        <v>513</v>
      </c>
      <c r="C518" t="s">
        <v>923</v>
      </c>
      <c r="D518" t="s">
        <v>960</v>
      </c>
      <c r="E518" t="s">
        <v>1485</v>
      </c>
      <c r="F518">
        <v>0.13231913021</v>
      </c>
      <c r="G518">
        <v>0.16355789228000001</v>
      </c>
      <c r="H518">
        <v>2.0109192717000002</v>
      </c>
      <c r="I518" t="s">
        <v>1543</v>
      </c>
      <c r="J518">
        <v>2.7996080549000002</v>
      </c>
      <c r="K518">
        <v>435883.63130000001</v>
      </c>
    </row>
    <row r="519" spans="1:11" x14ac:dyDescent="0.25">
      <c r="A519">
        <f>INDEX('Acoes Bovespa'!$A$3:$A$563,MATCH(B519,'Acoes Bovespa'!$B$3:$B$563,0),1)</f>
        <v>515</v>
      </c>
      <c r="B519" t="s">
        <v>514</v>
      </c>
      <c r="C519" t="s">
        <v>924</v>
      </c>
      <c r="D519" t="s">
        <v>960</v>
      </c>
      <c r="E519" t="s">
        <v>1486</v>
      </c>
      <c r="F519">
        <v>-3.1457822585000003E-2</v>
      </c>
      <c r="G519">
        <v>0</v>
      </c>
      <c r="H519">
        <v>0.31704879502</v>
      </c>
      <c r="I519" t="s">
        <v>1537</v>
      </c>
      <c r="J519">
        <v>0.28995940568</v>
      </c>
      <c r="K519">
        <v>2438.0456687999999</v>
      </c>
    </row>
    <row r="520" spans="1:11" x14ac:dyDescent="0.25">
      <c r="A520">
        <f>INDEX('Acoes Bovespa'!$A$3:$A$563,MATCH(B520,'Acoes Bovespa'!$B$3:$B$563,0),1)</f>
        <v>516</v>
      </c>
      <c r="B520" t="s">
        <v>515</v>
      </c>
      <c r="C520" t="s">
        <v>925</v>
      </c>
      <c r="D520" t="s">
        <v>960</v>
      </c>
      <c r="E520" t="s">
        <v>1487</v>
      </c>
      <c r="F520">
        <v>0.15731057376999999</v>
      </c>
      <c r="G520">
        <v>5.9328310930000003E-2</v>
      </c>
      <c r="H520">
        <v>1.3632236338999999</v>
      </c>
      <c r="I520" t="s">
        <v>1545</v>
      </c>
      <c r="J520">
        <v>5.1312816206000003</v>
      </c>
      <c r="K520">
        <v>619502.00321</v>
      </c>
    </row>
    <row r="521" spans="1:11" x14ac:dyDescent="0.25">
      <c r="A521">
        <f>INDEX('Acoes Bovespa'!$A$3:$A$563,MATCH(B521,'Acoes Bovespa'!$B$3:$B$563,0),1)</f>
        <v>517</v>
      </c>
      <c r="B521" t="s">
        <v>516</v>
      </c>
      <c r="C521" t="s">
        <v>926</v>
      </c>
      <c r="D521" t="s">
        <v>961</v>
      </c>
      <c r="E521" t="s">
        <v>1488</v>
      </c>
      <c r="F521">
        <v>0.11574821079</v>
      </c>
      <c r="G521">
        <v>3.6326059672999997E-2</v>
      </c>
      <c r="H521">
        <v>0.39398070242</v>
      </c>
      <c r="I521" t="s">
        <v>1539</v>
      </c>
      <c r="J521">
        <v>2.0557122002999999</v>
      </c>
      <c r="K521">
        <v>7428.2176067</v>
      </c>
    </row>
    <row r="522" spans="1:11" x14ac:dyDescent="0.25">
      <c r="A522">
        <f>INDEX('Acoes Bovespa'!$A$3:$A$563,MATCH(B522,'Acoes Bovespa'!$B$3:$B$563,0),1)</f>
        <v>518</v>
      </c>
      <c r="B522" t="s">
        <v>517</v>
      </c>
      <c r="C522" t="s">
        <v>927</v>
      </c>
      <c r="D522" t="s">
        <v>960</v>
      </c>
      <c r="E522" t="s">
        <v>1489</v>
      </c>
      <c r="F522">
        <v>0.65803959932</v>
      </c>
      <c r="G522">
        <v>0.20481261567</v>
      </c>
      <c r="H522">
        <v>4.7056813174999998</v>
      </c>
      <c r="I522" t="s">
        <v>1533</v>
      </c>
      <c r="J522">
        <v>5.8551802748000004</v>
      </c>
      <c r="K522">
        <v>197.25180315</v>
      </c>
    </row>
    <row r="523" spans="1:11" x14ac:dyDescent="0.25">
      <c r="A523">
        <f>INDEX('Acoes Bovespa'!$A$3:$A$563,MATCH(B523,'Acoes Bovespa'!$B$3:$B$563,0),1)</f>
        <v>519</v>
      </c>
      <c r="B523" t="s">
        <v>518</v>
      </c>
      <c r="C523" t="s">
        <v>927</v>
      </c>
      <c r="D523" t="s">
        <v>961</v>
      </c>
      <c r="E523" t="s">
        <v>1490</v>
      </c>
      <c r="F523">
        <v>0.65803959932</v>
      </c>
      <c r="G523">
        <v>0.20481261567</v>
      </c>
      <c r="H523">
        <v>4.7056813174999998</v>
      </c>
      <c r="I523" t="s">
        <v>1533</v>
      </c>
      <c r="J523">
        <v>4.6093546903</v>
      </c>
      <c r="K523">
        <v>182623.05885999999</v>
      </c>
    </row>
    <row r="524" spans="1:11" x14ac:dyDescent="0.25">
      <c r="A524">
        <f>INDEX('Acoes Bovespa'!$A$3:$A$563,MATCH(B524,'Acoes Bovespa'!$B$3:$B$563,0),1)</f>
        <v>520</v>
      </c>
      <c r="B524" t="s">
        <v>519</v>
      </c>
      <c r="C524" t="s">
        <v>928</v>
      </c>
      <c r="D524" t="s">
        <v>960</v>
      </c>
      <c r="E524" t="s">
        <v>1491</v>
      </c>
      <c r="F524">
        <v>0.10352744211000001</v>
      </c>
      <c r="G524">
        <v>3.3980294602E-2</v>
      </c>
      <c r="H524">
        <v>0.98047228446000001</v>
      </c>
      <c r="I524" t="s">
        <v>1537</v>
      </c>
      <c r="K524">
        <v>0</v>
      </c>
    </row>
    <row r="525" spans="1:11" x14ac:dyDescent="0.25">
      <c r="A525">
        <f>INDEX('Acoes Bovespa'!$A$3:$A$563,MATCH(B525,'Acoes Bovespa'!$B$3:$B$563,0),1)</f>
        <v>521</v>
      </c>
      <c r="B525" t="s">
        <v>520</v>
      </c>
      <c r="C525" t="s">
        <v>928</v>
      </c>
      <c r="D525" t="s">
        <v>961</v>
      </c>
      <c r="E525" t="s">
        <v>1492</v>
      </c>
      <c r="F525">
        <v>0.10352744211000001</v>
      </c>
      <c r="G525">
        <v>6.4378157983000006E-2</v>
      </c>
      <c r="H525">
        <v>0.98047228446000001</v>
      </c>
      <c r="I525" t="s">
        <v>1537</v>
      </c>
      <c r="J525">
        <v>4.0994260802999998</v>
      </c>
      <c r="K525">
        <v>14.769261976999999</v>
      </c>
    </row>
    <row r="526" spans="1:11" x14ac:dyDescent="0.25">
      <c r="A526">
        <f>INDEX('Acoes Bovespa'!$A$3:$A$563,MATCH(B526,'Acoes Bovespa'!$B$3:$B$563,0),1)</f>
        <v>522</v>
      </c>
      <c r="B526" t="s">
        <v>521</v>
      </c>
      <c r="C526" t="s">
        <v>929</v>
      </c>
      <c r="D526" t="s">
        <v>960</v>
      </c>
      <c r="E526" t="s">
        <v>1493</v>
      </c>
      <c r="F526">
        <v>7.1471494218999995E-2</v>
      </c>
      <c r="G526">
        <v>2.7138035572000001E-2</v>
      </c>
      <c r="H526">
        <v>1.3276651184999999</v>
      </c>
      <c r="I526" t="s">
        <v>1541</v>
      </c>
      <c r="J526">
        <v>0.70390145380000002</v>
      </c>
      <c r="K526">
        <v>11100.739054</v>
      </c>
    </row>
    <row r="527" spans="1:11" x14ac:dyDescent="0.25">
      <c r="A527">
        <f>INDEX('Acoes Bovespa'!$A$3:$A$563,MATCH(B527,'Acoes Bovespa'!$B$3:$B$563,0),1)</f>
        <v>523</v>
      </c>
      <c r="B527" t="s">
        <v>522</v>
      </c>
      <c r="C527" t="s">
        <v>930</v>
      </c>
      <c r="D527" t="s">
        <v>960</v>
      </c>
      <c r="E527" t="s">
        <v>1494</v>
      </c>
      <c r="F527">
        <v>3.7034931187999998E-2</v>
      </c>
      <c r="G527">
        <v>5.1803799839999998E-2</v>
      </c>
      <c r="H527">
        <v>4.0270472795999996</v>
      </c>
      <c r="I527" t="s">
        <v>1538</v>
      </c>
      <c r="J527">
        <v>0.65390845281999999</v>
      </c>
      <c r="K527">
        <v>854.95184372000006</v>
      </c>
    </row>
    <row r="528" spans="1:11" x14ac:dyDescent="0.25">
      <c r="A528">
        <f>INDEX('Acoes Bovespa'!$A$3:$A$563,MATCH(B528,'Acoes Bovespa'!$B$3:$B$563,0),1)</f>
        <v>524</v>
      </c>
      <c r="B528" t="s">
        <v>523</v>
      </c>
      <c r="C528" t="s">
        <v>931</v>
      </c>
      <c r="D528" t="s">
        <v>960</v>
      </c>
      <c r="E528" t="s">
        <v>1495</v>
      </c>
      <c r="F528">
        <v>0.67576383745000002</v>
      </c>
      <c r="G528">
        <v>8.6240408421999995E-2</v>
      </c>
      <c r="H528">
        <v>4.0414416529999997</v>
      </c>
      <c r="I528" t="s">
        <v>1546</v>
      </c>
      <c r="J528">
        <v>4.4593756873999997</v>
      </c>
      <c r="K528">
        <v>73941.636962000004</v>
      </c>
    </row>
    <row r="529" spans="1:11" x14ac:dyDescent="0.25">
      <c r="A529">
        <f>INDEX('Acoes Bovespa'!$A$3:$A$563,MATCH(B529,'Acoes Bovespa'!$B$3:$B$563,0),1)</f>
        <v>525</v>
      </c>
      <c r="B529" t="s">
        <v>524</v>
      </c>
      <c r="C529" t="s">
        <v>932</v>
      </c>
      <c r="D529" t="s">
        <v>960</v>
      </c>
      <c r="E529" t="s">
        <v>1496</v>
      </c>
      <c r="F529">
        <v>0.31613490861999999</v>
      </c>
      <c r="G529">
        <v>0.10546139806</v>
      </c>
      <c r="H529">
        <v>2.0489824782000001</v>
      </c>
      <c r="I529" t="s">
        <v>1531</v>
      </c>
      <c r="J529">
        <v>2.8875957365999998</v>
      </c>
      <c r="K529">
        <v>500894.74488999997</v>
      </c>
    </row>
    <row r="530" spans="1:11" x14ac:dyDescent="0.25">
      <c r="A530">
        <f>INDEX('Acoes Bovespa'!$A$3:$A$563,MATCH(B530,'Acoes Bovespa'!$B$3:$B$563,0),1)</f>
        <v>526</v>
      </c>
      <c r="B530" t="s">
        <v>525</v>
      </c>
      <c r="C530" t="s">
        <v>933</v>
      </c>
      <c r="D530" t="s">
        <v>960</v>
      </c>
      <c r="E530" t="s">
        <v>1497</v>
      </c>
      <c r="F530">
        <v>9.5548728639999997E-2</v>
      </c>
      <c r="G530">
        <v>3.4659134284999997E-2</v>
      </c>
      <c r="H530">
        <v>0.54733671210000001</v>
      </c>
      <c r="I530" t="s">
        <v>1537</v>
      </c>
      <c r="J530">
        <v>0.46793448917000002</v>
      </c>
      <c r="K530">
        <v>281.54725872</v>
      </c>
    </row>
    <row r="531" spans="1:11" x14ac:dyDescent="0.25">
      <c r="A531">
        <f>INDEX('Acoes Bovespa'!$A$3:$A$563,MATCH(B531,'Acoes Bovespa'!$B$3:$B$563,0),1)</f>
        <v>527</v>
      </c>
      <c r="B531" t="s">
        <v>526</v>
      </c>
      <c r="C531" t="s">
        <v>934</v>
      </c>
      <c r="D531" t="s">
        <v>960</v>
      </c>
      <c r="E531" t="s">
        <v>1498</v>
      </c>
      <c r="F531">
        <v>7.0230743851000005E-2</v>
      </c>
      <c r="G531">
        <v>1.6210333641999999E-2</v>
      </c>
      <c r="H531">
        <v>0.54137682004999998</v>
      </c>
      <c r="I531" t="s">
        <v>1543</v>
      </c>
      <c r="J531">
        <v>0.68390425340000005</v>
      </c>
      <c r="K531">
        <v>1657.7667663</v>
      </c>
    </row>
    <row r="532" spans="1:11" x14ac:dyDescent="0.25">
      <c r="A532">
        <f>INDEX('Acoes Bovespa'!$A$3:$A$563,MATCH(B532,'Acoes Bovespa'!$B$3:$B$563,0),1)</f>
        <v>528</v>
      </c>
      <c r="B532" t="s">
        <v>527</v>
      </c>
      <c r="C532" t="s">
        <v>935</v>
      </c>
      <c r="D532" t="s">
        <v>960</v>
      </c>
      <c r="E532" t="s">
        <v>1499</v>
      </c>
      <c r="F532">
        <v>2.451232852</v>
      </c>
      <c r="G532">
        <v>2.2913490425999998</v>
      </c>
      <c r="H532">
        <v>4.2912737159000001</v>
      </c>
      <c r="I532" t="s">
        <v>1547</v>
      </c>
      <c r="J532">
        <v>12.548243246</v>
      </c>
      <c r="K532">
        <v>5790.2250750000003</v>
      </c>
    </row>
    <row r="533" spans="1:11" x14ac:dyDescent="0.25">
      <c r="A533">
        <f>INDEX('Acoes Bovespa'!$A$3:$A$563,MATCH(B533,'Acoes Bovespa'!$B$3:$B$563,0),1)</f>
        <v>529</v>
      </c>
      <c r="B533" t="s">
        <v>528</v>
      </c>
      <c r="C533" t="s">
        <v>935</v>
      </c>
      <c r="D533" t="s">
        <v>962</v>
      </c>
      <c r="E533" t="s">
        <v>1500</v>
      </c>
      <c r="F533">
        <v>2.451232852</v>
      </c>
      <c r="G533">
        <v>2.5338848090999999</v>
      </c>
      <c r="H533">
        <v>4.2912737159000001</v>
      </c>
      <c r="I533" t="s">
        <v>1547</v>
      </c>
      <c r="K533">
        <v>76.393560657999998</v>
      </c>
    </row>
    <row r="534" spans="1:11" x14ac:dyDescent="0.25">
      <c r="A534">
        <f>INDEX('Acoes Bovespa'!$A$3:$A$563,MATCH(B534,'Acoes Bovespa'!$B$3:$B$563,0),1)</f>
        <v>530</v>
      </c>
      <c r="B534" t="s">
        <v>529</v>
      </c>
      <c r="C534" t="s">
        <v>935</v>
      </c>
      <c r="D534" t="s">
        <v>963</v>
      </c>
      <c r="E534" t="s">
        <v>1501</v>
      </c>
      <c r="F534">
        <v>2.451232852</v>
      </c>
      <c r="G534">
        <v>2.5204839468000002</v>
      </c>
      <c r="H534">
        <v>4.2912737159000001</v>
      </c>
      <c r="I534" t="s">
        <v>1547</v>
      </c>
      <c r="J534">
        <v>13.048173255</v>
      </c>
      <c r="K534">
        <v>88812.290282000002</v>
      </c>
    </row>
    <row r="535" spans="1:11" x14ac:dyDescent="0.25">
      <c r="A535">
        <f>INDEX('Acoes Bovespa'!$A$3:$A$563,MATCH(B535,'Acoes Bovespa'!$B$3:$B$563,0),1)</f>
        <v>531</v>
      </c>
      <c r="B535" t="s">
        <v>530</v>
      </c>
      <c r="C535" t="s">
        <v>936</v>
      </c>
      <c r="D535" t="s">
        <v>960</v>
      </c>
      <c r="E535" t="s">
        <v>1502</v>
      </c>
      <c r="F535">
        <v>0.12256189487999999</v>
      </c>
      <c r="H535">
        <v>0.39547437302999999</v>
      </c>
      <c r="I535" t="s">
        <v>1533</v>
      </c>
      <c r="K535">
        <v>0</v>
      </c>
    </row>
    <row r="536" spans="1:11" x14ac:dyDescent="0.25">
      <c r="A536">
        <f>INDEX('Acoes Bovespa'!$A$3:$A$563,MATCH(B536,'Acoes Bovespa'!$B$3:$B$563,0),1)</f>
        <v>532</v>
      </c>
      <c r="B536" t="s">
        <v>531</v>
      </c>
      <c r="C536" t="s">
        <v>937</v>
      </c>
      <c r="D536" t="s">
        <v>960</v>
      </c>
      <c r="E536" t="s">
        <v>1503</v>
      </c>
      <c r="F536">
        <v>0.14363636186000001</v>
      </c>
      <c r="G536">
        <v>0.17373297416</v>
      </c>
      <c r="H536">
        <v>3.7806283467999999</v>
      </c>
      <c r="I536" t="s">
        <v>1535</v>
      </c>
      <c r="J536">
        <v>1.4098026276</v>
      </c>
      <c r="K536">
        <v>15101.467552</v>
      </c>
    </row>
    <row r="537" spans="1:11" x14ac:dyDescent="0.25">
      <c r="A537">
        <f>INDEX('Acoes Bovespa'!$A$3:$A$563,MATCH(B537,'Acoes Bovespa'!$B$3:$B$563,0),1)</f>
        <v>533</v>
      </c>
      <c r="B537" t="s">
        <v>532</v>
      </c>
      <c r="C537" t="s">
        <v>937</v>
      </c>
      <c r="D537" t="s">
        <v>962</v>
      </c>
      <c r="E537" t="s">
        <v>1504</v>
      </c>
      <c r="F537">
        <v>0.14363636186000001</v>
      </c>
      <c r="G537">
        <v>0.19110627156000001</v>
      </c>
      <c r="H537">
        <v>3.7806283467999999</v>
      </c>
      <c r="I537" t="s">
        <v>1535</v>
      </c>
      <c r="J537">
        <v>1.4397984282</v>
      </c>
      <c r="K537">
        <v>420143.73450000002</v>
      </c>
    </row>
    <row r="538" spans="1:11" x14ac:dyDescent="0.25">
      <c r="A538">
        <f>INDEX('Acoes Bovespa'!$A$3:$A$563,MATCH(B538,'Acoes Bovespa'!$B$3:$B$563,0),1)</f>
        <v>534</v>
      </c>
      <c r="B538" t="s">
        <v>533</v>
      </c>
      <c r="C538" t="s">
        <v>937</v>
      </c>
      <c r="D538" t="s">
        <v>963</v>
      </c>
      <c r="E538" t="s">
        <v>1505</v>
      </c>
      <c r="F538">
        <v>0.14363636186000001</v>
      </c>
      <c r="G538">
        <v>0.19110627156000001</v>
      </c>
      <c r="H538">
        <v>3.7806283467999999</v>
      </c>
      <c r="I538" t="s">
        <v>1535</v>
      </c>
      <c r="J538">
        <v>3.0555722199000002</v>
      </c>
      <c r="K538">
        <v>1.0239723006000001</v>
      </c>
    </row>
    <row r="539" spans="1:11" x14ac:dyDescent="0.25">
      <c r="A539">
        <f>INDEX('Acoes Bovespa'!$A$3:$A$563,MATCH(B539,'Acoes Bovespa'!$B$3:$B$563,0),1)</f>
        <v>535</v>
      </c>
      <c r="B539" t="s">
        <v>534</v>
      </c>
      <c r="C539" t="s">
        <v>938</v>
      </c>
      <c r="D539" t="s">
        <v>960</v>
      </c>
      <c r="E539" t="s">
        <v>1506</v>
      </c>
      <c r="F539">
        <v>3.5345754755000001</v>
      </c>
      <c r="G539">
        <v>1.1022523197</v>
      </c>
      <c r="H539">
        <v>8.4088418021999995</v>
      </c>
      <c r="I539" t="s">
        <v>1544</v>
      </c>
      <c r="J539">
        <v>14.477973083</v>
      </c>
      <c r="K539">
        <v>7635450.0343000004</v>
      </c>
    </row>
    <row r="540" spans="1:11" x14ac:dyDescent="0.25">
      <c r="A540">
        <f>INDEX('Acoes Bovespa'!$A$3:$A$563,MATCH(B540,'Acoes Bovespa'!$B$3:$B$563,0),1)</f>
        <v>536</v>
      </c>
      <c r="B540" t="s">
        <v>535</v>
      </c>
      <c r="C540" t="s">
        <v>939</v>
      </c>
      <c r="D540" t="s">
        <v>960</v>
      </c>
      <c r="E540" t="s">
        <v>1507</v>
      </c>
      <c r="F540">
        <v>5.8791903641000003E-2</v>
      </c>
      <c r="G540">
        <v>4.8685969718000002E-2</v>
      </c>
      <c r="H540">
        <v>2.9660650614000001</v>
      </c>
      <c r="I540" t="s">
        <v>1537</v>
      </c>
      <c r="J540">
        <v>2.1037054812</v>
      </c>
      <c r="K540">
        <v>16051.421031</v>
      </c>
    </row>
    <row r="541" spans="1:11" x14ac:dyDescent="0.25">
      <c r="A541">
        <f>INDEX('Acoes Bovespa'!$A$3:$A$563,MATCH(B541,'Acoes Bovespa'!$B$3:$B$563,0),1)</f>
        <v>537</v>
      </c>
      <c r="B541" t="s">
        <v>536</v>
      </c>
      <c r="C541" t="s">
        <v>940</v>
      </c>
      <c r="D541" t="s">
        <v>960</v>
      </c>
      <c r="E541" t="s">
        <v>1508</v>
      </c>
      <c r="F541">
        <v>0.14148944724000001</v>
      </c>
      <c r="G541">
        <v>5.0401423697E-2</v>
      </c>
      <c r="H541">
        <v>0.73552899691999996</v>
      </c>
      <c r="I541" t="s">
        <v>1537</v>
      </c>
      <c r="J541">
        <v>2.4436578879000002</v>
      </c>
      <c r="K541">
        <v>241771.89327999999</v>
      </c>
    </row>
    <row r="542" spans="1:11" x14ac:dyDescent="0.25">
      <c r="A542">
        <f>INDEX('Acoes Bovespa'!$A$3:$A$563,MATCH(B542,'Acoes Bovespa'!$B$3:$B$563,0),1)</f>
        <v>538</v>
      </c>
      <c r="B542" t="s">
        <v>537</v>
      </c>
      <c r="C542" t="s">
        <v>941</v>
      </c>
      <c r="D542" t="s">
        <v>960</v>
      </c>
      <c r="E542" t="s">
        <v>1509</v>
      </c>
      <c r="F542">
        <v>0.40386902677999997</v>
      </c>
      <c r="G542">
        <v>0</v>
      </c>
      <c r="H542">
        <v>1.6897790210000001</v>
      </c>
      <c r="I542" t="s">
        <v>1540</v>
      </c>
      <c r="J542">
        <v>3.1795548622999998</v>
      </c>
      <c r="K542">
        <v>3771.8397436999999</v>
      </c>
    </row>
    <row r="543" spans="1:11" x14ac:dyDescent="0.25">
      <c r="A543">
        <f>INDEX('Acoes Bovespa'!$A$3:$A$563,MATCH(B543,'Acoes Bovespa'!$B$3:$B$563,0),1)</f>
        <v>539</v>
      </c>
      <c r="B543" t="s">
        <v>538</v>
      </c>
      <c r="C543" t="s">
        <v>942</v>
      </c>
      <c r="D543" t="s">
        <v>960</v>
      </c>
      <c r="E543" t="s">
        <v>1510</v>
      </c>
      <c r="F543">
        <v>-4.1322968639E-2</v>
      </c>
      <c r="G543">
        <v>0</v>
      </c>
      <c r="H543">
        <v>0.64081736301000003</v>
      </c>
      <c r="I543" t="s">
        <v>1539</v>
      </c>
      <c r="J543">
        <v>0.36794848721000001</v>
      </c>
      <c r="K543">
        <v>504644.13910999999</v>
      </c>
    </row>
    <row r="544" spans="1:11" x14ac:dyDescent="0.25">
      <c r="A544">
        <f>INDEX('Acoes Bovespa'!$A$3:$A$563,MATCH(B544,'Acoes Bovespa'!$B$3:$B$563,0),1)</f>
        <v>540</v>
      </c>
      <c r="B544" t="s">
        <v>539</v>
      </c>
      <c r="C544" t="s">
        <v>943</v>
      </c>
      <c r="D544" t="s">
        <v>960</v>
      </c>
      <c r="E544" t="s">
        <v>1511</v>
      </c>
      <c r="F544">
        <v>0.26283872238</v>
      </c>
      <c r="G544">
        <v>0.16585417576</v>
      </c>
      <c r="H544">
        <v>2.1682123665000002</v>
      </c>
      <c r="I544" t="s">
        <v>1531</v>
      </c>
      <c r="J544">
        <v>2.6396304517</v>
      </c>
      <c r="K544">
        <v>615882.95305999997</v>
      </c>
    </row>
    <row r="545" spans="1:11" x14ac:dyDescent="0.25">
      <c r="A545">
        <f>INDEX('Acoes Bovespa'!$A$3:$A$563,MATCH(B545,'Acoes Bovespa'!$B$3:$B$563,0),1)</f>
        <v>541</v>
      </c>
      <c r="B545" t="s">
        <v>540</v>
      </c>
      <c r="C545" t="s">
        <v>944</v>
      </c>
      <c r="D545" t="s">
        <v>960</v>
      </c>
      <c r="E545" t="s">
        <v>1512</v>
      </c>
      <c r="F545">
        <v>0.20134738954</v>
      </c>
      <c r="G545">
        <v>7.0509948165000003E-2</v>
      </c>
      <c r="H545">
        <v>0.77777770811000002</v>
      </c>
      <c r="I545" t="s">
        <v>1532</v>
      </c>
      <c r="J545">
        <v>2.2316875637</v>
      </c>
      <c r="K545">
        <v>10677.417638000001</v>
      </c>
    </row>
    <row r="546" spans="1:11" x14ac:dyDescent="0.25">
      <c r="A546">
        <f>INDEX('Acoes Bovespa'!$A$3:$A$563,MATCH(B546,'Acoes Bovespa'!$B$3:$B$563,0),1)</f>
        <v>542</v>
      </c>
      <c r="B546" t="s">
        <v>541</v>
      </c>
      <c r="C546" t="s">
        <v>945</v>
      </c>
      <c r="D546" t="s">
        <v>960</v>
      </c>
      <c r="E546" t="s">
        <v>1513</v>
      </c>
      <c r="F546">
        <v>0.29314834628000003</v>
      </c>
      <c r="G546">
        <v>8.3373206766000005E-2</v>
      </c>
      <c r="H546">
        <v>1.3487642255000001</v>
      </c>
      <c r="I546" t="s">
        <v>1539</v>
      </c>
      <c r="J546">
        <v>4.2614034035000001</v>
      </c>
      <c r="K546">
        <v>192445.24218</v>
      </c>
    </row>
    <row r="547" spans="1:11" x14ac:dyDescent="0.25">
      <c r="A547">
        <f>INDEX('Acoes Bovespa'!$A$3:$A$563,MATCH(B547,'Acoes Bovespa'!$B$3:$B$563,0),1)</f>
        <v>543</v>
      </c>
      <c r="B547" t="s">
        <v>542</v>
      </c>
      <c r="C547" t="s">
        <v>946</v>
      </c>
      <c r="D547" t="s">
        <v>960</v>
      </c>
      <c r="E547" t="s">
        <v>1514</v>
      </c>
      <c r="F547">
        <v>0.17523976195999999</v>
      </c>
      <c r="G547">
        <v>8.5382407364999996E-2</v>
      </c>
      <c r="H547">
        <v>1.5424712460000001</v>
      </c>
      <c r="I547" t="s">
        <v>1539</v>
      </c>
      <c r="J547">
        <v>3.1755554222</v>
      </c>
      <c r="K547">
        <v>39789.850538999999</v>
      </c>
    </row>
    <row r="548" spans="1:11" x14ac:dyDescent="0.25">
      <c r="A548">
        <f>INDEX('Acoes Bovespa'!$A$3:$A$563,MATCH(B548,'Acoes Bovespa'!$B$3:$B$563,0),1)</f>
        <v>544</v>
      </c>
      <c r="B548" t="s">
        <v>543</v>
      </c>
      <c r="C548" t="s">
        <v>947</v>
      </c>
      <c r="D548" t="s">
        <v>960</v>
      </c>
      <c r="E548" t="s">
        <v>1515</v>
      </c>
      <c r="F548">
        <v>-1.6851526254999999E-2</v>
      </c>
      <c r="G548">
        <v>0</v>
      </c>
      <c r="H548">
        <v>-0.18091289839999999</v>
      </c>
      <c r="I548" t="s">
        <v>1541</v>
      </c>
      <c r="J548">
        <v>7.1989921410999996E-2</v>
      </c>
      <c r="K548">
        <v>9853.4253136000007</v>
      </c>
    </row>
    <row r="549" spans="1:11" x14ac:dyDescent="0.25">
      <c r="A549">
        <f>INDEX('Acoes Bovespa'!$A$3:$A$563,MATCH(B549,'Acoes Bovespa'!$B$3:$B$563,0),1)</f>
        <v>545</v>
      </c>
      <c r="B549" t="s">
        <v>544</v>
      </c>
      <c r="C549" t="s">
        <v>948</v>
      </c>
      <c r="D549" t="s">
        <v>960</v>
      </c>
      <c r="E549" t="s">
        <v>1516</v>
      </c>
      <c r="F549">
        <v>0.36645832512999998</v>
      </c>
      <c r="G549">
        <v>8.6413145969999994E-2</v>
      </c>
      <c r="H549">
        <v>1.3373988535000001</v>
      </c>
      <c r="I549" t="s">
        <v>1540</v>
      </c>
      <c r="J549">
        <v>2.6616273721999999</v>
      </c>
      <c r="K549">
        <v>31248.217551000002</v>
      </c>
    </row>
    <row r="550" spans="1:11" x14ac:dyDescent="0.25">
      <c r="A550">
        <f>INDEX('Acoes Bovespa'!$A$3:$A$563,MATCH(B550,'Acoes Bovespa'!$B$3:$B$563,0),1)</f>
        <v>546</v>
      </c>
      <c r="B550" t="s">
        <v>545</v>
      </c>
      <c r="C550" t="s">
        <v>949</v>
      </c>
      <c r="D550" t="s">
        <v>960</v>
      </c>
      <c r="E550" t="s">
        <v>1517</v>
      </c>
      <c r="F550">
        <v>6.8951805244999997E-2</v>
      </c>
      <c r="G550">
        <v>3.8051819575999998E-2</v>
      </c>
      <c r="H550">
        <v>1.9481730313000001</v>
      </c>
      <c r="I550" t="s">
        <v>1539</v>
      </c>
      <c r="J550">
        <v>1.0738496609999999</v>
      </c>
      <c r="K550">
        <v>1573.9619465000001</v>
      </c>
    </row>
    <row r="551" spans="1:11" x14ac:dyDescent="0.25">
      <c r="A551">
        <f>INDEX('Acoes Bovespa'!$A$3:$A$563,MATCH(B551,'Acoes Bovespa'!$B$3:$B$563,0),1)</f>
        <v>547</v>
      </c>
      <c r="B551" t="s">
        <v>546</v>
      </c>
      <c r="C551" t="s">
        <v>950</v>
      </c>
      <c r="D551" t="s">
        <v>960</v>
      </c>
      <c r="E551" t="s">
        <v>1518</v>
      </c>
      <c r="F551">
        <v>0.21441787243999999</v>
      </c>
      <c r="G551">
        <v>0.10482442282</v>
      </c>
      <c r="H551">
        <v>0.69739882536999998</v>
      </c>
      <c r="I551" t="s">
        <v>1536</v>
      </c>
      <c r="J551">
        <v>8.2228488011999996</v>
      </c>
      <c r="K551">
        <v>1165779.1126999999</v>
      </c>
    </row>
    <row r="552" spans="1:11" x14ac:dyDescent="0.25">
      <c r="A552">
        <f>INDEX('Acoes Bovespa'!$A$3:$A$563,MATCH(B552,'Acoes Bovespa'!$B$3:$B$563,0),1)</f>
        <v>548</v>
      </c>
      <c r="B552" t="s">
        <v>547</v>
      </c>
      <c r="C552" t="s">
        <v>951</v>
      </c>
      <c r="D552" t="s">
        <v>960</v>
      </c>
      <c r="E552" t="s">
        <v>1519</v>
      </c>
      <c r="F552">
        <v>-9.4359282865000005E-2</v>
      </c>
      <c r="G552">
        <v>0</v>
      </c>
      <c r="H552">
        <v>0.53609500260999998</v>
      </c>
      <c r="I552" t="s">
        <v>1539</v>
      </c>
      <c r="J552">
        <v>0.24396584478</v>
      </c>
      <c r="K552">
        <v>993.74455160000002</v>
      </c>
    </row>
    <row r="553" spans="1:11" x14ac:dyDescent="0.25">
      <c r="A553">
        <f>INDEX('Acoes Bovespa'!$A$3:$A$563,MATCH(B553,'Acoes Bovespa'!$B$3:$B$563,0),1)</f>
        <v>549</v>
      </c>
      <c r="B553" t="s">
        <v>548</v>
      </c>
      <c r="C553" t="s">
        <v>952</v>
      </c>
      <c r="D553" t="s">
        <v>960</v>
      </c>
      <c r="E553" t="s">
        <v>1520</v>
      </c>
      <c r="F553">
        <v>2.7859867659000002</v>
      </c>
      <c r="G553">
        <v>0</v>
      </c>
      <c r="H553">
        <v>-0.76401375277000005</v>
      </c>
      <c r="I553" t="s">
        <v>1546</v>
      </c>
      <c r="K553">
        <v>0</v>
      </c>
    </row>
    <row r="554" spans="1:11" x14ac:dyDescent="0.25">
      <c r="A554">
        <f>INDEX('Acoes Bovespa'!$A$3:$A$563,MATCH(B554,'Acoes Bovespa'!$B$3:$B$563,0),1)</f>
        <v>550</v>
      </c>
      <c r="B554" t="s">
        <v>549</v>
      </c>
      <c r="C554" t="s">
        <v>952</v>
      </c>
      <c r="D554" t="s">
        <v>961</v>
      </c>
      <c r="E554" t="s">
        <v>1521</v>
      </c>
      <c r="F554">
        <v>2.7859867659000002</v>
      </c>
      <c r="G554">
        <v>0</v>
      </c>
      <c r="H554">
        <v>-0.76401375277000005</v>
      </c>
      <c r="I554" t="s">
        <v>1546</v>
      </c>
      <c r="J554">
        <v>1.9357289979000001</v>
      </c>
      <c r="K554">
        <v>66.591717732999996</v>
      </c>
    </row>
    <row r="555" spans="1:11" x14ac:dyDescent="0.25">
      <c r="A555">
        <f>INDEX('Acoes Bovespa'!$A$3:$A$563,MATCH(B555,'Acoes Bovespa'!$B$3:$B$563,0),1)</f>
        <v>551</v>
      </c>
      <c r="B555" t="s">
        <v>550</v>
      </c>
      <c r="C555" t="s">
        <v>953</v>
      </c>
      <c r="D555" t="s">
        <v>960</v>
      </c>
      <c r="E555" t="s">
        <v>1522</v>
      </c>
      <c r="F555">
        <v>5.3145058321999998E-2</v>
      </c>
      <c r="G555">
        <v>3.5708832735000001E-2</v>
      </c>
      <c r="H555">
        <v>0.27757262932999999</v>
      </c>
      <c r="I555" t="s">
        <v>1549</v>
      </c>
      <c r="J555">
        <v>0.87787709720999996</v>
      </c>
      <c r="K555">
        <v>33.579892491000003</v>
      </c>
    </row>
    <row r="556" spans="1:11" x14ac:dyDescent="0.25">
      <c r="A556">
        <f>INDEX('Acoes Bovespa'!$A$3:$A$563,MATCH(B556,'Acoes Bovespa'!$B$3:$B$563,0),1)</f>
        <v>552</v>
      </c>
      <c r="B556" t="s">
        <v>551</v>
      </c>
      <c r="C556" t="s">
        <v>953</v>
      </c>
      <c r="D556" t="s">
        <v>961</v>
      </c>
      <c r="E556" t="s">
        <v>1523</v>
      </c>
      <c r="F556">
        <v>5.3145058321999998E-2</v>
      </c>
      <c r="G556">
        <v>3.9277807466E-2</v>
      </c>
      <c r="H556">
        <v>0.27757262932999999</v>
      </c>
      <c r="I556" t="s">
        <v>1549</v>
      </c>
      <c r="J556">
        <v>0.89187513748000002</v>
      </c>
      <c r="K556">
        <v>110.75332825</v>
      </c>
    </row>
    <row r="557" spans="1:11" x14ac:dyDescent="0.25">
      <c r="A557">
        <f>INDEX('Acoes Bovespa'!$A$3:$A$563,MATCH(B557,'Acoes Bovespa'!$B$3:$B$563,0),1)</f>
        <v>553</v>
      </c>
      <c r="B557" t="s">
        <v>552</v>
      </c>
      <c r="C557" t="s">
        <v>954</v>
      </c>
      <c r="D557" t="s">
        <v>960</v>
      </c>
      <c r="E557" t="s">
        <v>1524</v>
      </c>
      <c r="F557">
        <v>0.14277667602999999</v>
      </c>
      <c r="G557">
        <v>9.1771677428000006E-2</v>
      </c>
      <c r="H557">
        <v>1.0218684907</v>
      </c>
      <c r="I557" t="s">
        <v>1538</v>
      </c>
      <c r="J557">
        <v>1.9997200392000001</v>
      </c>
      <c r="K557">
        <v>12564.656491</v>
      </c>
    </row>
    <row r="558" spans="1:11" x14ac:dyDescent="0.25">
      <c r="A558">
        <f>INDEX('Acoes Bovespa'!$A$3:$A$563,MATCH(B558,'Acoes Bovespa'!$B$3:$B$563,0),1)</f>
        <v>554</v>
      </c>
      <c r="B558" t="s">
        <v>553</v>
      </c>
      <c r="C558" t="s">
        <v>955</v>
      </c>
      <c r="D558" t="s">
        <v>960</v>
      </c>
      <c r="E558" t="s">
        <v>1525</v>
      </c>
      <c r="F558">
        <v>0.16142300771000001</v>
      </c>
      <c r="G558">
        <v>0</v>
      </c>
      <c r="H558">
        <v>0.45352286795000002</v>
      </c>
      <c r="I558" t="s">
        <v>1534</v>
      </c>
      <c r="J558">
        <v>1.1818345431999999</v>
      </c>
      <c r="K558">
        <v>13800.04572</v>
      </c>
    </row>
    <row r="559" spans="1:11" x14ac:dyDescent="0.25">
      <c r="A559">
        <f>INDEX('Acoes Bovespa'!$A$3:$A$563,MATCH(B559,'Acoes Bovespa'!$B$3:$B$563,0),1)</f>
        <v>555</v>
      </c>
      <c r="B559" t="s">
        <v>554</v>
      </c>
      <c r="C559" t="s">
        <v>956</v>
      </c>
      <c r="D559" t="s">
        <v>960</v>
      </c>
      <c r="E559" t="s">
        <v>1526</v>
      </c>
      <c r="F559">
        <v>0.61735521846999997</v>
      </c>
      <c r="G559">
        <v>0.19268437277</v>
      </c>
      <c r="H559">
        <v>3.2737279135000001</v>
      </c>
      <c r="I559" t="s">
        <v>1539</v>
      </c>
      <c r="K559">
        <v>1.9777527512999999</v>
      </c>
    </row>
    <row r="560" spans="1:11" x14ac:dyDescent="0.25">
      <c r="A560">
        <f>INDEX('Acoes Bovespa'!$A$3:$A$563,MATCH(B560,'Acoes Bovespa'!$B$3:$B$563,0),1)</f>
        <v>556</v>
      </c>
      <c r="B560" t="s">
        <v>555</v>
      </c>
      <c r="C560" t="s">
        <v>956</v>
      </c>
      <c r="D560" t="s">
        <v>961</v>
      </c>
      <c r="E560" t="s">
        <v>1527</v>
      </c>
      <c r="F560">
        <v>0.61735521846999997</v>
      </c>
      <c r="G560">
        <v>0.21195215835</v>
      </c>
      <c r="H560">
        <v>3.2737279135000001</v>
      </c>
      <c r="I560" t="s">
        <v>1539</v>
      </c>
      <c r="J560">
        <v>3.9994400784000002</v>
      </c>
      <c r="K560">
        <v>151.82398667999999</v>
      </c>
    </row>
    <row r="561" spans="1:11" x14ac:dyDescent="0.25">
      <c r="A561">
        <f>INDEX('Acoes Bovespa'!$A$3:$A$563,MATCH(B561,'Acoes Bovespa'!$B$3:$B$563,0),1)</f>
        <v>557</v>
      </c>
      <c r="B561" t="s">
        <v>556</v>
      </c>
      <c r="C561" t="s">
        <v>957</v>
      </c>
      <c r="D561" t="s">
        <v>960</v>
      </c>
      <c r="E561" t="s">
        <v>1528</v>
      </c>
      <c r="F561">
        <v>-8.6011590737000005E-4</v>
      </c>
      <c r="H561">
        <v>-1.0899060974E-4</v>
      </c>
      <c r="I561" t="s">
        <v>1537</v>
      </c>
      <c r="K561">
        <v>0</v>
      </c>
    </row>
    <row r="562" spans="1:11" x14ac:dyDescent="0.25">
      <c r="A562">
        <f>INDEX('Acoes Bovespa'!$A$3:$A$563,MATCH(B562,'Acoes Bovespa'!$B$3:$B$563,0),1)</f>
        <v>558</v>
      </c>
      <c r="B562" t="s">
        <v>557</v>
      </c>
      <c r="C562" t="s">
        <v>958</v>
      </c>
      <c r="D562" t="s">
        <v>960</v>
      </c>
      <c r="E562" t="s">
        <v>1529</v>
      </c>
      <c r="F562">
        <v>-3.7625884105E-2</v>
      </c>
      <c r="G562">
        <v>2.5192558372000001E-2</v>
      </c>
      <c r="H562">
        <v>1.9458287353999999</v>
      </c>
      <c r="I562" t="s">
        <v>1537</v>
      </c>
      <c r="J562">
        <v>1.6237726718000001</v>
      </c>
      <c r="K562">
        <v>105720.55353999999</v>
      </c>
    </row>
    <row r="563" spans="1:11" x14ac:dyDescent="0.25">
      <c r="A563">
        <f>INDEX('Acoes Bovespa'!$A$3:$A$563,MATCH(B563,'Acoes Bovespa'!$B$3:$B$563,0),1)</f>
        <v>559</v>
      </c>
      <c r="B563" t="s">
        <v>558</v>
      </c>
      <c r="C563" t="s">
        <v>959</v>
      </c>
      <c r="D563" t="s">
        <v>960</v>
      </c>
      <c r="E563" t="s">
        <v>1530</v>
      </c>
      <c r="F563">
        <v>-3.9401040775E-2</v>
      </c>
      <c r="G563">
        <v>0</v>
      </c>
      <c r="H563">
        <v>1.0681076237</v>
      </c>
      <c r="I563" t="s">
        <v>1537</v>
      </c>
      <c r="J563">
        <v>0.83988241645999995</v>
      </c>
      <c r="K563">
        <v>25206.366118000002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F5DC-3359-4EA9-A91E-84F938404A2E}">
  <dimension ref="B3:K405"/>
  <sheetViews>
    <sheetView tabSelected="1" topLeftCell="A368" workbookViewId="0">
      <selection activeCell="B405" sqref="B405"/>
    </sheetView>
  </sheetViews>
  <sheetFormatPr defaultRowHeight="15" x14ac:dyDescent="0.25"/>
  <cols>
    <col min="3" max="3" width="15" bestFit="1" customWidth="1"/>
    <col min="4" max="4" width="7.5703125" bestFit="1" customWidth="1"/>
    <col min="5" max="5" width="8.7109375" bestFit="1" customWidth="1"/>
    <col min="6" max="6" width="39.140625" bestFit="1" customWidth="1"/>
    <col min="7" max="7" width="54.5703125" bestFit="1" customWidth="1"/>
    <col min="8" max="8" width="59.7109375" bestFit="1" customWidth="1"/>
    <col min="9" max="9" width="20.85546875" bestFit="1" customWidth="1"/>
    <col min="10" max="10" width="36" bestFit="1" customWidth="1"/>
    <col min="11" max="11" width="54.7109375" bestFit="1" customWidth="1"/>
  </cols>
  <sheetData>
    <row r="3" spans="2:11" x14ac:dyDescent="0.25">
      <c r="C3" t="str" cm="1">
        <f t="array" ref="C3">_xll.ECONOMATICA(_xll.EcoRange(1,-1,402,-1),"Name",,,,,,,"false","true")</f>
        <v>Name</v>
      </c>
      <c r="D3" t="str" cm="1">
        <f t="array" ref="D3">_xll.ECONOMATICA(_xll.EcoRange(1,-2,402,-2),"Class",,,,,,,"false","true")</f>
        <v>Class</v>
      </c>
      <c r="E3" t="str" cm="1">
        <f t="array" ref="E3">_xll.ECONOMATICA(_xll.EcoRange(1,-3,402,-3),"Ticker",,,,,,,"false","true")</f>
        <v>Ticker</v>
      </c>
      <c r="F3" t="str" cm="1">
        <f t="array" ref="F3">_xll.ECONOMATICA(_xll.EcoRange(1,-4,402,-4),"Divid per Share","1Y","LATEST",,,"USD",,"false","true")</f>
        <v>Divid per Share Latest 1 years In US Dollars</v>
      </c>
      <c r="G3" t="str" cm="1">
        <f t="array" ref="G3">_xll.ECONOMATICA(_xll.EcoRange(1,-5,402,-5),"BVperShare",,"LATEST",,,"USD",,"false","true")</f>
        <v xml:space="preserve"> BVperShare  Latest  In US Dollars  consolid:yes*  adj by CA's</v>
      </c>
      <c r="H3" t="str" cm="1">
        <f t="array" ref="H3">_xll.ECONOMATICA(_xll.EcoRange(1,-6,402,-6),"EPS","12M","LATEST",,,"USD",,"false","true")</f>
        <v xml:space="preserve"> EPS  Latest  In US Dollars  of 12 months  consolid:yes*  adj by CA's</v>
      </c>
      <c r="I3" t="str" cm="1">
        <f t="array" ref="I3">_xll.ECONOMATICA(_xll.EcoRange(1,-7,402,-7),"Sector Economatica",,,,,,,"false","true")</f>
        <v>Sector Economatica</v>
      </c>
      <c r="J3" t="str" cm="1">
        <f t="array" ref="J3">_xll.ECONOMATICA(_xll.EcoRange(1,-8,402,-8),"Close",,"D-0",,,"USD",,"false","true")</f>
        <v>Close 28Apr23 adj by CA's In US Dollars</v>
      </c>
      <c r="K3" t="str" cm="1">
        <f t="array" ref="K3">_xll.ECONOMATICA(_xll.EcoRange(1,-9,402,-9),"Volume$","1M","D-0",,,"USD","THOUSANDS","false","true",,{"std.tec.caddip=true"})</f>
        <v>Volume$ 28Apr23 1 months In US Dollars in thousands</v>
      </c>
    </row>
    <row r="4" spans="2:11" x14ac:dyDescent="0.25">
      <c r="B4" t="s">
        <v>0</v>
      </c>
      <c r="C4" t="s">
        <v>559</v>
      </c>
      <c r="D4" t="s">
        <v>960</v>
      </c>
      <c r="E4" t="s">
        <v>972</v>
      </c>
      <c r="F4">
        <v>0</v>
      </c>
      <c r="G4">
        <v>4.1605260421999999</v>
      </c>
      <c r="H4">
        <v>0.44109965239999999</v>
      </c>
      <c r="I4" t="s">
        <v>1531</v>
      </c>
      <c r="J4">
        <v>6.3331133640999999</v>
      </c>
      <c r="K4">
        <v>1257685.537</v>
      </c>
    </row>
    <row r="5" spans="2:11" x14ac:dyDescent="0.25">
      <c r="B5" t="s">
        <v>1</v>
      </c>
      <c r="C5" t="s">
        <v>560</v>
      </c>
      <c r="D5" t="s">
        <v>960</v>
      </c>
      <c r="E5" t="s">
        <v>973</v>
      </c>
      <c r="F5">
        <v>2.2358852971000001E-2</v>
      </c>
      <c r="G5">
        <v>1.0862553399999999</v>
      </c>
      <c r="H5">
        <v>0.22087561166</v>
      </c>
      <c r="I5" t="s">
        <v>1532</v>
      </c>
      <c r="J5">
        <v>2.1696962425000001</v>
      </c>
      <c r="K5">
        <v>46076.760386000002</v>
      </c>
    </row>
    <row r="6" spans="2:11" x14ac:dyDescent="0.25">
      <c r="B6" t="s">
        <v>2</v>
      </c>
      <c r="C6" t="s">
        <v>561</v>
      </c>
      <c r="D6" t="s">
        <v>960</v>
      </c>
      <c r="E6" t="s">
        <v>974</v>
      </c>
      <c r="G6">
        <v>1.628395398E-5</v>
      </c>
      <c r="H6">
        <v>-2.0526344352999999E-5</v>
      </c>
      <c r="I6" t="s">
        <v>1533</v>
      </c>
      <c r="K6">
        <v>0</v>
      </c>
    </row>
    <row r="7" spans="2:11" x14ac:dyDescent="0.25">
      <c r="B7" t="s">
        <v>3</v>
      </c>
      <c r="C7" t="s">
        <v>562</v>
      </c>
      <c r="D7" t="s">
        <v>961</v>
      </c>
      <c r="E7" t="s">
        <v>975</v>
      </c>
      <c r="F7">
        <v>0.20506889575000001</v>
      </c>
      <c r="G7">
        <v>4.5172165564000002</v>
      </c>
      <c r="H7">
        <v>0.69567897221999997</v>
      </c>
      <c r="I7" t="s">
        <v>1534</v>
      </c>
      <c r="J7">
        <v>3.3435319054999999</v>
      </c>
      <c r="K7">
        <v>43006.852809999997</v>
      </c>
    </row>
    <row r="8" spans="2:11" x14ac:dyDescent="0.25">
      <c r="B8" t="s">
        <v>5</v>
      </c>
      <c r="C8" t="s">
        <v>563</v>
      </c>
      <c r="D8" t="s">
        <v>961</v>
      </c>
      <c r="E8" t="s">
        <v>977</v>
      </c>
      <c r="F8">
        <v>7.4648611249000005E-2</v>
      </c>
      <c r="G8">
        <v>1.8321141925</v>
      </c>
      <c r="H8">
        <v>0.31518357386000001</v>
      </c>
      <c r="I8" t="s">
        <v>1535</v>
      </c>
      <c r="J8">
        <v>1.5417841502</v>
      </c>
      <c r="K8">
        <v>669.47155836000002</v>
      </c>
    </row>
    <row r="9" spans="2:11" x14ac:dyDescent="0.25">
      <c r="B9" t="s">
        <v>6</v>
      </c>
      <c r="C9" t="s">
        <v>564</v>
      </c>
      <c r="D9" t="s">
        <v>960</v>
      </c>
      <c r="E9" t="s">
        <v>978</v>
      </c>
      <c r="F9">
        <v>0</v>
      </c>
      <c r="G9">
        <v>0.22678739447999999</v>
      </c>
      <c r="H9">
        <v>-2.3299051952000001E-2</v>
      </c>
      <c r="I9" t="s">
        <v>1536</v>
      </c>
      <c r="J9">
        <v>0.31395604615</v>
      </c>
      <c r="K9">
        <v>24276.724447000001</v>
      </c>
    </row>
    <row r="10" spans="2:11" x14ac:dyDescent="0.25">
      <c r="B10" t="s">
        <v>7</v>
      </c>
      <c r="C10" t="s">
        <v>565</v>
      </c>
      <c r="D10" t="s">
        <v>960</v>
      </c>
      <c r="E10" t="s">
        <v>979</v>
      </c>
      <c r="F10">
        <v>2.0976612905999999E-2</v>
      </c>
      <c r="G10">
        <v>1.3981632671999999</v>
      </c>
      <c r="H10">
        <v>5.5355352461999997E-2</v>
      </c>
      <c r="I10" t="s">
        <v>1533</v>
      </c>
      <c r="J10">
        <v>2.1357010018999998</v>
      </c>
      <c r="K10">
        <v>138804.58173999999</v>
      </c>
    </row>
    <row r="11" spans="2:11" x14ac:dyDescent="0.25">
      <c r="B11" t="s">
        <v>8</v>
      </c>
      <c r="C11" t="s">
        <v>566</v>
      </c>
      <c r="D11" t="s">
        <v>960</v>
      </c>
      <c r="E11" t="s">
        <v>980</v>
      </c>
      <c r="G11">
        <v>0.25971320650000002</v>
      </c>
      <c r="H11">
        <v>1.0421401537E-2</v>
      </c>
      <c r="I11" t="s">
        <v>1533</v>
      </c>
      <c r="K11">
        <v>0</v>
      </c>
    </row>
    <row r="12" spans="2:11" x14ac:dyDescent="0.25">
      <c r="B12" t="s">
        <v>9</v>
      </c>
      <c r="C12" t="s">
        <v>567</v>
      </c>
      <c r="D12" t="s">
        <v>960</v>
      </c>
      <c r="E12" t="s">
        <v>981</v>
      </c>
      <c r="F12">
        <v>0.11768548947</v>
      </c>
      <c r="G12">
        <v>0.84607647257999996</v>
      </c>
      <c r="H12">
        <v>0.12236306685999999</v>
      </c>
      <c r="I12" t="s">
        <v>1533</v>
      </c>
      <c r="J12">
        <v>1.7717519547</v>
      </c>
      <c r="K12">
        <v>16.138074320000001</v>
      </c>
    </row>
    <row r="13" spans="2:11" x14ac:dyDescent="0.25">
      <c r="B13" t="s">
        <v>10</v>
      </c>
      <c r="C13" t="s">
        <v>568</v>
      </c>
      <c r="D13" t="s">
        <v>960</v>
      </c>
      <c r="E13" t="s">
        <v>982</v>
      </c>
      <c r="G13">
        <v>0.31391524514000002</v>
      </c>
      <c r="H13">
        <v>0.25900718633999997</v>
      </c>
      <c r="I13" t="s">
        <v>1532</v>
      </c>
      <c r="K13">
        <v>0</v>
      </c>
    </row>
    <row r="14" spans="2:11" x14ac:dyDescent="0.25">
      <c r="B14" t="s">
        <v>11</v>
      </c>
      <c r="C14" t="s">
        <v>569</v>
      </c>
      <c r="D14" t="s">
        <v>960</v>
      </c>
      <c r="E14" t="s">
        <v>983</v>
      </c>
      <c r="F14">
        <v>3.4124860322000003E-2</v>
      </c>
      <c r="G14">
        <v>1.6999072245</v>
      </c>
      <c r="H14">
        <v>3.2002210237999998E-2</v>
      </c>
      <c r="I14" t="s">
        <v>1532</v>
      </c>
      <c r="J14">
        <v>1.3898054272</v>
      </c>
      <c r="K14">
        <v>924.01874185999998</v>
      </c>
    </row>
    <row r="15" spans="2:11" x14ac:dyDescent="0.25">
      <c r="B15" t="s">
        <v>14</v>
      </c>
      <c r="C15" t="s">
        <v>570</v>
      </c>
      <c r="D15" t="s">
        <v>963</v>
      </c>
      <c r="E15" t="s">
        <v>986</v>
      </c>
      <c r="F15">
        <v>0.1501072453</v>
      </c>
      <c r="G15">
        <v>3.3565112879000001</v>
      </c>
      <c r="H15">
        <v>0.21854202891999999</v>
      </c>
      <c r="I15" t="s">
        <v>1537</v>
      </c>
      <c r="K15">
        <v>9.3132145759</v>
      </c>
    </row>
    <row r="16" spans="2:11" x14ac:dyDescent="0.25">
      <c r="B16" t="s">
        <v>20</v>
      </c>
      <c r="C16" t="s">
        <v>571</v>
      </c>
      <c r="D16" t="s">
        <v>961</v>
      </c>
      <c r="E16" t="s">
        <v>992</v>
      </c>
      <c r="F16">
        <v>9.2975300654999996E-2</v>
      </c>
      <c r="G16">
        <v>1.9717658817999999</v>
      </c>
      <c r="H16">
        <v>7.2147612218999999E-2</v>
      </c>
      <c r="I16" t="s">
        <v>1534</v>
      </c>
      <c r="J16">
        <v>1.0598516207999999</v>
      </c>
      <c r="K16">
        <v>18.872445500000001</v>
      </c>
    </row>
    <row r="17" spans="2:11" x14ac:dyDescent="0.25">
      <c r="B17" t="s">
        <v>23</v>
      </c>
      <c r="C17" t="s">
        <v>572</v>
      </c>
      <c r="D17" t="s">
        <v>963</v>
      </c>
      <c r="E17" t="s">
        <v>995</v>
      </c>
      <c r="F17">
        <v>1.5120274914E-4</v>
      </c>
      <c r="G17">
        <v>2.4143012960000001</v>
      </c>
      <c r="H17">
        <v>0.15025800523999999</v>
      </c>
      <c r="I17" t="s">
        <v>1537</v>
      </c>
      <c r="J17">
        <v>1.3398124263</v>
      </c>
      <c r="K17">
        <v>101.95102098</v>
      </c>
    </row>
    <row r="18" spans="2:11" x14ac:dyDescent="0.25">
      <c r="B18" t="s">
        <v>25</v>
      </c>
      <c r="C18" t="s">
        <v>573</v>
      </c>
      <c r="D18" t="s">
        <v>961</v>
      </c>
      <c r="E18" t="s">
        <v>997</v>
      </c>
      <c r="F18">
        <v>0.1216983567</v>
      </c>
      <c r="G18">
        <v>3.6338865204999999</v>
      </c>
      <c r="H18">
        <v>0.25683272785</v>
      </c>
      <c r="I18" t="s">
        <v>1534</v>
      </c>
      <c r="K18">
        <v>65.675805107000002</v>
      </c>
    </row>
    <row r="19" spans="2:11" x14ac:dyDescent="0.25">
      <c r="B19" t="s">
        <v>26</v>
      </c>
      <c r="C19" t="s">
        <v>574</v>
      </c>
      <c r="D19" t="s">
        <v>960</v>
      </c>
      <c r="E19" t="s">
        <v>998</v>
      </c>
      <c r="F19">
        <v>7.6526024324999997E-2</v>
      </c>
      <c r="G19">
        <v>4.9085081725000004</v>
      </c>
      <c r="H19">
        <v>0.11254918852</v>
      </c>
      <c r="I19" t="s">
        <v>1537</v>
      </c>
      <c r="J19">
        <v>3.7274781530999999</v>
      </c>
      <c r="K19">
        <v>376009.49099999998</v>
      </c>
    </row>
    <row r="20" spans="2:11" x14ac:dyDescent="0.25">
      <c r="B20" t="s">
        <v>28</v>
      </c>
      <c r="C20" t="s">
        <v>575</v>
      </c>
      <c r="D20" t="s">
        <v>961</v>
      </c>
      <c r="E20" t="s">
        <v>1000</v>
      </c>
      <c r="F20">
        <v>0</v>
      </c>
      <c r="G20">
        <v>2182.3139212000001</v>
      </c>
      <c r="H20">
        <v>-265.20299305999998</v>
      </c>
      <c r="I20" t="s">
        <v>1535</v>
      </c>
      <c r="K20">
        <v>0</v>
      </c>
    </row>
    <row r="21" spans="2:11" x14ac:dyDescent="0.25">
      <c r="B21" t="s">
        <v>29</v>
      </c>
      <c r="C21" t="s">
        <v>576</v>
      </c>
      <c r="D21" t="s">
        <v>960</v>
      </c>
      <c r="E21" t="s">
        <v>1001</v>
      </c>
      <c r="G21">
        <v>0.73937420271999998</v>
      </c>
      <c r="H21">
        <v>0.21259791522999999</v>
      </c>
      <c r="I21" t="s">
        <v>1538</v>
      </c>
      <c r="K21">
        <v>0</v>
      </c>
    </row>
    <row r="22" spans="2:11" x14ac:dyDescent="0.25">
      <c r="B22" t="s">
        <v>32</v>
      </c>
      <c r="C22" t="s">
        <v>577</v>
      </c>
      <c r="D22" t="s">
        <v>960</v>
      </c>
      <c r="E22" t="s">
        <v>1004</v>
      </c>
      <c r="F22">
        <v>0</v>
      </c>
      <c r="G22">
        <v>1.5449778602999999</v>
      </c>
      <c r="H22">
        <v>-0.37079074689000002</v>
      </c>
      <c r="I22" t="s">
        <v>1537</v>
      </c>
      <c r="J22">
        <v>4.5693602895999996</v>
      </c>
      <c r="K22">
        <v>21865.998649000001</v>
      </c>
    </row>
    <row r="23" spans="2:11" x14ac:dyDescent="0.25">
      <c r="B23" t="s">
        <v>33</v>
      </c>
      <c r="C23" t="s">
        <v>578</v>
      </c>
      <c r="D23" t="s">
        <v>960</v>
      </c>
      <c r="E23" t="s">
        <v>1005</v>
      </c>
      <c r="F23">
        <v>0.18307940629</v>
      </c>
      <c r="G23">
        <v>3.0837241589</v>
      </c>
      <c r="H23">
        <v>0.15655041819000001</v>
      </c>
      <c r="I23" t="s">
        <v>1539</v>
      </c>
      <c r="J23">
        <v>0.93186953826999996</v>
      </c>
      <c r="K23">
        <v>522.24193958000001</v>
      </c>
    </row>
    <row r="24" spans="2:11" x14ac:dyDescent="0.25">
      <c r="B24" t="s">
        <v>35</v>
      </c>
      <c r="C24" t="s">
        <v>579</v>
      </c>
      <c r="D24" t="s">
        <v>961</v>
      </c>
      <c r="E24" t="s">
        <v>1007</v>
      </c>
      <c r="F24">
        <v>0</v>
      </c>
      <c r="G24">
        <v>1.6364959515999999</v>
      </c>
      <c r="H24">
        <v>3.5236679415999998E-2</v>
      </c>
      <c r="I24" t="s">
        <v>1540</v>
      </c>
      <c r="J24">
        <v>1.4817925489999999</v>
      </c>
      <c r="K24">
        <v>297771.14023999998</v>
      </c>
    </row>
    <row r="25" spans="2:11" x14ac:dyDescent="0.25">
      <c r="B25" t="s">
        <v>36</v>
      </c>
      <c r="C25" t="s">
        <v>580</v>
      </c>
      <c r="D25" t="s">
        <v>960</v>
      </c>
      <c r="E25" t="s">
        <v>1008</v>
      </c>
      <c r="F25">
        <v>1.3815505887E-2</v>
      </c>
      <c r="G25">
        <v>4.6285147995000004</v>
      </c>
      <c r="H25">
        <v>0.29627917025</v>
      </c>
      <c r="I25" t="s">
        <v>1534</v>
      </c>
      <c r="J25">
        <v>5.4792329074000001</v>
      </c>
      <c r="K25">
        <v>6877.0277333000004</v>
      </c>
    </row>
    <row r="26" spans="2:11" x14ac:dyDescent="0.25">
      <c r="B26" t="s">
        <v>37</v>
      </c>
      <c r="C26" t="s">
        <v>581</v>
      </c>
      <c r="D26" t="s">
        <v>960</v>
      </c>
      <c r="E26" t="s">
        <v>1009</v>
      </c>
      <c r="F26">
        <v>0</v>
      </c>
      <c r="G26">
        <v>-3.4137819617999998</v>
      </c>
      <c r="H26">
        <v>-3.5341569399999999</v>
      </c>
      <c r="I26" t="s">
        <v>1541</v>
      </c>
      <c r="J26">
        <v>0.54192413062</v>
      </c>
      <c r="K26">
        <v>191.42246180999999</v>
      </c>
    </row>
    <row r="27" spans="2:11" x14ac:dyDescent="0.25">
      <c r="B27" t="s">
        <v>40</v>
      </c>
      <c r="C27" t="s">
        <v>582</v>
      </c>
      <c r="D27" t="s">
        <v>968</v>
      </c>
      <c r="E27" t="s">
        <v>1012</v>
      </c>
      <c r="F27">
        <v>9.3389138531999996E-2</v>
      </c>
      <c r="G27">
        <v>1.4585860820000001</v>
      </c>
      <c r="H27">
        <v>0.19253371584000001</v>
      </c>
      <c r="I27" t="s">
        <v>1533</v>
      </c>
      <c r="J27">
        <v>5.407242986</v>
      </c>
      <c r="K27">
        <v>135215.8573</v>
      </c>
    </row>
    <row r="28" spans="2:11" x14ac:dyDescent="0.25">
      <c r="B28" t="s">
        <v>41</v>
      </c>
      <c r="C28" t="s">
        <v>583</v>
      </c>
      <c r="D28" t="s">
        <v>960</v>
      </c>
      <c r="E28" t="s">
        <v>1013</v>
      </c>
      <c r="F28">
        <v>2.4863899843000001</v>
      </c>
      <c r="G28">
        <v>16.551982829</v>
      </c>
      <c r="H28">
        <v>5.7418842160999999</v>
      </c>
      <c r="I28" t="s">
        <v>1534</v>
      </c>
      <c r="J28">
        <v>13.796068549999999</v>
      </c>
      <c r="K28">
        <v>1468.9496859999999</v>
      </c>
    </row>
    <row r="29" spans="2:11" x14ac:dyDescent="0.25">
      <c r="B29" t="s">
        <v>42</v>
      </c>
      <c r="C29" t="s">
        <v>584</v>
      </c>
      <c r="D29" t="s">
        <v>960</v>
      </c>
      <c r="E29" t="s">
        <v>1014</v>
      </c>
      <c r="F29">
        <v>0.1433972912</v>
      </c>
      <c r="G29">
        <v>0.99780828777999997</v>
      </c>
      <c r="H29">
        <v>0.17602555364</v>
      </c>
      <c r="I29" t="s">
        <v>1542</v>
      </c>
      <c r="J29">
        <v>2.8316035755</v>
      </c>
      <c r="K29">
        <v>1730080.2834000001</v>
      </c>
    </row>
    <row r="30" spans="2:11" x14ac:dyDescent="0.25">
      <c r="B30" t="s">
        <v>43</v>
      </c>
      <c r="C30" t="s">
        <v>585</v>
      </c>
      <c r="D30" t="s">
        <v>960</v>
      </c>
      <c r="E30" t="s">
        <v>1015</v>
      </c>
      <c r="F30">
        <v>6.0521569880000001E-2</v>
      </c>
      <c r="G30">
        <v>1.7908441184999999</v>
      </c>
      <c r="H30">
        <v>0.10824350054</v>
      </c>
      <c r="I30" t="s">
        <v>1537</v>
      </c>
      <c r="J30">
        <v>4.0994260802999998</v>
      </c>
      <c r="K30">
        <v>91876.134032000002</v>
      </c>
    </row>
    <row r="31" spans="2:11" x14ac:dyDescent="0.25">
      <c r="B31" t="s">
        <v>44</v>
      </c>
      <c r="C31" t="s">
        <v>586</v>
      </c>
      <c r="D31" t="s">
        <v>960</v>
      </c>
      <c r="E31" t="s">
        <v>1016</v>
      </c>
      <c r="F31">
        <v>0</v>
      </c>
      <c r="G31">
        <v>3.0173778813999999</v>
      </c>
      <c r="H31">
        <v>8.8425435628000006E-3</v>
      </c>
      <c r="I31" t="s">
        <v>1539</v>
      </c>
      <c r="J31">
        <v>0.20797088408</v>
      </c>
      <c r="K31">
        <v>144855.29962999999</v>
      </c>
    </row>
    <row r="32" spans="2:11" x14ac:dyDescent="0.25">
      <c r="B32" t="s">
        <v>45</v>
      </c>
      <c r="C32" t="s">
        <v>587</v>
      </c>
      <c r="D32" t="s">
        <v>960</v>
      </c>
      <c r="E32" t="s">
        <v>1017</v>
      </c>
      <c r="F32">
        <v>1.7615733481000002E-2</v>
      </c>
      <c r="G32">
        <v>4.2705305678999999</v>
      </c>
      <c r="H32">
        <v>-0.11286642834000001</v>
      </c>
      <c r="I32" t="s">
        <v>1533</v>
      </c>
      <c r="K32">
        <v>2.8414102761</v>
      </c>
    </row>
    <row r="33" spans="2:11" x14ac:dyDescent="0.25">
      <c r="B33" t="s">
        <v>46</v>
      </c>
      <c r="C33" t="s">
        <v>588</v>
      </c>
      <c r="D33" t="s">
        <v>960</v>
      </c>
      <c r="E33" t="s">
        <v>1018</v>
      </c>
      <c r="F33">
        <v>0</v>
      </c>
      <c r="G33">
        <v>1.4025264139</v>
      </c>
      <c r="H33">
        <v>-5.1245133492000002E-2</v>
      </c>
      <c r="I33" t="s">
        <v>1537</v>
      </c>
      <c r="J33">
        <v>0.46193532905000001</v>
      </c>
      <c r="K33">
        <v>111918.01078</v>
      </c>
    </row>
    <row r="34" spans="2:11" x14ac:dyDescent="0.25">
      <c r="B34" t="s">
        <v>47</v>
      </c>
      <c r="C34" t="s">
        <v>589</v>
      </c>
      <c r="D34" t="s">
        <v>960</v>
      </c>
      <c r="E34" t="s">
        <v>1019</v>
      </c>
      <c r="F34">
        <v>0.35319739456999999</v>
      </c>
      <c r="G34">
        <v>4.6159495605999998</v>
      </c>
      <c r="H34">
        <v>0.74702683193999997</v>
      </c>
      <c r="I34" t="s">
        <v>1540</v>
      </c>
      <c r="J34">
        <v>13.27414162</v>
      </c>
      <c r="K34">
        <v>561705.31232000003</v>
      </c>
    </row>
    <row r="35" spans="2:11" x14ac:dyDescent="0.25">
      <c r="B35" t="s">
        <v>48</v>
      </c>
      <c r="C35" t="s">
        <v>590</v>
      </c>
      <c r="D35" t="s">
        <v>960</v>
      </c>
      <c r="E35" t="s">
        <v>1020</v>
      </c>
      <c r="F35">
        <v>8.4957938873999994E-2</v>
      </c>
      <c r="G35">
        <v>0.64297109772000005</v>
      </c>
      <c r="H35">
        <v>8.2435323231000002E-2</v>
      </c>
      <c r="I35" t="s">
        <v>1537</v>
      </c>
      <c r="J35">
        <v>2.4256604075000001</v>
      </c>
      <c r="K35">
        <v>17878.874677</v>
      </c>
    </row>
    <row r="36" spans="2:11" x14ac:dyDescent="0.25">
      <c r="B36" t="s">
        <v>49</v>
      </c>
      <c r="C36" t="s">
        <v>591</v>
      </c>
      <c r="D36" t="s">
        <v>960</v>
      </c>
      <c r="E36" t="s">
        <v>1021</v>
      </c>
      <c r="F36">
        <v>4.1954020425000002E-2</v>
      </c>
      <c r="G36">
        <v>0.55344539342999999</v>
      </c>
      <c r="H36">
        <v>0.17354170728000001</v>
      </c>
      <c r="I36" t="s">
        <v>1539</v>
      </c>
      <c r="J36">
        <v>2.4576559281999999</v>
      </c>
      <c r="K36">
        <v>1113417.0763000001</v>
      </c>
    </row>
    <row r="37" spans="2:11" x14ac:dyDescent="0.25">
      <c r="B37" t="s">
        <v>50</v>
      </c>
      <c r="C37" t="s">
        <v>592</v>
      </c>
      <c r="D37" t="s">
        <v>960</v>
      </c>
      <c r="E37" t="s">
        <v>1022</v>
      </c>
      <c r="F37">
        <v>0</v>
      </c>
      <c r="G37">
        <v>-2.1522423425000001</v>
      </c>
      <c r="H37">
        <v>-3.2667689905000001</v>
      </c>
      <c r="I37" t="s">
        <v>1537</v>
      </c>
      <c r="J37">
        <v>0.18997340371999999</v>
      </c>
      <c r="K37">
        <v>154.64328545999999</v>
      </c>
    </row>
    <row r="38" spans="2:11" x14ac:dyDescent="0.25">
      <c r="B38" t="s">
        <v>51</v>
      </c>
      <c r="C38" t="s">
        <v>593</v>
      </c>
      <c r="D38" t="s">
        <v>960</v>
      </c>
      <c r="E38" t="s">
        <v>1023</v>
      </c>
      <c r="F38">
        <v>7.4772317891000001E-2</v>
      </c>
      <c r="G38">
        <v>0.18887771362</v>
      </c>
      <c r="H38">
        <v>8.0704866139999998E-2</v>
      </c>
      <c r="I38" t="s">
        <v>1543</v>
      </c>
      <c r="J38">
        <v>0.56592077109000005</v>
      </c>
      <c r="K38">
        <v>280.9303357</v>
      </c>
    </row>
    <row r="39" spans="2:11" x14ac:dyDescent="0.25">
      <c r="B39" t="s">
        <v>52</v>
      </c>
      <c r="C39" t="s">
        <v>594</v>
      </c>
      <c r="D39" t="s">
        <v>960</v>
      </c>
      <c r="E39" t="s">
        <v>1024</v>
      </c>
      <c r="F39">
        <v>0.27231100698999999</v>
      </c>
      <c r="G39">
        <v>4.3104975453999996</v>
      </c>
      <c r="H39">
        <v>0.91033741085999997</v>
      </c>
      <c r="I39" t="s">
        <v>1544</v>
      </c>
      <c r="J39">
        <v>7.6089347491000003</v>
      </c>
      <c r="K39">
        <v>12175.551493999999</v>
      </c>
    </row>
    <row r="40" spans="2:11" x14ac:dyDescent="0.25">
      <c r="B40" t="s">
        <v>53</v>
      </c>
      <c r="C40" t="s">
        <v>595</v>
      </c>
      <c r="D40" t="s">
        <v>960</v>
      </c>
      <c r="E40" t="s">
        <v>1025</v>
      </c>
      <c r="F40">
        <v>1.9933422369E-2</v>
      </c>
      <c r="G40">
        <v>2.9233336527999998</v>
      </c>
      <c r="H40">
        <v>0.58136769730000004</v>
      </c>
      <c r="I40" t="s">
        <v>1533</v>
      </c>
      <c r="J40">
        <v>3.1555582217999998</v>
      </c>
      <c r="K40">
        <v>245799.99599</v>
      </c>
    </row>
    <row r="41" spans="2:11" x14ac:dyDescent="0.25">
      <c r="B41" t="s">
        <v>55</v>
      </c>
      <c r="C41" t="s">
        <v>596</v>
      </c>
      <c r="D41" t="s">
        <v>961</v>
      </c>
      <c r="E41" t="s">
        <v>1027</v>
      </c>
      <c r="F41">
        <v>0</v>
      </c>
      <c r="G41">
        <v>0.24087138839</v>
      </c>
      <c r="H41">
        <v>-0.24751792010000001</v>
      </c>
      <c r="I41" t="s">
        <v>1541</v>
      </c>
      <c r="J41">
        <v>0.2399664047</v>
      </c>
      <c r="K41">
        <v>1589.4250362</v>
      </c>
    </row>
    <row r="42" spans="2:11" x14ac:dyDescent="0.25">
      <c r="B42" t="s">
        <v>56</v>
      </c>
      <c r="C42" t="s">
        <v>597</v>
      </c>
      <c r="D42" t="s">
        <v>961</v>
      </c>
      <c r="E42" t="s">
        <v>1028</v>
      </c>
      <c r="F42">
        <v>0</v>
      </c>
      <c r="G42">
        <v>-10.480345154</v>
      </c>
      <c r="H42">
        <v>-0.39993861542999998</v>
      </c>
      <c r="I42" t="s">
        <v>1538</v>
      </c>
      <c r="J42">
        <v>2.1716959625999999</v>
      </c>
      <c r="K42">
        <v>588963.16939000005</v>
      </c>
    </row>
    <row r="43" spans="2:11" x14ac:dyDescent="0.25">
      <c r="B43" t="s">
        <v>57</v>
      </c>
      <c r="C43" t="s">
        <v>598</v>
      </c>
      <c r="D43" t="s">
        <v>960</v>
      </c>
      <c r="E43" t="s">
        <v>1029</v>
      </c>
      <c r="F43">
        <v>7.6813701410000004E-2</v>
      </c>
      <c r="G43">
        <v>0.67163193277</v>
      </c>
      <c r="H43">
        <v>0.13595986869999999</v>
      </c>
      <c r="I43" t="s">
        <v>1534</v>
      </c>
      <c r="J43">
        <v>2.3356730057999999</v>
      </c>
      <c r="K43">
        <v>2169994.0011999998</v>
      </c>
    </row>
    <row r="44" spans="2:11" x14ac:dyDescent="0.25">
      <c r="B44" t="s">
        <v>58</v>
      </c>
      <c r="C44" t="s">
        <v>599</v>
      </c>
      <c r="D44" t="s">
        <v>960</v>
      </c>
      <c r="E44" t="s">
        <v>1030</v>
      </c>
      <c r="F44">
        <v>0</v>
      </c>
      <c r="G44">
        <v>0.56772270875999997</v>
      </c>
      <c r="H44">
        <v>-0.95518798719999998</v>
      </c>
      <c r="I44" t="s">
        <v>1537</v>
      </c>
      <c r="K44">
        <v>275.86391264000002</v>
      </c>
    </row>
    <row r="45" spans="2:11" x14ac:dyDescent="0.25">
      <c r="B45" t="s">
        <v>59</v>
      </c>
      <c r="C45" t="s">
        <v>600</v>
      </c>
      <c r="D45" t="s">
        <v>961</v>
      </c>
      <c r="E45" t="s">
        <v>1031</v>
      </c>
      <c r="F45">
        <v>7.4341212641999999E-2</v>
      </c>
      <c r="G45">
        <v>1.2949871389000001</v>
      </c>
      <c r="H45">
        <v>7.4337820801999993E-2</v>
      </c>
      <c r="I45" t="s">
        <v>1534</v>
      </c>
      <c r="J45">
        <v>0.41594176815</v>
      </c>
      <c r="K45">
        <v>6593.8665428000004</v>
      </c>
    </row>
    <row r="46" spans="2:11" x14ac:dyDescent="0.25">
      <c r="B46" t="s">
        <v>60</v>
      </c>
      <c r="C46" t="s">
        <v>601</v>
      </c>
      <c r="D46" t="s">
        <v>961</v>
      </c>
      <c r="E46" t="s">
        <v>1032</v>
      </c>
      <c r="F46">
        <v>5.2895584262999999E-2</v>
      </c>
      <c r="G46">
        <v>1.1910266595000001</v>
      </c>
      <c r="H46">
        <v>0.10418365941</v>
      </c>
      <c r="I46" t="s">
        <v>1534</v>
      </c>
      <c r="J46">
        <v>1.071849941</v>
      </c>
      <c r="K46">
        <v>68733.422183999995</v>
      </c>
    </row>
    <row r="47" spans="2:11" x14ac:dyDescent="0.25">
      <c r="B47" t="s">
        <v>63</v>
      </c>
      <c r="C47" t="s">
        <v>602</v>
      </c>
      <c r="D47" t="s">
        <v>961</v>
      </c>
      <c r="E47" t="s">
        <v>1035</v>
      </c>
      <c r="F47">
        <v>0.48069169900999997</v>
      </c>
      <c r="G47">
        <v>7.4675046050000002</v>
      </c>
      <c r="H47">
        <v>0.94682314968000003</v>
      </c>
      <c r="I47" t="s">
        <v>1534</v>
      </c>
      <c r="J47">
        <v>3.5095086688000001</v>
      </c>
      <c r="K47">
        <v>81.990172943000005</v>
      </c>
    </row>
    <row r="48" spans="2:11" x14ac:dyDescent="0.25">
      <c r="B48" t="s">
        <v>64</v>
      </c>
      <c r="C48" t="s">
        <v>603</v>
      </c>
      <c r="D48" t="s">
        <v>960</v>
      </c>
      <c r="E48" t="s">
        <v>1036</v>
      </c>
      <c r="F48">
        <v>0.11510043541999999</v>
      </c>
      <c r="G48">
        <v>1.2347570017</v>
      </c>
      <c r="H48">
        <v>0.20022814403</v>
      </c>
      <c r="I48" t="s">
        <v>1534</v>
      </c>
      <c r="J48">
        <v>1.4258003879000001</v>
      </c>
      <c r="K48">
        <v>446.7500556</v>
      </c>
    </row>
    <row r="49" spans="2:11" x14ac:dyDescent="0.25">
      <c r="B49" t="s">
        <v>66</v>
      </c>
      <c r="C49" t="s">
        <v>604</v>
      </c>
      <c r="D49" t="s">
        <v>960</v>
      </c>
      <c r="E49" t="s">
        <v>1038</v>
      </c>
      <c r="F49">
        <v>3.3963851845000002</v>
      </c>
      <c r="G49">
        <v>33.010010403999999</v>
      </c>
      <c r="H49">
        <v>3.4769207067000001</v>
      </c>
      <c r="I49" t="s">
        <v>1534</v>
      </c>
      <c r="K49">
        <v>0</v>
      </c>
    </row>
    <row r="50" spans="2:11" x14ac:dyDescent="0.25">
      <c r="B50" t="s">
        <v>69</v>
      </c>
      <c r="C50" t="s">
        <v>605</v>
      </c>
      <c r="D50" t="s">
        <v>963</v>
      </c>
      <c r="E50" t="s">
        <v>1041</v>
      </c>
      <c r="F50">
        <v>0.17812142813000001</v>
      </c>
      <c r="G50">
        <v>4.4115829902000003</v>
      </c>
      <c r="H50">
        <v>0.33503574701</v>
      </c>
      <c r="I50" t="s">
        <v>1534</v>
      </c>
      <c r="J50">
        <v>2.1277021217000001</v>
      </c>
      <c r="K50">
        <v>56842.363533000003</v>
      </c>
    </row>
    <row r="51" spans="2:11" x14ac:dyDescent="0.25">
      <c r="B51" t="s">
        <v>71</v>
      </c>
      <c r="C51" t="s">
        <v>606</v>
      </c>
      <c r="D51" t="s">
        <v>961</v>
      </c>
      <c r="E51" t="s">
        <v>1043</v>
      </c>
      <c r="F51">
        <v>0</v>
      </c>
      <c r="G51">
        <v>-13.261949709</v>
      </c>
      <c r="H51">
        <v>7.8686490215999996</v>
      </c>
      <c r="I51" t="s">
        <v>1536</v>
      </c>
      <c r="J51">
        <v>2.03971444</v>
      </c>
      <c r="K51">
        <v>48.980386013</v>
      </c>
    </row>
    <row r="52" spans="2:11" x14ac:dyDescent="0.25">
      <c r="B52" t="s">
        <v>73</v>
      </c>
      <c r="C52" t="s">
        <v>607</v>
      </c>
      <c r="D52" t="s">
        <v>961</v>
      </c>
      <c r="E52" t="s">
        <v>1045</v>
      </c>
      <c r="F52">
        <v>7.0553118186999997E-2</v>
      </c>
      <c r="G52">
        <v>2.6156924633999998</v>
      </c>
      <c r="H52">
        <v>0.11233503778999999</v>
      </c>
      <c r="I52" t="s">
        <v>1537</v>
      </c>
      <c r="K52">
        <v>17.339263161000002</v>
      </c>
    </row>
    <row r="53" spans="2:11" x14ac:dyDescent="0.25">
      <c r="B53" t="s">
        <v>74</v>
      </c>
      <c r="C53" t="s">
        <v>608</v>
      </c>
      <c r="D53" t="s">
        <v>960</v>
      </c>
      <c r="E53" t="s">
        <v>1046</v>
      </c>
      <c r="G53">
        <v>0.32187198534</v>
      </c>
      <c r="H53">
        <v>-0.33430394107</v>
      </c>
      <c r="I53" t="s">
        <v>1538</v>
      </c>
      <c r="K53">
        <v>0</v>
      </c>
    </row>
    <row r="54" spans="2:11" x14ac:dyDescent="0.25">
      <c r="B54" t="s">
        <v>75</v>
      </c>
      <c r="C54" t="s">
        <v>609</v>
      </c>
      <c r="D54" t="s">
        <v>960</v>
      </c>
      <c r="E54" t="s">
        <v>1047</v>
      </c>
      <c r="F54">
        <v>0.56313019528999997</v>
      </c>
      <c r="G54">
        <v>0.72911000599999998</v>
      </c>
      <c r="H54">
        <v>0.58019247414999997</v>
      </c>
      <c r="I54" t="s">
        <v>1534</v>
      </c>
      <c r="J54">
        <v>6.8610394545000002</v>
      </c>
      <c r="K54">
        <v>720292.23285000003</v>
      </c>
    </row>
    <row r="55" spans="2:11" x14ac:dyDescent="0.25">
      <c r="B55" t="s">
        <v>76</v>
      </c>
      <c r="C55" t="s">
        <v>610</v>
      </c>
      <c r="D55" t="s">
        <v>960</v>
      </c>
      <c r="E55" t="s">
        <v>1048</v>
      </c>
      <c r="F55">
        <v>4.4328195771999999E-2</v>
      </c>
      <c r="G55">
        <v>2.3384115228</v>
      </c>
      <c r="H55">
        <v>0.18624645041999999</v>
      </c>
      <c r="I55" t="s">
        <v>1545</v>
      </c>
      <c r="J55">
        <v>2.7336172936000001</v>
      </c>
      <c r="K55">
        <v>19402.111743000001</v>
      </c>
    </row>
    <row r="56" spans="2:11" x14ac:dyDescent="0.25">
      <c r="B56" t="s">
        <v>77</v>
      </c>
      <c r="C56" t="s">
        <v>611</v>
      </c>
      <c r="D56" t="s">
        <v>960</v>
      </c>
      <c r="E56" t="s">
        <v>1049</v>
      </c>
      <c r="G56">
        <v>4.2611355224000003E-2</v>
      </c>
      <c r="H56">
        <v>-4.3721748846000004E-3</v>
      </c>
      <c r="I56" t="s">
        <v>1534</v>
      </c>
      <c r="K56">
        <v>0</v>
      </c>
    </row>
    <row r="57" spans="2:11" x14ac:dyDescent="0.25">
      <c r="B57" t="s">
        <v>78</v>
      </c>
      <c r="C57" t="s">
        <v>612</v>
      </c>
      <c r="D57" t="s">
        <v>960</v>
      </c>
      <c r="E57" t="s">
        <v>1050</v>
      </c>
      <c r="F57">
        <v>3.6343146302</v>
      </c>
      <c r="G57">
        <v>85.744001396000002</v>
      </c>
      <c r="H57">
        <v>11.062695283</v>
      </c>
      <c r="I57" t="s">
        <v>1546</v>
      </c>
      <c r="J57">
        <v>77.989081529000003</v>
      </c>
      <c r="K57">
        <v>38.762834366</v>
      </c>
    </row>
    <row r="58" spans="2:11" x14ac:dyDescent="0.25">
      <c r="B58" t="s">
        <v>79</v>
      </c>
      <c r="C58" t="s">
        <v>613</v>
      </c>
      <c r="D58" t="s">
        <v>960</v>
      </c>
      <c r="E58" t="s">
        <v>1051</v>
      </c>
      <c r="F58">
        <v>0</v>
      </c>
      <c r="G58">
        <v>0.37513720914999998</v>
      </c>
      <c r="H58">
        <v>-0.24042958890999999</v>
      </c>
      <c r="I58" t="s">
        <v>1537</v>
      </c>
      <c r="J58">
        <v>0.76389305497000004</v>
      </c>
      <c r="K58">
        <v>234.06569191</v>
      </c>
    </row>
    <row r="59" spans="2:11" x14ac:dyDescent="0.25">
      <c r="B59" t="s">
        <v>80</v>
      </c>
      <c r="C59" t="s">
        <v>614</v>
      </c>
      <c r="D59" t="s">
        <v>960</v>
      </c>
      <c r="E59" t="s">
        <v>1052</v>
      </c>
      <c r="F59">
        <v>0.14002206336</v>
      </c>
      <c r="G59">
        <v>1.9638106781</v>
      </c>
      <c r="H59">
        <v>0.38875178352</v>
      </c>
      <c r="I59" t="s">
        <v>1547</v>
      </c>
      <c r="J59">
        <v>3.9754434379000001</v>
      </c>
      <c r="K59">
        <v>39716.2376</v>
      </c>
    </row>
    <row r="60" spans="2:11" x14ac:dyDescent="0.25">
      <c r="B60" t="s">
        <v>81</v>
      </c>
      <c r="C60" t="s">
        <v>615</v>
      </c>
      <c r="D60" t="s">
        <v>960</v>
      </c>
      <c r="E60" t="s">
        <v>1053</v>
      </c>
      <c r="F60">
        <v>2.3857213669E-2</v>
      </c>
      <c r="G60">
        <v>1.3444942087</v>
      </c>
      <c r="H60">
        <v>0.27705194202</v>
      </c>
      <c r="I60" t="s">
        <v>1532</v>
      </c>
      <c r="J60">
        <v>2.1916931630000001</v>
      </c>
      <c r="K60">
        <v>13341.379537999999</v>
      </c>
    </row>
    <row r="61" spans="2:11" x14ac:dyDescent="0.25">
      <c r="B61" t="s">
        <v>82</v>
      </c>
      <c r="C61" t="s">
        <v>616</v>
      </c>
      <c r="D61" t="s">
        <v>960</v>
      </c>
      <c r="E61" t="s">
        <v>1054</v>
      </c>
      <c r="F61">
        <v>5.1480166357E-2</v>
      </c>
      <c r="G61">
        <v>0.79443349874000002</v>
      </c>
      <c r="H61">
        <v>0.1073901593</v>
      </c>
      <c r="I61" t="s">
        <v>1545</v>
      </c>
      <c r="J61">
        <v>1.5037894695</v>
      </c>
      <c r="K61">
        <v>25509.632718000001</v>
      </c>
    </row>
    <row r="62" spans="2:11" x14ac:dyDescent="0.25">
      <c r="B62" t="s">
        <v>84</v>
      </c>
      <c r="C62" t="s">
        <v>617</v>
      </c>
      <c r="D62" t="s">
        <v>961</v>
      </c>
      <c r="E62" t="s">
        <v>1056</v>
      </c>
      <c r="F62">
        <v>0</v>
      </c>
      <c r="G62">
        <v>-0.11452720663</v>
      </c>
      <c r="H62">
        <v>1.6614213908000001E-2</v>
      </c>
      <c r="I62" t="s">
        <v>1547</v>
      </c>
      <c r="J62">
        <v>0.28196052553000001</v>
      </c>
      <c r="K62">
        <v>466.45583386999999</v>
      </c>
    </row>
    <row r="63" spans="2:11" x14ac:dyDescent="0.25">
      <c r="B63" t="s">
        <v>85</v>
      </c>
      <c r="C63" t="s">
        <v>618</v>
      </c>
      <c r="D63" t="s">
        <v>968</v>
      </c>
      <c r="E63" t="s">
        <v>1057</v>
      </c>
      <c r="F63">
        <v>5.5329237846000003E-2</v>
      </c>
      <c r="G63">
        <v>0.48933118348999999</v>
      </c>
      <c r="H63">
        <v>8.9523655857000006E-2</v>
      </c>
      <c r="I63" t="s">
        <v>1534</v>
      </c>
      <c r="J63">
        <v>2.0537124803000002</v>
      </c>
      <c r="K63">
        <v>2097.9793786999999</v>
      </c>
    </row>
    <row r="64" spans="2:11" x14ac:dyDescent="0.25">
      <c r="B64" t="s">
        <v>86</v>
      </c>
      <c r="C64" t="s">
        <v>619</v>
      </c>
      <c r="D64" t="s">
        <v>960</v>
      </c>
      <c r="E64" t="s">
        <v>1058</v>
      </c>
      <c r="F64">
        <v>0</v>
      </c>
      <c r="G64">
        <v>74.452884490000002</v>
      </c>
      <c r="H64">
        <v>-25.155119316</v>
      </c>
      <c r="I64" t="s">
        <v>1537</v>
      </c>
      <c r="J64">
        <v>12.688223647999999</v>
      </c>
      <c r="K64">
        <v>81453.598360000004</v>
      </c>
    </row>
    <row r="65" spans="2:11" x14ac:dyDescent="0.25">
      <c r="B65" t="s">
        <v>88</v>
      </c>
      <c r="C65" t="s">
        <v>620</v>
      </c>
      <c r="D65" t="s">
        <v>961</v>
      </c>
      <c r="E65" t="s">
        <v>1060</v>
      </c>
      <c r="F65">
        <v>0.19276074663000001</v>
      </c>
      <c r="G65">
        <v>2.7781293744000002</v>
      </c>
      <c r="H65">
        <v>0.37279349803</v>
      </c>
      <c r="I65" t="s">
        <v>1534</v>
      </c>
      <c r="J65">
        <v>2.7696122543000001</v>
      </c>
      <c r="K65">
        <v>2750615.81</v>
      </c>
    </row>
    <row r="66" spans="2:11" x14ac:dyDescent="0.25">
      <c r="B66" t="s">
        <v>90</v>
      </c>
      <c r="C66" t="s">
        <v>621</v>
      </c>
      <c r="D66" t="s">
        <v>961</v>
      </c>
      <c r="E66" t="s">
        <v>1062</v>
      </c>
      <c r="F66">
        <v>0.89491874540000005</v>
      </c>
      <c r="G66">
        <v>3.6454286653999999</v>
      </c>
      <c r="H66">
        <v>1.8174363358000001</v>
      </c>
      <c r="I66" t="s">
        <v>1537</v>
      </c>
      <c r="J66">
        <v>4.7393364928999997</v>
      </c>
      <c r="K66">
        <v>345636.28427</v>
      </c>
    </row>
    <row r="67" spans="2:11" x14ac:dyDescent="0.25">
      <c r="B67" t="s">
        <v>91</v>
      </c>
      <c r="C67" t="s">
        <v>622</v>
      </c>
      <c r="D67" t="s">
        <v>960</v>
      </c>
      <c r="E67" t="s">
        <v>1063</v>
      </c>
      <c r="F67">
        <v>0.83865121079000005</v>
      </c>
      <c r="G67">
        <v>10.764603557999999</v>
      </c>
      <c r="H67">
        <v>2.082830596</v>
      </c>
      <c r="I67" t="s">
        <v>1534</v>
      </c>
      <c r="J67">
        <v>8.5708000880000004</v>
      </c>
      <c r="K67">
        <v>2324418.6963999998</v>
      </c>
    </row>
    <row r="68" spans="2:11" x14ac:dyDescent="0.25">
      <c r="B68" t="s">
        <v>92</v>
      </c>
      <c r="C68" t="s">
        <v>623</v>
      </c>
      <c r="D68" t="s">
        <v>960</v>
      </c>
      <c r="E68" t="s">
        <v>1064</v>
      </c>
      <c r="F68">
        <v>0.61103575099999996</v>
      </c>
      <c r="G68">
        <v>3.9787005596</v>
      </c>
      <c r="H68">
        <v>0.27490882046999998</v>
      </c>
      <c r="I68" t="s">
        <v>1532</v>
      </c>
      <c r="J68">
        <v>4.8313236146999996</v>
      </c>
      <c r="K68">
        <v>45505.438148000001</v>
      </c>
    </row>
    <row r="69" spans="2:11" x14ac:dyDescent="0.25">
      <c r="B69" t="s">
        <v>94</v>
      </c>
      <c r="C69" t="s">
        <v>624</v>
      </c>
      <c r="D69" t="s">
        <v>962</v>
      </c>
      <c r="E69" t="s">
        <v>1066</v>
      </c>
      <c r="F69">
        <v>0</v>
      </c>
      <c r="G69">
        <v>1.7616911996</v>
      </c>
      <c r="H69">
        <v>-8.0778769138000001E-2</v>
      </c>
      <c r="I69" t="s">
        <v>1547</v>
      </c>
      <c r="J69">
        <v>3.9574459576000001</v>
      </c>
      <c r="K69">
        <v>235858.72500999999</v>
      </c>
    </row>
    <row r="70" spans="2:11" x14ac:dyDescent="0.25">
      <c r="B70" t="s">
        <v>97</v>
      </c>
      <c r="C70" t="s">
        <v>625</v>
      </c>
      <c r="D70" t="s">
        <v>961</v>
      </c>
      <c r="E70" t="s">
        <v>1069</v>
      </c>
      <c r="F70">
        <v>4.2976367884999998E-2</v>
      </c>
      <c r="G70">
        <v>1.1760824729999999</v>
      </c>
      <c r="H70">
        <v>0.16169097578</v>
      </c>
      <c r="I70" t="s">
        <v>1534</v>
      </c>
      <c r="J70">
        <v>2.2376867239</v>
      </c>
      <c r="K70">
        <v>5.5608300073999999</v>
      </c>
    </row>
    <row r="71" spans="2:11" x14ac:dyDescent="0.25">
      <c r="B71" t="s">
        <v>98</v>
      </c>
      <c r="C71" t="s">
        <v>626</v>
      </c>
      <c r="D71" t="s">
        <v>960</v>
      </c>
      <c r="E71" t="s">
        <v>1070</v>
      </c>
      <c r="F71">
        <v>0</v>
      </c>
      <c r="G71">
        <v>2.0034535878000002</v>
      </c>
      <c r="H71">
        <v>-0.57573705305</v>
      </c>
      <c r="I71" t="s">
        <v>1542</v>
      </c>
      <c r="J71">
        <v>1.2678225048</v>
      </c>
      <c r="K71">
        <v>382797.14077</v>
      </c>
    </row>
    <row r="72" spans="2:11" x14ac:dyDescent="0.25">
      <c r="B72" t="s">
        <v>99</v>
      </c>
      <c r="C72" t="s">
        <v>627</v>
      </c>
      <c r="D72" t="s">
        <v>960</v>
      </c>
      <c r="E72" t="s">
        <v>1071</v>
      </c>
      <c r="F72">
        <v>6.4055034952999997E-3</v>
      </c>
      <c r="G72">
        <v>0.59276153798999998</v>
      </c>
      <c r="H72">
        <v>2.5979255781999999E-2</v>
      </c>
      <c r="I72" t="s">
        <v>1537</v>
      </c>
      <c r="J72">
        <v>0.49393084968000001</v>
      </c>
      <c r="K72">
        <v>3406.8643633000002</v>
      </c>
    </row>
    <row r="73" spans="2:11" x14ac:dyDescent="0.25">
      <c r="B73" t="s">
        <v>100</v>
      </c>
      <c r="C73" t="s">
        <v>628</v>
      </c>
      <c r="D73" t="s">
        <v>960</v>
      </c>
      <c r="E73" t="s">
        <v>1072</v>
      </c>
      <c r="G73">
        <v>0.25255897510999997</v>
      </c>
      <c r="H73">
        <v>0.12098290839</v>
      </c>
      <c r="I73" t="s">
        <v>1545</v>
      </c>
      <c r="K73">
        <v>0</v>
      </c>
    </row>
    <row r="74" spans="2:11" x14ac:dyDescent="0.25">
      <c r="B74" t="s">
        <v>103</v>
      </c>
      <c r="C74" t="s">
        <v>629</v>
      </c>
      <c r="D74" t="s">
        <v>970</v>
      </c>
      <c r="E74" t="s">
        <v>1075</v>
      </c>
      <c r="F74">
        <v>4.1339714293999998E-2</v>
      </c>
      <c r="G74">
        <v>0.70639267104000003</v>
      </c>
      <c r="H74">
        <v>0.13066660509</v>
      </c>
      <c r="I74" t="s">
        <v>1534</v>
      </c>
      <c r="J74">
        <v>4.6833443317999999</v>
      </c>
      <c r="K74">
        <v>1325002.0207</v>
      </c>
    </row>
    <row r="75" spans="2:11" x14ac:dyDescent="0.25">
      <c r="B75" t="s">
        <v>104</v>
      </c>
      <c r="C75" t="s">
        <v>630</v>
      </c>
      <c r="D75" t="s">
        <v>960</v>
      </c>
      <c r="E75" t="s">
        <v>1076</v>
      </c>
      <c r="G75">
        <v>8.8368336316999995E-4</v>
      </c>
      <c r="H75">
        <v>-2.3391618436999998E-3</v>
      </c>
      <c r="I75" t="s">
        <v>1537</v>
      </c>
      <c r="K75">
        <v>0</v>
      </c>
    </row>
    <row r="76" spans="2:11" x14ac:dyDescent="0.25">
      <c r="B76" t="s">
        <v>105</v>
      </c>
      <c r="C76" t="s">
        <v>631</v>
      </c>
      <c r="D76" t="s">
        <v>960</v>
      </c>
      <c r="E76" t="s">
        <v>1077</v>
      </c>
      <c r="F76">
        <v>0.17047105765000001</v>
      </c>
      <c r="G76">
        <v>0.69565210725000004</v>
      </c>
      <c r="H76">
        <v>0.18864250531999999</v>
      </c>
      <c r="I76" t="s">
        <v>1534</v>
      </c>
      <c r="J76">
        <v>1.8917351571000001</v>
      </c>
      <c r="K76">
        <v>121791.58117</v>
      </c>
    </row>
    <row r="77" spans="2:11" x14ac:dyDescent="0.25">
      <c r="B77" t="s">
        <v>106</v>
      </c>
      <c r="C77" t="s">
        <v>632</v>
      </c>
      <c r="D77" t="s">
        <v>960</v>
      </c>
      <c r="E77" t="s">
        <v>1078</v>
      </c>
      <c r="F77">
        <v>4.2249855724000002E-2</v>
      </c>
      <c r="G77">
        <v>0.87728248041000001</v>
      </c>
      <c r="H77">
        <v>0.32401222847</v>
      </c>
      <c r="I77" t="s">
        <v>1540</v>
      </c>
      <c r="J77">
        <v>1.0938468614000001</v>
      </c>
      <c r="K77">
        <v>378.81212777000002</v>
      </c>
    </row>
    <row r="78" spans="2:11" x14ac:dyDescent="0.25">
      <c r="B78" t="s">
        <v>107</v>
      </c>
      <c r="C78" t="s">
        <v>633</v>
      </c>
      <c r="D78" t="s">
        <v>960</v>
      </c>
      <c r="E78" t="s">
        <v>1079</v>
      </c>
      <c r="F78">
        <v>7.3137520144999996E-2</v>
      </c>
      <c r="G78">
        <v>1.6233953028000001</v>
      </c>
      <c r="H78">
        <v>0.25302387883999999</v>
      </c>
      <c r="I78" t="s">
        <v>1542</v>
      </c>
      <c r="J78">
        <v>1.4397984282</v>
      </c>
      <c r="K78">
        <v>46615.906290999999</v>
      </c>
    </row>
    <row r="79" spans="2:11" x14ac:dyDescent="0.25">
      <c r="B79" t="s">
        <v>108</v>
      </c>
      <c r="C79" t="s">
        <v>634</v>
      </c>
      <c r="D79" t="s">
        <v>960</v>
      </c>
      <c r="E79" t="s">
        <v>1080</v>
      </c>
      <c r="F79">
        <v>7.5418146559999996E-2</v>
      </c>
      <c r="G79">
        <v>1.8467070474</v>
      </c>
      <c r="H79">
        <v>0.16188404481999999</v>
      </c>
      <c r="I79" t="s">
        <v>1539</v>
      </c>
      <c r="J79">
        <v>2.1496990421</v>
      </c>
      <c r="K79">
        <v>409458.63439999998</v>
      </c>
    </row>
    <row r="80" spans="2:11" x14ac:dyDescent="0.25">
      <c r="B80" t="s">
        <v>109</v>
      </c>
      <c r="C80" t="s">
        <v>635</v>
      </c>
      <c r="D80" t="s">
        <v>960</v>
      </c>
      <c r="E80" t="s">
        <v>1081</v>
      </c>
      <c r="F80">
        <v>0</v>
      </c>
      <c r="G80">
        <v>0.37552768354999999</v>
      </c>
      <c r="H80">
        <v>1.9652916786999999E-2</v>
      </c>
      <c r="I80" t="s">
        <v>1537</v>
      </c>
      <c r="J80">
        <v>2.0897074409999998</v>
      </c>
      <c r="K80">
        <v>0.20897074409999999</v>
      </c>
    </row>
    <row r="81" spans="2:11" x14ac:dyDescent="0.25">
      <c r="B81" t="s">
        <v>111</v>
      </c>
      <c r="C81" t="s">
        <v>636</v>
      </c>
      <c r="D81" t="s">
        <v>960</v>
      </c>
      <c r="E81" t="s">
        <v>1083</v>
      </c>
      <c r="F81">
        <v>0.14572885934999999</v>
      </c>
      <c r="G81">
        <v>1.4223841368000001</v>
      </c>
      <c r="H81">
        <v>0.27905519567999998</v>
      </c>
      <c r="I81" t="s">
        <v>1544</v>
      </c>
      <c r="J81">
        <v>1.0558521807000001</v>
      </c>
      <c r="K81">
        <v>120369.39867</v>
      </c>
    </row>
    <row r="82" spans="2:11" x14ac:dyDescent="0.25">
      <c r="B82" t="s">
        <v>112</v>
      </c>
      <c r="C82" t="s">
        <v>637</v>
      </c>
      <c r="D82" t="s">
        <v>960</v>
      </c>
      <c r="E82" t="s">
        <v>1084</v>
      </c>
      <c r="F82">
        <v>6.4108577720999996E-2</v>
      </c>
      <c r="G82">
        <v>1.0877459142999999</v>
      </c>
      <c r="H82">
        <v>0.39214293561000002</v>
      </c>
      <c r="I82" t="s">
        <v>1538</v>
      </c>
      <c r="J82">
        <v>2.7136200931999999</v>
      </c>
      <c r="K82">
        <v>648643.14055999997</v>
      </c>
    </row>
    <row r="83" spans="2:11" x14ac:dyDescent="0.25">
      <c r="B83" t="s">
        <v>113</v>
      </c>
      <c r="C83" t="s">
        <v>638</v>
      </c>
      <c r="D83" t="s">
        <v>960</v>
      </c>
      <c r="E83" t="s">
        <v>1085</v>
      </c>
      <c r="F83">
        <v>0</v>
      </c>
      <c r="G83">
        <v>1.8774076845000001</v>
      </c>
      <c r="H83">
        <v>5.1784124861E-4</v>
      </c>
      <c r="I83" t="s">
        <v>1539</v>
      </c>
      <c r="J83">
        <v>0.55592217089999996</v>
      </c>
      <c r="K83">
        <v>45189.675222999998</v>
      </c>
    </row>
    <row r="84" spans="2:11" x14ac:dyDescent="0.25">
      <c r="B84" t="s">
        <v>116</v>
      </c>
      <c r="C84" t="s">
        <v>639</v>
      </c>
      <c r="D84" t="s">
        <v>963</v>
      </c>
      <c r="E84" t="s">
        <v>1088</v>
      </c>
      <c r="F84">
        <v>0</v>
      </c>
      <c r="G84">
        <v>2.5979561371000002</v>
      </c>
      <c r="H84">
        <v>0.52204481839000005</v>
      </c>
      <c r="I84" t="s">
        <v>1533</v>
      </c>
      <c r="J84">
        <v>2.7956086147999999</v>
      </c>
      <c r="K84">
        <v>1206.7900841999999</v>
      </c>
    </row>
    <row r="85" spans="2:11" x14ac:dyDescent="0.25">
      <c r="B85" t="s">
        <v>118</v>
      </c>
      <c r="C85" t="s">
        <v>640</v>
      </c>
      <c r="D85" t="s">
        <v>961</v>
      </c>
      <c r="E85" t="s">
        <v>1090</v>
      </c>
      <c r="F85">
        <v>0</v>
      </c>
      <c r="G85">
        <v>2.1988615673999998</v>
      </c>
      <c r="H85">
        <v>-0.34402131206999997</v>
      </c>
      <c r="I85" t="s">
        <v>1540</v>
      </c>
      <c r="J85">
        <v>0.74589557462</v>
      </c>
      <c r="K85">
        <v>1625.8969600999999</v>
      </c>
    </row>
    <row r="86" spans="2:11" x14ac:dyDescent="0.25">
      <c r="B86" t="s">
        <v>119</v>
      </c>
      <c r="C86" t="s">
        <v>641</v>
      </c>
      <c r="D86" t="s">
        <v>960</v>
      </c>
      <c r="E86" t="s">
        <v>1091</v>
      </c>
      <c r="F86">
        <v>0</v>
      </c>
      <c r="G86">
        <v>-7.7068152440000004</v>
      </c>
      <c r="H86">
        <v>-0.74739336358999997</v>
      </c>
      <c r="I86" t="s">
        <v>1533</v>
      </c>
      <c r="K86">
        <v>0.60287977524000003</v>
      </c>
    </row>
    <row r="87" spans="2:11" x14ac:dyDescent="0.25">
      <c r="B87" t="s">
        <v>1554</v>
      </c>
      <c r="C87" t="s">
        <v>1556</v>
      </c>
      <c r="D87" t="s">
        <v>960</v>
      </c>
      <c r="E87" t="s">
        <v>1557</v>
      </c>
      <c r="G87">
        <v>17.997180081</v>
      </c>
      <c r="H87">
        <v>-0.28319011171000003</v>
      </c>
      <c r="I87" t="s">
        <v>1533</v>
      </c>
      <c r="K87">
        <v>0</v>
      </c>
    </row>
    <row r="88" spans="2:11" x14ac:dyDescent="0.25">
      <c r="B88" t="s">
        <v>122</v>
      </c>
      <c r="C88" t="s">
        <v>642</v>
      </c>
      <c r="D88" t="s">
        <v>961</v>
      </c>
      <c r="E88" t="s">
        <v>1094</v>
      </c>
      <c r="F88">
        <v>34.203753847999998</v>
      </c>
      <c r="G88">
        <v>35.260870005999998</v>
      </c>
      <c r="H88">
        <v>18.026397744000001</v>
      </c>
      <c r="I88" t="s">
        <v>1533</v>
      </c>
      <c r="K88">
        <v>0</v>
      </c>
    </row>
    <row r="89" spans="2:11" x14ac:dyDescent="0.25">
      <c r="B89" t="s">
        <v>123</v>
      </c>
      <c r="C89" t="s">
        <v>643</v>
      </c>
      <c r="D89" t="s">
        <v>960</v>
      </c>
      <c r="E89" t="s">
        <v>1095</v>
      </c>
      <c r="F89">
        <v>0.42852459325999998</v>
      </c>
      <c r="G89">
        <v>0.89251420796000003</v>
      </c>
      <c r="H89">
        <v>0.21218783461999999</v>
      </c>
      <c r="I89" t="s">
        <v>1531</v>
      </c>
      <c r="K89">
        <v>0</v>
      </c>
    </row>
    <row r="90" spans="2:11" x14ac:dyDescent="0.25">
      <c r="B90" t="s">
        <v>125</v>
      </c>
      <c r="C90" t="s">
        <v>644</v>
      </c>
      <c r="D90" t="s">
        <v>961</v>
      </c>
      <c r="E90" t="s">
        <v>1097</v>
      </c>
      <c r="F90">
        <v>1.0467595973999999</v>
      </c>
      <c r="G90">
        <v>14.326204642</v>
      </c>
      <c r="H90">
        <v>2.6859969122999998</v>
      </c>
      <c r="I90" t="s">
        <v>1533</v>
      </c>
      <c r="J90">
        <v>10.006599076000001</v>
      </c>
      <c r="K90">
        <v>1228.8526019999999</v>
      </c>
    </row>
    <row r="91" spans="2:11" x14ac:dyDescent="0.25">
      <c r="B91" t="s">
        <v>126</v>
      </c>
      <c r="C91" t="s">
        <v>645</v>
      </c>
      <c r="D91" t="s">
        <v>960</v>
      </c>
      <c r="E91" t="s">
        <v>1098</v>
      </c>
      <c r="F91">
        <v>2.9980498162</v>
      </c>
      <c r="G91">
        <v>1.5188158359999999</v>
      </c>
      <c r="H91">
        <v>1.9332943369</v>
      </c>
      <c r="I91" t="s">
        <v>1533</v>
      </c>
      <c r="K91">
        <v>0</v>
      </c>
    </row>
    <row r="92" spans="2:11" x14ac:dyDescent="0.25">
      <c r="B92" t="s">
        <v>128</v>
      </c>
      <c r="C92" t="s">
        <v>646</v>
      </c>
      <c r="D92" t="s">
        <v>961</v>
      </c>
      <c r="E92" t="s">
        <v>1100</v>
      </c>
      <c r="F92">
        <v>0</v>
      </c>
      <c r="G92">
        <v>-1.2708262725999999</v>
      </c>
      <c r="H92">
        <v>-3.4831443874000001E-2</v>
      </c>
      <c r="I92" t="s">
        <v>1537</v>
      </c>
      <c r="K92">
        <v>0.26848279663000002</v>
      </c>
    </row>
    <row r="93" spans="2:11" x14ac:dyDescent="0.25">
      <c r="B93" t="s">
        <v>130</v>
      </c>
      <c r="C93" t="s">
        <v>647</v>
      </c>
      <c r="D93" t="s">
        <v>961</v>
      </c>
      <c r="E93" t="s">
        <v>1102</v>
      </c>
      <c r="F93">
        <v>0.30363921219000001</v>
      </c>
      <c r="G93">
        <v>1.8967047802999999</v>
      </c>
      <c r="H93">
        <v>0.35642117656</v>
      </c>
      <c r="I93" t="s">
        <v>1533</v>
      </c>
      <c r="J93">
        <v>2.4696542483999999</v>
      </c>
      <c r="K93">
        <v>620679.33290000004</v>
      </c>
    </row>
    <row r="94" spans="2:11" x14ac:dyDescent="0.25">
      <c r="B94" t="s">
        <v>131</v>
      </c>
      <c r="C94" t="s">
        <v>648</v>
      </c>
      <c r="D94" t="s">
        <v>960</v>
      </c>
      <c r="E94" t="s">
        <v>1103</v>
      </c>
      <c r="F94">
        <v>4.8844971734000001E-2</v>
      </c>
      <c r="G94">
        <v>0.81721894593</v>
      </c>
      <c r="H94">
        <v>0.1217277927</v>
      </c>
      <c r="I94" t="s">
        <v>1545</v>
      </c>
      <c r="J94">
        <v>1.0918471413999999</v>
      </c>
      <c r="K94">
        <v>574308.33718999999</v>
      </c>
    </row>
    <row r="95" spans="2:11" x14ac:dyDescent="0.25">
      <c r="B95" t="s">
        <v>132</v>
      </c>
      <c r="C95" t="s">
        <v>649</v>
      </c>
      <c r="D95" t="s">
        <v>960</v>
      </c>
      <c r="E95" t="s">
        <v>1104</v>
      </c>
      <c r="G95">
        <v>2.2766147683000001E-4</v>
      </c>
      <c r="H95">
        <v>-7.1995877087999995E-4</v>
      </c>
      <c r="I95" t="s">
        <v>1537</v>
      </c>
      <c r="K95">
        <v>0</v>
      </c>
    </row>
    <row r="96" spans="2:11" x14ac:dyDescent="0.25">
      <c r="B96" t="s">
        <v>134</v>
      </c>
      <c r="C96" t="s">
        <v>650</v>
      </c>
      <c r="D96" t="s">
        <v>960</v>
      </c>
      <c r="E96" t="s">
        <v>1106</v>
      </c>
      <c r="G96">
        <v>-0.22256083521</v>
      </c>
      <c r="H96">
        <v>-4.3109828938E-2</v>
      </c>
      <c r="I96" t="s">
        <v>1537</v>
      </c>
      <c r="K96">
        <v>0</v>
      </c>
    </row>
    <row r="97" spans="2:11" x14ac:dyDescent="0.25">
      <c r="B97" t="s">
        <v>135</v>
      </c>
      <c r="C97" t="s">
        <v>651</v>
      </c>
      <c r="D97" t="s">
        <v>960</v>
      </c>
      <c r="E97" t="s">
        <v>1107</v>
      </c>
      <c r="F97">
        <v>0</v>
      </c>
      <c r="G97">
        <v>0.76004204769000006</v>
      </c>
      <c r="H97">
        <v>-3.7796450774999997E-2</v>
      </c>
      <c r="I97" t="s">
        <v>1539</v>
      </c>
      <c r="J97">
        <v>1.1698362228999999</v>
      </c>
      <c r="K97">
        <v>10022.691065999999</v>
      </c>
    </row>
    <row r="98" spans="2:11" x14ac:dyDescent="0.25">
      <c r="B98" t="s">
        <v>136</v>
      </c>
      <c r="C98" t="s">
        <v>652</v>
      </c>
      <c r="D98" t="s">
        <v>960</v>
      </c>
      <c r="E98" t="s">
        <v>1108</v>
      </c>
      <c r="F98">
        <v>0.96288093735000002</v>
      </c>
      <c r="G98">
        <v>4.7876444315000004</v>
      </c>
      <c r="H98">
        <v>1.2158739348000001</v>
      </c>
      <c r="I98" t="s">
        <v>1533</v>
      </c>
      <c r="J98">
        <v>7.8728977943</v>
      </c>
      <c r="K98">
        <v>31.373162010000001</v>
      </c>
    </row>
    <row r="99" spans="2:11" x14ac:dyDescent="0.25">
      <c r="B99" t="s">
        <v>140</v>
      </c>
      <c r="C99" t="s">
        <v>653</v>
      </c>
      <c r="D99" t="s">
        <v>962</v>
      </c>
      <c r="E99" t="s">
        <v>1112</v>
      </c>
      <c r="F99">
        <v>0.39221075100000002</v>
      </c>
      <c r="G99">
        <v>10.176844532</v>
      </c>
      <c r="H99">
        <v>1.5385348136999999</v>
      </c>
      <c r="I99" t="s">
        <v>1533</v>
      </c>
      <c r="J99">
        <v>9.9986001959999999</v>
      </c>
      <c r="K99">
        <v>11919.778974000001</v>
      </c>
    </row>
    <row r="100" spans="2:11" x14ac:dyDescent="0.25">
      <c r="B100" t="s">
        <v>142</v>
      </c>
      <c r="C100" t="s">
        <v>654</v>
      </c>
      <c r="D100" t="s">
        <v>960</v>
      </c>
      <c r="E100" t="s">
        <v>1114</v>
      </c>
      <c r="F100">
        <v>0</v>
      </c>
      <c r="G100">
        <v>1.2448458271</v>
      </c>
      <c r="H100">
        <v>-5.4109546554E-2</v>
      </c>
      <c r="I100" t="s">
        <v>1537</v>
      </c>
      <c r="J100">
        <v>0.407942888</v>
      </c>
      <c r="K100">
        <v>226878.76730000001</v>
      </c>
    </row>
    <row r="101" spans="2:11" x14ac:dyDescent="0.25">
      <c r="B101" t="s">
        <v>143</v>
      </c>
      <c r="C101" t="s">
        <v>655</v>
      </c>
      <c r="D101" t="s">
        <v>960</v>
      </c>
      <c r="E101" t="s">
        <v>1115</v>
      </c>
      <c r="G101">
        <v>1.7701944531</v>
      </c>
      <c r="H101">
        <v>-1.3571801866000001E-2</v>
      </c>
      <c r="I101" t="s">
        <v>1533</v>
      </c>
      <c r="K101">
        <v>0</v>
      </c>
    </row>
    <row r="102" spans="2:11" x14ac:dyDescent="0.25">
      <c r="B102" t="s">
        <v>145</v>
      </c>
      <c r="C102" t="s">
        <v>656</v>
      </c>
      <c r="D102" t="s">
        <v>962</v>
      </c>
      <c r="E102" t="s">
        <v>1117</v>
      </c>
      <c r="F102">
        <v>2.5314429394000002</v>
      </c>
      <c r="G102">
        <v>1.4935989831000001</v>
      </c>
      <c r="H102">
        <v>2.6198163475</v>
      </c>
      <c r="I102" t="s">
        <v>1531</v>
      </c>
      <c r="J102">
        <v>25.196472494000002</v>
      </c>
      <c r="K102">
        <v>365.87697220000001</v>
      </c>
    </row>
    <row r="103" spans="2:11" x14ac:dyDescent="0.25">
      <c r="B103" t="s">
        <v>146</v>
      </c>
      <c r="C103" t="s">
        <v>657</v>
      </c>
      <c r="D103" t="s">
        <v>960</v>
      </c>
      <c r="E103" t="s">
        <v>1118</v>
      </c>
      <c r="G103">
        <v>1.7500029779999999</v>
      </c>
      <c r="H103">
        <v>0.49608879577999998</v>
      </c>
      <c r="I103" t="s">
        <v>1531</v>
      </c>
      <c r="K103">
        <v>0</v>
      </c>
    </row>
    <row r="104" spans="2:11" x14ac:dyDescent="0.25">
      <c r="B104" t="s">
        <v>148</v>
      </c>
      <c r="C104" t="s">
        <v>658</v>
      </c>
      <c r="D104" t="s">
        <v>960</v>
      </c>
      <c r="E104" t="s">
        <v>1120</v>
      </c>
      <c r="G104">
        <v>304.25554697000001</v>
      </c>
      <c r="H104">
        <v>71.142060201000007</v>
      </c>
      <c r="I104" t="s">
        <v>1538</v>
      </c>
      <c r="K104">
        <v>0</v>
      </c>
    </row>
    <row r="105" spans="2:11" x14ac:dyDescent="0.25">
      <c r="B105" t="s">
        <v>150</v>
      </c>
      <c r="C105" t="s">
        <v>659</v>
      </c>
      <c r="D105" t="s">
        <v>960</v>
      </c>
      <c r="E105" t="s">
        <v>1122</v>
      </c>
      <c r="F105">
        <v>8.8307058997999996E-2</v>
      </c>
      <c r="G105">
        <v>1.2181874409</v>
      </c>
      <c r="H105">
        <v>0.59564430717000005</v>
      </c>
      <c r="I105" t="s">
        <v>1541</v>
      </c>
      <c r="K105">
        <v>17.406602707000001</v>
      </c>
    </row>
    <row r="106" spans="2:11" x14ac:dyDescent="0.25">
      <c r="B106" t="s">
        <v>151</v>
      </c>
      <c r="C106" t="s">
        <v>660</v>
      </c>
      <c r="D106" t="s">
        <v>960</v>
      </c>
      <c r="E106" t="s">
        <v>1123</v>
      </c>
      <c r="F106">
        <v>0.24600945203999999</v>
      </c>
      <c r="G106">
        <v>3.6667613971000002</v>
      </c>
      <c r="H106">
        <v>0.42627352092999998</v>
      </c>
      <c r="I106" t="s">
        <v>1537</v>
      </c>
      <c r="J106">
        <v>3.4075229467999999</v>
      </c>
      <c r="K106">
        <v>146438.62706</v>
      </c>
    </row>
    <row r="107" spans="2:11" x14ac:dyDescent="0.25">
      <c r="B107" t="s">
        <v>154</v>
      </c>
      <c r="C107" t="s">
        <v>661</v>
      </c>
      <c r="D107" t="s">
        <v>963</v>
      </c>
      <c r="E107" t="s">
        <v>1126</v>
      </c>
      <c r="F107">
        <v>0.17433293495999999</v>
      </c>
      <c r="G107">
        <v>1.4579500607</v>
      </c>
      <c r="H107">
        <v>7.7879729305000006E-2</v>
      </c>
      <c r="I107" t="s">
        <v>1533</v>
      </c>
      <c r="J107">
        <v>1.6037754714000001</v>
      </c>
      <c r="K107">
        <v>440938.07857000001</v>
      </c>
    </row>
    <row r="108" spans="2:11" x14ac:dyDescent="0.25">
      <c r="B108" t="s">
        <v>157</v>
      </c>
      <c r="C108" t="s">
        <v>662</v>
      </c>
      <c r="D108" t="s">
        <v>961</v>
      </c>
      <c r="E108" t="s">
        <v>1129</v>
      </c>
      <c r="F108">
        <v>0</v>
      </c>
      <c r="G108">
        <v>57.205972897000002</v>
      </c>
      <c r="H108">
        <v>76.473348629</v>
      </c>
      <c r="I108" t="s">
        <v>1537</v>
      </c>
      <c r="K108">
        <v>0</v>
      </c>
    </row>
    <row r="109" spans="2:11" x14ac:dyDescent="0.25">
      <c r="B109" t="s">
        <v>158</v>
      </c>
      <c r="C109" t="s">
        <v>663</v>
      </c>
      <c r="D109" t="s">
        <v>960</v>
      </c>
      <c r="E109" t="s">
        <v>1130</v>
      </c>
      <c r="F109">
        <v>8.5534924376999999E-2</v>
      </c>
      <c r="G109">
        <v>2.1205446712999998</v>
      </c>
      <c r="H109">
        <v>0.1205979599</v>
      </c>
      <c r="I109" t="s">
        <v>1531</v>
      </c>
      <c r="J109">
        <v>2.9955806187</v>
      </c>
      <c r="K109">
        <v>739578.56052000006</v>
      </c>
    </row>
    <row r="110" spans="2:11" x14ac:dyDescent="0.25">
      <c r="B110" t="s">
        <v>159</v>
      </c>
      <c r="C110" t="s">
        <v>664</v>
      </c>
      <c r="D110" t="s">
        <v>960</v>
      </c>
      <c r="E110" t="s">
        <v>1131</v>
      </c>
      <c r="F110">
        <v>0.58211878747000001</v>
      </c>
      <c r="G110">
        <v>1.8046965801999999</v>
      </c>
      <c r="H110">
        <v>0.70150113664000002</v>
      </c>
      <c r="I110" t="s">
        <v>1533</v>
      </c>
      <c r="J110">
        <v>4.5993560900999997</v>
      </c>
      <c r="K110">
        <v>33.887252764000003</v>
      </c>
    </row>
    <row r="111" spans="2:11" x14ac:dyDescent="0.25">
      <c r="B111" t="s">
        <v>163</v>
      </c>
      <c r="C111" t="s">
        <v>665</v>
      </c>
      <c r="D111" t="s">
        <v>961</v>
      </c>
      <c r="E111" t="s">
        <v>1135</v>
      </c>
      <c r="F111">
        <v>0</v>
      </c>
      <c r="G111">
        <v>3.0432827484999998</v>
      </c>
      <c r="H111">
        <v>-1.8485226359</v>
      </c>
      <c r="I111" t="s">
        <v>1540</v>
      </c>
      <c r="J111">
        <v>0.53592497049999999</v>
      </c>
      <c r="K111">
        <v>2745.3525048000001</v>
      </c>
    </row>
    <row r="112" spans="2:11" x14ac:dyDescent="0.25">
      <c r="B112" t="s">
        <v>164</v>
      </c>
      <c r="C112" t="s">
        <v>666</v>
      </c>
      <c r="D112" t="s">
        <v>960</v>
      </c>
      <c r="E112" t="s">
        <v>1136</v>
      </c>
      <c r="F112">
        <v>0.65912067572999999</v>
      </c>
      <c r="G112">
        <v>2.7039720481999998</v>
      </c>
      <c r="H112">
        <v>0.84821788379999996</v>
      </c>
      <c r="I112" t="s">
        <v>1533</v>
      </c>
      <c r="J112">
        <v>6.6270722098999997</v>
      </c>
      <c r="K112">
        <v>277422.79165999999</v>
      </c>
    </row>
    <row r="113" spans="2:11" x14ac:dyDescent="0.25">
      <c r="B113" t="s">
        <v>165</v>
      </c>
      <c r="C113" t="s">
        <v>667</v>
      </c>
      <c r="D113" t="s">
        <v>960</v>
      </c>
      <c r="E113" t="s">
        <v>1137</v>
      </c>
      <c r="F113">
        <v>0</v>
      </c>
      <c r="G113">
        <v>7.3377514777000004</v>
      </c>
      <c r="H113">
        <v>-0.59399903319000003</v>
      </c>
      <c r="I113" t="s">
        <v>1541</v>
      </c>
      <c r="K113">
        <v>142.51155054</v>
      </c>
    </row>
    <row r="114" spans="2:11" x14ac:dyDescent="0.25">
      <c r="B114" t="s">
        <v>167</v>
      </c>
      <c r="C114" t="s">
        <v>668</v>
      </c>
      <c r="D114" t="s">
        <v>962</v>
      </c>
      <c r="E114" t="s">
        <v>1139</v>
      </c>
      <c r="F114">
        <v>0.89524756384000004</v>
      </c>
      <c r="G114">
        <v>5.3423488326999999</v>
      </c>
      <c r="H114">
        <v>0.45145298248999999</v>
      </c>
      <c r="I114" t="s">
        <v>1547</v>
      </c>
      <c r="J114">
        <v>6.3991041254000001</v>
      </c>
      <c r="K114">
        <v>736.63191271999995</v>
      </c>
    </row>
    <row r="115" spans="2:11" x14ac:dyDescent="0.25">
      <c r="B115" t="s">
        <v>169</v>
      </c>
      <c r="C115" t="s">
        <v>669</v>
      </c>
      <c r="D115" t="s">
        <v>960</v>
      </c>
      <c r="E115" t="s">
        <v>1141</v>
      </c>
      <c r="F115">
        <v>2.6620924383E-2</v>
      </c>
      <c r="G115">
        <v>0.71594167255999996</v>
      </c>
      <c r="H115">
        <v>3.3191244131999999E-3</v>
      </c>
      <c r="I115" t="s">
        <v>1537</v>
      </c>
      <c r="J115">
        <v>0.48593196952000001</v>
      </c>
      <c r="K115">
        <v>4923.9599160999996</v>
      </c>
    </row>
    <row r="116" spans="2:11" x14ac:dyDescent="0.25">
      <c r="B116" t="s">
        <v>170</v>
      </c>
      <c r="C116" t="s">
        <v>670</v>
      </c>
      <c r="D116" t="s">
        <v>960</v>
      </c>
      <c r="E116" t="s">
        <v>1142</v>
      </c>
      <c r="F116">
        <v>0.1804221932</v>
      </c>
      <c r="G116">
        <v>0.39808132960999998</v>
      </c>
      <c r="H116">
        <v>0.10307856246</v>
      </c>
      <c r="I116" t="s">
        <v>1544</v>
      </c>
      <c r="J116">
        <v>0.92787009818999999</v>
      </c>
      <c r="K116">
        <v>130455.78255</v>
      </c>
    </row>
    <row r="117" spans="2:11" x14ac:dyDescent="0.25">
      <c r="B117" t="s">
        <v>171</v>
      </c>
      <c r="C117" t="s">
        <v>671</v>
      </c>
      <c r="D117" t="s">
        <v>960</v>
      </c>
      <c r="E117" t="s">
        <v>1143</v>
      </c>
      <c r="F117">
        <v>0.11086107283</v>
      </c>
      <c r="G117">
        <v>1.7750326231</v>
      </c>
      <c r="H117">
        <v>0.3425378557</v>
      </c>
      <c r="I117" t="s">
        <v>1537</v>
      </c>
      <c r="J117">
        <v>2.2996780450999998</v>
      </c>
      <c r="K117">
        <v>4825.8486106</v>
      </c>
    </row>
    <row r="118" spans="2:11" x14ac:dyDescent="0.25">
      <c r="B118" t="s">
        <v>172</v>
      </c>
      <c r="C118" t="s">
        <v>672</v>
      </c>
      <c r="D118" t="s">
        <v>960</v>
      </c>
      <c r="E118" t="s">
        <v>1144</v>
      </c>
      <c r="G118">
        <v>0.52361911634000002</v>
      </c>
      <c r="H118">
        <v>7.0597854838000004E-2</v>
      </c>
      <c r="I118" t="s">
        <v>1532</v>
      </c>
      <c r="K118">
        <v>0</v>
      </c>
    </row>
    <row r="119" spans="2:11" x14ac:dyDescent="0.25">
      <c r="B119" t="s">
        <v>173</v>
      </c>
      <c r="C119" t="s">
        <v>673</v>
      </c>
      <c r="D119" t="s">
        <v>960</v>
      </c>
      <c r="E119" t="s">
        <v>1145</v>
      </c>
      <c r="F119">
        <v>0.14480284649</v>
      </c>
      <c r="G119">
        <v>0.49700658698</v>
      </c>
      <c r="H119">
        <v>0.21752000596000001</v>
      </c>
      <c r="I119" t="s">
        <v>1541</v>
      </c>
      <c r="J119">
        <v>2.4756534084999999</v>
      </c>
      <c r="K119">
        <v>101345.01063</v>
      </c>
    </row>
    <row r="120" spans="2:11" x14ac:dyDescent="0.25">
      <c r="B120" t="s">
        <v>174</v>
      </c>
      <c r="C120" t="s">
        <v>674</v>
      </c>
      <c r="D120" t="s">
        <v>960</v>
      </c>
      <c r="E120" t="s">
        <v>1146</v>
      </c>
      <c r="F120">
        <v>0</v>
      </c>
      <c r="G120">
        <v>0.21878264468</v>
      </c>
      <c r="H120">
        <v>-0.32906785422000001</v>
      </c>
      <c r="I120" t="s">
        <v>1538</v>
      </c>
      <c r="J120">
        <v>0.54392385066000004</v>
      </c>
      <c r="K120">
        <v>267771.89194</v>
      </c>
    </row>
    <row r="121" spans="2:11" x14ac:dyDescent="0.25">
      <c r="B121" t="s">
        <v>175</v>
      </c>
      <c r="C121" t="s">
        <v>675</v>
      </c>
      <c r="D121" t="s">
        <v>960</v>
      </c>
      <c r="E121" t="s">
        <v>1147</v>
      </c>
      <c r="F121">
        <v>0</v>
      </c>
      <c r="G121">
        <v>3.6327057803999998</v>
      </c>
      <c r="H121">
        <v>0.40512541649</v>
      </c>
      <c r="I121" t="s">
        <v>1541</v>
      </c>
      <c r="J121">
        <v>3.0895674606000001</v>
      </c>
      <c r="K121">
        <v>317827.09625</v>
      </c>
    </row>
    <row r="122" spans="2:11" x14ac:dyDescent="0.25">
      <c r="B122" t="s">
        <v>176</v>
      </c>
      <c r="C122" t="s">
        <v>676</v>
      </c>
      <c r="D122" t="s">
        <v>960</v>
      </c>
      <c r="E122" t="s">
        <v>1148</v>
      </c>
      <c r="F122">
        <v>0</v>
      </c>
      <c r="G122">
        <v>3.2173953865999998</v>
      </c>
      <c r="H122">
        <v>4.30064764E-2</v>
      </c>
      <c r="I122" t="s">
        <v>1539</v>
      </c>
      <c r="J122">
        <v>0.66790649309000005</v>
      </c>
      <c r="K122">
        <v>408.1929513</v>
      </c>
    </row>
    <row r="123" spans="2:11" x14ac:dyDescent="0.25">
      <c r="B123" t="s">
        <v>177</v>
      </c>
      <c r="C123" t="s">
        <v>677</v>
      </c>
      <c r="D123" t="s">
        <v>960</v>
      </c>
      <c r="E123" t="s">
        <v>1149</v>
      </c>
      <c r="F123">
        <v>1.8690318563000002E-2</v>
      </c>
      <c r="G123">
        <v>2.5280807543999999</v>
      </c>
      <c r="H123">
        <v>-0.132362592</v>
      </c>
      <c r="I123" t="s">
        <v>1537</v>
      </c>
      <c r="J123">
        <v>1.6897634331</v>
      </c>
      <c r="K123">
        <v>18314.904322999999</v>
      </c>
    </row>
    <row r="124" spans="2:11" x14ac:dyDescent="0.25">
      <c r="B124" t="s">
        <v>178</v>
      </c>
      <c r="C124" t="s">
        <v>678</v>
      </c>
      <c r="D124" t="s">
        <v>960</v>
      </c>
      <c r="E124" t="s">
        <v>1150</v>
      </c>
      <c r="F124">
        <v>2.8626882966000002E-3</v>
      </c>
      <c r="G124">
        <v>2.0503147079000001</v>
      </c>
      <c r="H124">
        <v>0.10552010495</v>
      </c>
      <c r="I124" t="s">
        <v>1543</v>
      </c>
      <c r="J124">
        <v>1.7637530746000001</v>
      </c>
      <c r="K124">
        <v>7008.2333029000001</v>
      </c>
    </row>
    <row r="125" spans="2:11" x14ac:dyDescent="0.25">
      <c r="B125" t="s">
        <v>179</v>
      </c>
      <c r="C125" t="s">
        <v>679</v>
      </c>
      <c r="D125" t="s">
        <v>960</v>
      </c>
      <c r="E125" t="s">
        <v>1151</v>
      </c>
      <c r="F125">
        <v>5.5699730994000003E-2</v>
      </c>
      <c r="G125">
        <v>1.3930392038999999</v>
      </c>
      <c r="H125">
        <v>0.17812285705</v>
      </c>
      <c r="I125" t="s">
        <v>1537</v>
      </c>
      <c r="J125">
        <v>1.1778351031000001</v>
      </c>
      <c r="K125">
        <v>125710.10867</v>
      </c>
    </row>
    <row r="126" spans="2:11" x14ac:dyDescent="0.25">
      <c r="B126" t="s">
        <v>180</v>
      </c>
      <c r="C126" t="s">
        <v>680</v>
      </c>
      <c r="D126" t="s">
        <v>960</v>
      </c>
      <c r="E126" t="s">
        <v>1152</v>
      </c>
      <c r="F126">
        <v>7.6793390453000002E-2</v>
      </c>
      <c r="G126">
        <v>1.1679642415</v>
      </c>
      <c r="H126">
        <v>0.30682810420000001</v>
      </c>
      <c r="I126" t="s">
        <v>1537</v>
      </c>
      <c r="J126">
        <v>1.8797368368</v>
      </c>
      <c r="K126">
        <v>5151.6501813000004</v>
      </c>
    </row>
    <row r="127" spans="2:11" x14ac:dyDescent="0.25">
      <c r="B127" t="s">
        <v>182</v>
      </c>
      <c r="C127" t="s">
        <v>681</v>
      </c>
      <c r="D127" t="s">
        <v>960</v>
      </c>
      <c r="E127" t="s">
        <v>1154</v>
      </c>
      <c r="F127">
        <v>4.2855523830999998E-2</v>
      </c>
      <c r="G127">
        <v>1.4298750871000001</v>
      </c>
      <c r="H127">
        <v>0.11135996687999999</v>
      </c>
      <c r="I127" t="s">
        <v>1539</v>
      </c>
      <c r="J127">
        <v>2.0757094007000001</v>
      </c>
      <c r="K127">
        <v>21018.590796</v>
      </c>
    </row>
    <row r="128" spans="2:11" x14ac:dyDescent="0.25">
      <c r="B128" t="s">
        <v>183</v>
      </c>
      <c r="C128" t="s">
        <v>682</v>
      </c>
      <c r="D128" t="s">
        <v>960</v>
      </c>
      <c r="E128" t="s">
        <v>1155</v>
      </c>
      <c r="F128">
        <v>0.21869175968999999</v>
      </c>
      <c r="G128">
        <v>1.7106757975</v>
      </c>
      <c r="H128">
        <v>0.26843112601000002</v>
      </c>
      <c r="I128" t="s">
        <v>1541</v>
      </c>
      <c r="J128">
        <v>3.1395604614999999</v>
      </c>
      <c r="K128">
        <v>151447.54670000001</v>
      </c>
    </row>
    <row r="129" spans="2:11" x14ac:dyDescent="0.25">
      <c r="B129" t="s">
        <v>184</v>
      </c>
      <c r="C129" t="s">
        <v>683</v>
      </c>
      <c r="D129" t="s">
        <v>960</v>
      </c>
      <c r="E129" t="s">
        <v>1156</v>
      </c>
      <c r="F129">
        <v>0</v>
      </c>
      <c r="G129">
        <v>2.9297388414999999</v>
      </c>
      <c r="H129">
        <v>0.79460172372000004</v>
      </c>
      <c r="I129" t="s">
        <v>1534</v>
      </c>
      <c r="K129">
        <v>0</v>
      </c>
    </row>
    <row r="130" spans="2:11" x14ac:dyDescent="0.25">
      <c r="B130" t="s">
        <v>186</v>
      </c>
      <c r="C130" t="s">
        <v>684</v>
      </c>
      <c r="D130" t="s">
        <v>961</v>
      </c>
      <c r="E130" t="s">
        <v>1158</v>
      </c>
      <c r="F130">
        <v>2.5710946629999998E-2</v>
      </c>
      <c r="G130">
        <v>1.7944211866999999</v>
      </c>
      <c r="H130">
        <v>8.8220151305000005E-3</v>
      </c>
      <c r="I130" t="s">
        <v>1540</v>
      </c>
      <c r="J130">
        <v>0.82588437618999999</v>
      </c>
      <c r="K130">
        <v>28.721571332</v>
      </c>
    </row>
    <row r="131" spans="2:11" x14ac:dyDescent="0.25">
      <c r="B131" t="s">
        <v>187</v>
      </c>
      <c r="C131" t="s">
        <v>685</v>
      </c>
      <c r="D131" t="s">
        <v>960</v>
      </c>
      <c r="E131" t="s">
        <v>1159</v>
      </c>
      <c r="F131">
        <v>0</v>
      </c>
      <c r="G131">
        <v>-0.24587536096000001</v>
      </c>
      <c r="H131">
        <v>-0.13814535112000001</v>
      </c>
      <c r="I131" t="s">
        <v>1537</v>
      </c>
      <c r="J131">
        <v>0.16597676324999999</v>
      </c>
      <c r="K131">
        <v>267.74940601999998</v>
      </c>
    </row>
    <row r="132" spans="2:11" x14ac:dyDescent="0.25">
      <c r="B132" t="s">
        <v>188</v>
      </c>
      <c r="C132" t="s">
        <v>686</v>
      </c>
      <c r="D132" t="s">
        <v>960</v>
      </c>
      <c r="E132" t="s">
        <v>1160</v>
      </c>
      <c r="F132">
        <v>0</v>
      </c>
      <c r="G132">
        <v>-6.8871825175999995E-4</v>
      </c>
      <c r="H132">
        <v>-4.6832841118999999E-3</v>
      </c>
      <c r="I132" t="s">
        <v>1537</v>
      </c>
      <c r="K132">
        <v>0.10336989821000001</v>
      </c>
    </row>
    <row r="133" spans="2:11" x14ac:dyDescent="0.25">
      <c r="B133" t="s">
        <v>190</v>
      </c>
      <c r="C133" t="s">
        <v>687</v>
      </c>
      <c r="D133" t="s">
        <v>960</v>
      </c>
      <c r="E133" t="s">
        <v>1162</v>
      </c>
      <c r="F133">
        <v>1.446170189E-3</v>
      </c>
      <c r="G133">
        <v>0.63470658162000004</v>
      </c>
      <c r="H133">
        <v>6.7693119647000005E-2</v>
      </c>
      <c r="I133" t="s">
        <v>1538</v>
      </c>
      <c r="J133">
        <v>1.2338272642000001</v>
      </c>
      <c r="K133">
        <v>164286.10063999999</v>
      </c>
    </row>
    <row r="134" spans="2:11" x14ac:dyDescent="0.25">
      <c r="B134" t="s">
        <v>192</v>
      </c>
      <c r="C134" t="s">
        <v>688</v>
      </c>
      <c r="D134" t="s">
        <v>961</v>
      </c>
      <c r="E134" t="s">
        <v>1164</v>
      </c>
      <c r="F134">
        <v>0.97919051112</v>
      </c>
      <c r="G134">
        <v>3.2030533992999999</v>
      </c>
      <c r="H134">
        <v>0.97016048090999996</v>
      </c>
      <c r="I134" t="s">
        <v>1533</v>
      </c>
      <c r="J134">
        <v>7.3449717039999998</v>
      </c>
      <c r="K134">
        <v>22.422200238999999</v>
      </c>
    </row>
    <row r="135" spans="2:11" x14ac:dyDescent="0.25">
      <c r="B135" t="s">
        <v>193</v>
      </c>
      <c r="C135" t="s">
        <v>689</v>
      </c>
      <c r="D135" t="s">
        <v>960</v>
      </c>
      <c r="E135" t="s">
        <v>1165</v>
      </c>
      <c r="F135">
        <v>4.4053626630000002E-2</v>
      </c>
      <c r="G135">
        <v>9.2032744339000008</v>
      </c>
      <c r="H135">
        <v>0.35312721966999999</v>
      </c>
      <c r="I135" t="s">
        <v>1533</v>
      </c>
      <c r="J135">
        <v>6.7690523327000003</v>
      </c>
      <c r="K135">
        <v>1840054.0955000001</v>
      </c>
    </row>
    <row r="136" spans="2:11" x14ac:dyDescent="0.25">
      <c r="B136" t="s">
        <v>196</v>
      </c>
      <c r="C136" t="s">
        <v>690</v>
      </c>
      <c r="D136" t="s">
        <v>960</v>
      </c>
      <c r="E136" t="s">
        <v>1168</v>
      </c>
      <c r="F136">
        <v>0</v>
      </c>
      <c r="G136">
        <v>1.0958867393</v>
      </c>
      <c r="H136">
        <v>4.4221827587000002E-2</v>
      </c>
      <c r="I136" t="s">
        <v>1537</v>
      </c>
      <c r="J136">
        <v>3.1995520627</v>
      </c>
      <c r="K136">
        <v>19075.450853999999</v>
      </c>
    </row>
    <row r="137" spans="2:11" x14ac:dyDescent="0.25">
      <c r="B137" t="s">
        <v>197</v>
      </c>
      <c r="C137" t="s">
        <v>691</v>
      </c>
      <c r="D137" t="s">
        <v>960</v>
      </c>
      <c r="E137" t="s">
        <v>1169</v>
      </c>
      <c r="F137">
        <v>0</v>
      </c>
      <c r="G137">
        <v>3.5842246416000001</v>
      </c>
      <c r="H137">
        <v>0.44229431223999999</v>
      </c>
      <c r="I137" t="s">
        <v>1533</v>
      </c>
      <c r="K137">
        <v>65.634972298999998</v>
      </c>
    </row>
    <row r="138" spans="2:11" x14ac:dyDescent="0.25">
      <c r="B138" t="s">
        <v>199</v>
      </c>
      <c r="C138" t="s">
        <v>692</v>
      </c>
      <c r="D138" t="s">
        <v>961</v>
      </c>
      <c r="E138" t="s">
        <v>1171</v>
      </c>
      <c r="F138">
        <v>0.47347853379999999</v>
      </c>
      <c r="G138">
        <v>5.8314739730999996</v>
      </c>
      <c r="H138">
        <v>0.35281449292</v>
      </c>
      <c r="I138" t="s">
        <v>1533</v>
      </c>
      <c r="J138">
        <v>11.198432219000001</v>
      </c>
      <c r="K138">
        <v>840.03124176999995</v>
      </c>
    </row>
    <row r="139" spans="2:11" x14ac:dyDescent="0.25">
      <c r="B139" t="s">
        <v>200</v>
      </c>
      <c r="C139" t="s">
        <v>693</v>
      </c>
      <c r="D139" t="s">
        <v>960</v>
      </c>
      <c r="E139" t="s">
        <v>1172</v>
      </c>
      <c r="F139">
        <v>0.40300348671000003</v>
      </c>
      <c r="G139">
        <v>1.4814724629</v>
      </c>
      <c r="H139">
        <v>0.81833987227000005</v>
      </c>
      <c r="I139" t="s">
        <v>1539</v>
      </c>
      <c r="J139">
        <v>2.6136340911999998</v>
      </c>
      <c r="K139">
        <v>53.069820659000001</v>
      </c>
    </row>
    <row r="140" spans="2:11" x14ac:dyDescent="0.25">
      <c r="B140" t="s">
        <v>201</v>
      </c>
      <c r="C140" t="s">
        <v>694</v>
      </c>
      <c r="D140" t="s">
        <v>960</v>
      </c>
      <c r="E140" t="s">
        <v>1173</v>
      </c>
      <c r="F140">
        <v>0</v>
      </c>
      <c r="G140">
        <v>3.4950063548000001</v>
      </c>
      <c r="H140">
        <v>-0.24879532035999999</v>
      </c>
      <c r="I140" t="s">
        <v>1546</v>
      </c>
      <c r="J140">
        <v>3.8834563161000002</v>
      </c>
      <c r="K140">
        <v>666586.36172000004</v>
      </c>
    </row>
    <row r="141" spans="2:11" x14ac:dyDescent="0.25">
      <c r="B141" t="s">
        <v>202</v>
      </c>
      <c r="C141" t="s">
        <v>695</v>
      </c>
      <c r="D141" t="s">
        <v>960</v>
      </c>
      <c r="E141" t="s">
        <v>1174</v>
      </c>
      <c r="F141">
        <v>0</v>
      </c>
      <c r="G141">
        <v>2.9900500951</v>
      </c>
      <c r="H141">
        <v>0.27902785105</v>
      </c>
      <c r="I141" t="s">
        <v>1531</v>
      </c>
      <c r="J141">
        <v>2.3096766453000002</v>
      </c>
      <c r="K141">
        <v>66550.621188000005</v>
      </c>
    </row>
    <row r="142" spans="2:11" x14ac:dyDescent="0.25">
      <c r="B142" t="s">
        <v>203</v>
      </c>
      <c r="C142" t="s">
        <v>696</v>
      </c>
      <c r="D142" t="s">
        <v>960</v>
      </c>
      <c r="E142" t="s">
        <v>1175</v>
      </c>
      <c r="F142">
        <v>0.26906653934000002</v>
      </c>
      <c r="G142">
        <v>3.6320746542000002</v>
      </c>
      <c r="H142">
        <v>0.34316232429999999</v>
      </c>
      <c r="I142" t="s">
        <v>1533</v>
      </c>
      <c r="J142">
        <v>4.4993700882000001</v>
      </c>
      <c r="K142">
        <v>279624.27723000001</v>
      </c>
    </row>
    <row r="143" spans="2:11" x14ac:dyDescent="0.25">
      <c r="B143" t="s">
        <v>206</v>
      </c>
      <c r="C143" t="s">
        <v>697</v>
      </c>
      <c r="D143" t="s">
        <v>968</v>
      </c>
      <c r="E143" t="s">
        <v>1178</v>
      </c>
      <c r="F143">
        <v>7.5972185996000002E-2</v>
      </c>
      <c r="G143">
        <v>1.0376879608</v>
      </c>
      <c r="H143">
        <v>0.21597605534</v>
      </c>
      <c r="I143" t="s">
        <v>1533</v>
      </c>
      <c r="J143">
        <v>8.3588297637999993</v>
      </c>
      <c r="K143">
        <v>739105.75207000005</v>
      </c>
    </row>
    <row r="144" spans="2:11" x14ac:dyDescent="0.25">
      <c r="B144" t="s">
        <v>207</v>
      </c>
      <c r="C144" t="s">
        <v>698</v>
      </c>
      <c r="D144" t="s">
        <v>960</v>
      </c>
      <c r="E144" t="s">
        <v>1179</v>
      </c>
      <c r="F144">
        <v>0.82449555615000003</v>
      </c>
      <c r="G144">
        <v>2.7129423022000001</v>
      </c>
      <c r="H144">
        <v>1.0423072234999999</v>
      </c>
      <c r="I144" t="s">
        <v>1533</v>
      </c>
      <c r="J144">
        <v>14.397984281999999</v>
      </c>
      <c r="K144">
        <v>125.3988023</v>
      </c>
    </row>
    <row r="145" spans="2:11" x14ac:dyDescent="0.25">
      <c r="B145" t="s">
        <v>209</v>
      </c>
      <c r="C145" t="s">
        <v>699</v>
      </c>
      <c r="D145" t="s">
        <v>960</v>
      </c>
      <c r="E145" t="s">
        <v>1181</v>
      </c>
      <c r="F145">
        <v>0</v>
      </c>
      <c r="G145">
        <v>1.6573271651999999</v>
      </c>
      <c r="H145">
        <v>5.0163139632000003E-2</v>
      </c>
      <c r="I145" t="s">
        <v>1533</v>
      </c>
      <c r="J145">
        <v>2.2696822444999998</v>
      </c>
      <c r="K145">
        <v>338949.50523000001</v>
      </c>
    </row>
    <row r="146" spans="2:11" x14ac:dyDescent="0.25">
      <c r="B146" t="s">
        <v>210</v>
      </c>
      <c r="C146" t="s">
        <v>700</v>
      </c>
      <c r="D146" t="s">
        <v>960</v>
      </c>
      <c r="E146" t="s">
        <v>1182</v>
      </c>
      <c r="F146">
        <v>0.42550829348000002</v>
      </c>
      <c r="G146">
        <v>1.9816759547</v>
      </c>
      <c r="H146">
        <v>0.62553735056000004</v>
      </c>
      <c r="I146" t="s">
        <v>1533</v>
      </c>
      <c r="J146">
        <v>8.2448457216000008</v>
      </c>
      <c r="K146">
        <v>301863.36852000002</v>
      </c>
    </row>
    <row r="147" spans="2:11" x14ac:dyDescent="0.25">
      <c r="B147" t="s">
        <v>211</v>
      </c>
      <c r="C147" t="s">
        <v>701</v>
      </c>
      <c r="D147" t="s">
        <v>960</v>
      </c>
      <c r="E147" t="s">
        <v>1183</v>
      </c>
      <c r="F147">
        <v>0</v>
      </c>
      <c r="G147">
        <v>0.36451676867999999</v>
      </c>
      <c r="H147">
        <v>-6.4037289592000002E-2</v>
      </c>
      <c r="I147" t="s">
        <v>1539</v>
      </c>
      <c r="J147">
        <v>0.17997480353</v>
      </c>
      <c r="K147">
        <v>6596.9539965000004</v>
      </c>
    </row>
    <row r="148" spans="2:11" x14ac:dyDescent="0.25">
      <c r="B148" t="s">
        <v>212</v>
      </c>
      <c r="C148" t="s">
        <v>702</v>
      </c>
      <c r="D148" t="s">
        <v>960</v>
      </c>
      <c r="E148" t="s">
        <v>1184</v>
      </c>
      <c r="F148">
        <v>0.40510876073000002</v>
      </c>
      <c r="G148">
        <v>4.0275507395999997</v>
      </c>
      <c r="H148">
        <v>0.75659332440000004</v>
      </c>
      <c r="I148" t="s">
        <v>1533</v>
      </c>
      <c r="J148">
        <v>4.5993560900999997</v>
      </c>
      <c r="K148">
        <v>181.41940348</v>
      </c>
    </row>
    <row r="149" spans="2:11" x14ac:dyDescent="0.25">
      <c r="B149" t="s">
        <v>215</v>
      </c>
      <c r="C149" t="s">
        <v>703</v>
      </c>
      <c r="D149" t="s">
        <v>960</v>
      </c>
      <c r="E149" t="s">
        <v>1187</v>
      </c>
      <c r="F149">
        <v>0.16578099483</v>
      </c>
      <c r="G149">
        <v>0.25073767377</v>
      </c>
      <c r="H149">
        <v>0.13503040569999999</v>
      </c>
      <c r="I149" t="s">
        <v>1533</v>
      </c>
      <c r="J149">
        <v>1.2438258644</v>
      </c>
      <c r="K149">
        <v>426.32306155999999</v>
      </c>
    </row>
    <row r="150" spans="2:11" x14ac:dyDescent="0.25">
      <c r="B150" t="s">
        <v>219</v>
      </c>
      <c r="C150" t="s">
        <v>704</v>
      </c>
      <c r="D150" t="s">
        <v>960</v>
      </c>
      <c r="E150" t="s">
        <v>1191</v>
      </c>
      <c r="F150">
        <v>0.13010510052999999</v>
      </c>
      <c r="G150">
        <v>2.8945841826000001</v>
      </c>
      <c r="H150">
        <v>0.24208259030000001</v>
      </c>
      <c r="I150" t="s">
        <v>1533</v>
      </c>
      <c r="J150">
        <v>5.4672345872000001</v>
      </c>
      <c r="K150">
        <v>986952.28049999999</v>
      </c>
    </row>
    <row r="151" spans="2:11" x14ac:dyDescent="0.25">
      <c r="B151" t="s">
        <v>220</v>
      </c>
      <c r="C151" t="s">
        <v>705</v>
      </c>
      <c r="D151" t="s">
        <v>960</v>
      </c>
      <c r="E151" t="s">
        <v>1192</v>
      </c>
      <c r="F151">
        <v>0</v>
      </c>
      <c r="G151">
        <v>0.46715364304000001</v>
      </c>
      <c r="H151">
        <v>-3.6202572778999999E-2</v>
      </c>
      <c r="I151" t="s">
        <v>1537</v>
      </c>
      <c r="J151">
        <v>0.23796668466000001</v>
      </c>
      <c r="K151">
        <v>16029.68361</v>
      </c>
    </row>
    <row r="152" spans="2:11" x14ac:dyDescent="0.25">
      <c r="B152" t="s">
        <v>221</v>
      </c>
      <c r="C152" t="s">
        <v>706</v>
      </c>
      <c r="D152" t="s">
        <v>960</v>
      </c>
      <c r="E152" t="s">
        <v>1193</v>
      </c>
      <c r="F152">
        <v>0</v>
      </c>
      <c r="G152">
        <v>0.37096020955999998</v>
      </c>
      <c r="H152">
        <v>-0.14427846687000001</v>
      </c>
      <c r="I152" t="s">
        <v>1537</v>
      </c>
      <c r="J152">
        <v>0.23796668466000001</v>
      </c>
      <c r="K152">
        <v>1157.1145348</v>
      </c>
    </row>
    <row r="153" spans="2:11" x14ac:dyDescent="0.25">
      <c r="B153" t="s">
        <v>223</v>
      </c>
      <c r="C153" t="s">
        <v>707</v>
      </c>
      <c r="D153" t="s">
        <v>961</v>
      </c>
      <c r="E153" t="s">
        <v>1195</v>
      </c>
      <c r="F153">
        <v>0</v>
      </c>
      <c r="G153">
        <v>-120.38326511</v>
      </c>
      <c r="H153">
        <v>-11.032041165000001</v>
      </c>
      <c r="I153" t="s">
        <v>1537</v>
      </c>
      <c r="K153">
        <v>6.4725089825</v>
      </c>
    </row>
    <row r="154" spans="2:11" x14ac:dyDescent="0.25">
      <c r="B154" t="s">
        <v>224</v>
      </c>
      <c r="C154" t="s">
        <v>708</v>
      </c>
      <c r="D154" t="s">
        <v>960</v>
      </c>
      <c r="E154" t="s">
        <v>1196</v>
      </c>
      <c r="F154">
        <v>0.1169781558</v>
      </c>
      <c r="G154">
        <v>2.0981273542999999</v>
      </c>
      <c r="H154">
        <v>0.42696191031000003</v>
      </c>
      <c r="I154" t="s">
        <v>1548</v>
      </c>
      <c r="J154">
        <v>1.8717379567000001</v>
      </c>
      <c r="K154">
        <v>14606.011632</v>
      </c>
    </row>
    <row r="155" spans="2:11" x14ac:dyDescent="0.25">
      <c r="B155" t="s">
        <v>226</v>
      </c>
      <c r="C155" t="s">
        <v>709</v>
      </c>
      <c r="D155" t="s">
        <v>961</v>
      </c>
      <c r="E155" t="s">
        <v>1198</v>
      </c>
      <c r="F155">
        <v>0.14786983680999999</v>
      </c>
      <c r="G155">
        <v>4.1844923109999996</v>
      </c>
      <c r="H155">
        <v>0.53530985741000003</v>
      </c>
      <c r="I155" t="s">
        <v>1537</v>
      </c>
      <c r="J155">
        <v>1.7297578338999999</v>
      </c>
      <c r="K155">
        <v>1137.6739998999999</v>
      </c>
    </row>
    <row r="156" spans="2:11" x14ac:dyDescent="0.25">
      <c r="B156" t="s">
        <v>227</v>
      </c>
      <c r="C156" t="s">
        <v>710</v>
      </c>
      <c r="D156" t="s">
        <v>960</v>
      </c>
      <c r="E156" t="s">
        <v>1199</v>
      </c>
      <c r="G156">
        <v>0.75141253322000001</v>
      </c>
      <c r="H156">
        <v>0.20814298646000001</v>
      </c>
      <c r="I156" t="s">
        <v>1539</v>
      </c>
      <c r="K156">
        <v>0</v>
      </c>
    </row>
    <row r="157" spans="2:11" x14ac:dyDescent="0.25">
      <c r="B157" t="s">
        <v>228</v>
      </c>
      <c r="C157" t="s">
        <v>711</v>
      </c>
      <c r="D157" t="s">
        <v>960</v>
      </c>
      <c r="E157" t="s">
        <v>1200</v>
      </c>
      <c r="F157">
        <v>2.8051592273000001E-2</v>
      </c>
      <c r="G157">
        <v>1.7740210381999999</v>
      </c>
      <c r="H157">
        <v>9.7386980531999998E-2</v>
      </c>
      <c r="I157" t="s">
        <v>1541</v>
      </c>
      <c r="J157">
        <v>1.0098586197999999</v>
      </c>
      <c r="K157">
        <v>20004.124038999998</v>
      </c>
    </row>
    <row r="158" spans="2:11" x14ac:dyDescent="0.25">
      <c r="B158" t="s">
        <v>230</v>
      </c>
      <c r="C158" t="s">
        <v>712</v>
      </c>
      <c r="D158" t="s">
        <v>961</v>
      </c>
      <c r="E158" t="s">
        <v>1202</v>
      </c>
      <c r="F158">
        <v>0</v>
      </c>
      <c r="G158">
        <v>3.3548123584999998</v>
      </c>
      <c r="H158">
        <v>-5.2116155577000001E-2</v>
      </c>
      <c r="I158" t="s">
        <v>1542</v>
      </c>
      <c r="K158">
        <v>22.988758634</v>
      </c>
    </row>
    <row r="159" spans="2:11" x14ac:dyDescent="0.25">
      <c r="B159" t="s">
        <v>231</v>
      </c>
      <c r="C159" t="s">
        <v>713</v>
      </c>
      <c r="D159" t="s">
        <v>960</v>
      </c>
      <c r="E159" t="s">
        <v>1203</v>
      </c>
      <c r="F159">
        <v>6.7790137117999999E-2</v>
      </c>
      <c r="G159">
        <v>3.9272384953000001</v>
      </c>
      <c r="H159">
        <v>0.28296764768999999</v>
      </c>
      <c r="I159" t="s">
        <v>1541</v>
      </c>
      <c r="J159">
        <v>2.9055932169999998</v>
      </c>
      <c r="K159">
        <v>178966.75596000001</v>
      </c>
    </row>
    <row r="160" spans="2:11" x14ac:dyDescent="0.25">
      <c r="B160" t="s">
        <v>232</v>
      </c>
      <c r="C160" t="s">
        <v>714</v>
      </c>
      <c r="D160" t="s">
        <v>960</v>
      </c>
      <c r="E160" t="s">
        <v>1204</v>
      </c>
      <c r="F160">
        <v>0</v>
      </c>
      <c r="G160">
        <v>1.3114070351</v>
      </c>
      <c r="H160">
        <v>-0.53581859513999996</v>
      </c>
      <c r="I160" t="s">
        <v>1547</v>
      </c>
      <c r="J160">
        <v>2.6996220529000001</v>
      </c>
      <c r="K160">
        <v>6623.8134083000004</v>
      </c>
    </row>
    <row r="161" spans="2:11" x14ac:dyDescent="0.25">
      <c r="B161" t="s">
        <v>234</v>
      </c>
      <c r="C161" t="s">
        <v>715</v>
      </c>
      <c r="D161" t="s">
        <v>961</v>
      </c>
      <c r="E161" t="s">
        <v>1206</v>
      </c>
      <c r="F161">
        <v>0.73803885654000001</v>
      </c>
      <c r="G161">
        <v>6.8459775517999999</v>
      </c>
      <c r="H161">
        <v>2.3924647395999998</v>
      </c>
      <c r="I161" t="s">
        <v>1535</v>
      </c>
      <c r="J161">
        <v>10.298558201000001</v>
      </c>
      <c r="K161">
        <v>41386.773337999999</v>
      </c>
    </row>
    <row r="162" spans="2:11" x14ac:dyDescent="0.25">
      <c r="B162" t="s">
        <v>235</v>
      </c>
      <c r="C162" t="s">
        <v>716</v>
      </c>
      <c r="D162" t="s">
        <v>960</v>
      </c>
      <c r="E162" t="s">
        <v>1207</v>
      </c>
      <c r="F162">
        <v>5.5394923090999998E-2</v>
      </c>
      <c r="G162">
        <v>1.4026339695000001</v>
      </c>
      <c r="H162">
        <v>0.18408447645000001</v>
      </c>
      <c r="I162" t="s">
        <v>1537</v>
      </c>
      <c r="J162">
        <v>2.9035934969000001</v>
      </c>
      <c r="K162">
        <v>175798.77095000001</v>
      </c>
    </row>
    <row r="163" spans="2:11" x14ac:dyDescent="0.25">
      <c r="B163" t="s">
        <v>236</v>
      </c>
      <c r="C163" t="s">
        <v>717</v>
      </c>
      <c r="D163" t="s">
        <v>960</v>
      </c>
      <c r="E163" t="s">
        <v>1208</v>
      </c>
      <c r="G163">
        <v>-10.438573616999999</v>
      </c>
      <c r="H163">
        <v>-11.207338449</v>
      </c>
      <c r="I163" t="s">
        <v>1537</v>
      </c>
      <c r="K163">
        <v>0</v>
      </c>
    </row>
    <row r="164" spans="2:11" x14ac:dyDescent="0.25">
      <c r="B164" t="s">
        <v>237</v>
      </c>
      <c r="C164" t="s">
        <v>718</v>
      </c>
      <c r="D164" t="s">
        <v>960</v>
      </c>
      <c r="E164" t="s">
        <v>1209</v>
      </c>
      <c r="F164">
        <v>5.0187339301999999E-2</v>
      </c>
      <c r="G164">
        <v>1.2660702844</v>
      </c>
      <c r="H164">
        <v>0.15503573757</v>
      </c>
      <c r="I164" t="s">
        <v>1546</v>
      </c>
      <c r="J164">
        <v>1.8757373968</v>
      </c>
      <c r="K164">
        <v>13174.279028000001</v>
      </c>
    </row>
    <row r="165" spans="2:11" x14ac:dyDescent="0.25">
      <c r="B165" t="s">
        <v>238</v>
      </c>
      <c r="C165" t="s">
        <v>719</v>
      </c>
      <c r="D165" t="s">
        <v>971</v>
      </c>
      <c r="E165" t="s">
        <v>1210</v>
      </c>
      <c r="F165">
        <v>0</v>
      </c>
      <c r="G165">
        <v>1.4847141107999999</v>
      </c>
      <c r="H165">
        <v>-0.43675187200999999</v>
      </c>
      <c r="I165" t="s">
        <v>1534</v>
      </c>
      <c r="J165">
        <v>0.38594596756999999</v>
      </c>
      <c r="K165">
        <v>691.17600230999994</v>
      </c>
    </row>
    <row r="166" spans="2:11" x14ac:dyDescent="0.25">
      <c r="B166" t="s">
        <v>239</v>
      </c>
      <c r="C166" t="s">
        <v>720</v>
      </c>
      <c r="D166" t="s">
        <v>960</v>
      </c>
      <c r="E166" t="s">
        <v>1211</v>
      </c>
      <c r="F166">
        <v>0</v>
      </c>
      <c r="G166">
        <v>8.9567974353000004</v>
      </c>
      <c r="H166">
        <v>-0.42380573348</v>
      </c>
      <c r="I166" t="s">
        <v>1541</v>
      </c>
      <c r="J166">
        <v>1.1458395825000001</v>
      </c>
      <c r="K166">
        <v>41730.021543000003</v>
      </c>
    </row>
    <row r="167" spans="2:11" x14ac:dyDescent="0.25">
      <c r="B167" t="s">
        <v>240</v>
      </c>
      <c r="C167" t="s">
        <v>721</v>
      </c>
      <c r="D167" t="s">
        <v>960</v>
      </c>
      <c r="E167" t="s">
        <v>1212</v>
      </c>
      <c r="G167">
        <v>0.10356450641000001</v>
      </c>
      <c r="H167">
        <v>-1.6831707544E-3</v>
      </c>
      <c r="I167" t="s">
        <v>1537</v>
      </c>
      <c r="K167">
        <v>0</v>
      </c>
    </row>
    <row r="168" spans="2:11" x14ac:dyDescent="0.25">
      <c r="B168" t="s">
        <v>241</v>
      </c>
      <c r="C168" t="s">
        <v>722</v>
      </c>
      <c r="D168" t="s">
        <v>960</v>
      </c>
      <c r="E168" t="s">
        <v>1213</v>
      </c>
      <c r="F168">
        <v>0</v>
      </c>
      <c r="G168">
        <v>-82.965463306999993</v>
      </c>
      <c r="H168">
        <v>-8.8679033004000001</v>
      </c>
      <c r="I168" t="s">
        <v>1537</v>
      </c>
      <c r="J168">
        <v>3.3355330254000002</v>
      </c>
      <c r="K168">
        <v>4.0241151914</v>
      </c>
    </row>
    <row r="169" spans="2:11" x14ac:dyDescent="0.25">
      <c r="B169" t="s">
        <v>243</v>
      </c>
      <c r="C169" t="s">
        <v>723</v>
      </c>
      <c r="D169" t="s">
        <v>961</v>
      </c>
      <c r="E169" t="s">
        <v>1215</v>
      </c>
      <c r="F169">
        <v>0.45097420601999999</v>
      </c>
      <c r="G169">
        <v>3.7985069836999998</v>
      </c>
      <c r="H169">
        <v>0.49363429017999999</v>
      </c>
      <c r="I169" t="s">
        <v>1533</v>
      </c>
      <c r="J169">
        <v>5.1392805007</v>
      </c>
      <c r="K169">
        <v>69.111329893000004</v>
      </c>
    </row>
    <row r="170" spans="2:11" x14ac:dyDescent="0.25">
      <c r="B170" t="s">
        <v>245</v>
      </c>
      <c r="C170" t="s">
        <v>724</v>
      </c>
      <c r="D170" t="s">
        <v>961</v>
      </c>
      <c r="E170" t="s">
        <v>1217</v>
      </c>
      <c r="F170">
        <v>0.66076711879000005</v>
      </c>
      <c r="G170">
        <v>5.0599531454999997</v>
      </c>
      <c r="H170">
        <v>1.2311683622</v>
      </c>
      <c r="I170" t="s">
        <v>1535</v>
      </c>
      <c r="J170">
        <v>5.0352950587</v>
      </c>
      <c r="K170">
        <v>928710.04278999998</v>
      </c>
    </row>
    <row r="171" spans="2:11" x14ac:dyDescent="0.25">
      <c r="B171" t="s">
        <v>247</v>
      </c>
      <c r="C171" t="s">
        <v>725</v>
      </c>
      <c r="D171" t="s">
        <v>961</v>
      </c>
      <c r="E171" t="s">
        <v>1219</v>
      </c>
      <c r="F171">
        <v>0.24090845509</v>
      </c>
      <c r="G171">
        <v>3.0541169057999999</v>
      </c>
      <c r="H171">
        <v>0.67254915170999996</v>
      </c>
      <c r="I171" t="s">
        <v>1535</v>
      </c>
      <c r="J171">
        <v>2.3316735657000001</v>
      </c>
      <c r="K171">
        <v>381417.81211</v>
      </c>
    </row>
    <row r="172" spans="2:11" x14ac:dyDescent="0.25">
      <c r="B172" t="s">
        <v>248</v>
      </c>
      <c r="C172" t="s">
        <v>726</v>
      </c>
      <c r="D172" t="s">
        <v>960</v>
      </c>
      <c r="E172" t="s">
        <v>1220</v>
      </c>
      <c r="F172">
        <v>0</v>
      </c>
      <c r="G172">
        <v>1.0637267429999999</v>
      </c>
      <c r="H172">
        <v>-6.0456321418000003E-2</v>
      </c>
      <c r="I172" t="s">
        <v>1539</v>
      </c>
      <c r="J172">
        <v>0.53992441057999996</v>
      </c>
      <c r="K172">
        <v>3451.3481634</v>
      </c>
    </row>
    <row r="173" spans="2:11" x14ac:dyDescent="0.25">
      <c r="B173" t="s">
        <v>250</v>
      </c>
      <c r="C173" t="s">
        <v>727</v>
      </c>
      <c r="D173" t="s">
        <v>961</v>
      </c>
      <c r="E173" t="s">
        <v>1222</v>
      </c>
      <c r="F173">
        <v>0</v>
      </c>
      <c r="G173">
        <v>-9.8964779783000001</v>
      </c>
      <c r="H173">
        <v>-1.6724951266000001</v>
      </c>
      <c r="I173" t="s">
        <v>1538</v>
      </c>
      <c r="J173">
        <v>1.3278141059999999</v>
      </c>
      <c r="K173">
        <v>313970.07552999997</v>
      </c>
    </row>
    <row r="174" spans="2:11" x14ac:dyDescent="0.25">
      <c r="B174" t="s">
        <v>251</v>
      </c>
      <c r="C174" t="s">
        <v>728</v>
      </c>
      <c r="D174" t="s">
        <v>971</v>
      </c>
      <c r="E174" t="s">
        <v>1223</v>
      </c>
      <c r="F174">
        <v>0</v>
      </c>
      <c r="G174">
        <v>3.1198947436000002</v>
      </c>
      <c r="H174">
        <v>-1.5690137065</v>
      </c>
      <c r="I174" t="s">
        <v>1537</v>
      </c>
      <c r="J174">
        <v>0.50392944987999999</v>
      </c>
      <c r="K174">
        <v>240.54995636000001</v>
      </c>
    </row>
    <row r="175" spans="2:11" x14ac:dyDescent="0.25">
      <c r="B175" t="s">
        <v>252</v>
      </c>
      <c r="C175" t="s">
        <v>729</v>
      </c>
      <c r="D175" t="s">
        <v>960</v>
      </c>
      <c r="E175" t="s">
        <v>1224</v>
      </c>
      <c r="F175">
        <v>5.1350506763999999E-2</v>
      </c>
      <c r="G175">
        <v>0.74130856094999997</v>
      </c>
      <c r="H175">
        <v>0.14800922698999999</v>
      </c>
      <c r="I175" t="s">
        <v>1537</v>
      </c>
      <c r="J175">
        <v>2.5176475293</v>
      </c>
      <c r="K175">
        <v>76127.025617000007</v>
      </c>
    </row>
    <row r="176" spans="2:11" x14ac:dyDescent="0.25">
      <c r="B176" t="s">
        <v>254</v>
      </c>
      <c r="C176" t="s">
        <v>730</v>
      </c>
      <c r="D176" t="s">
        <v>961</v>
      </c>
      <c r="E176" t="s">
        <v>1226</v>
      </c>
      <c r="F176">
        <v>0.45845614208000002</v>
      </c>
      <c r="G176">
        <v>8.2455927724000002</v>
      </c>
      <c r="H176">
        <v>1.1807195013</v>
      </c>
      <c r="I176" t="s">
        <v>1539</v>
      </c>
      <c r="J176">
        <v>5.7231987522000001</v>
      </c>
      <c r="K176">
        <v>479.88414036</v>
      </c>
    </row>
    <row r="177" spans="2:11" x14ac:dyDescent="0.25">
      <c r="B177" t="s">
        <v>255</v>
      </c>
      <c r="C177" t="s">
        <v>731</v>
      </c>
      <c r="D177" t="s">
        <v>960</v>
      </c>
      <c r="E177" t="s">
        <v>1227</v>
      </c>
      <c r="F177">
        <v>5.9880566519999998E-2</v>
      </c>
      <c r="G177">
        <v>0.92759960805999997</v>
      </c>
      <c r="H177">
        <v>0.12070250791000001</v>
      </c>
      <c r="I177" t="s">
        <v>1540</v>
      </c>
      <c r="J177">
        <v>1.6337712719999999</v>
      </c>
      <c r="K177">
        <v>93210.629809000005</v>
      </c>
    </row>
    <row r="178" spans="2:11" x14ac:dyDescent="0.25">
      <c r="B178" t="s">
        <v>256</v>
      </c>
      <c r="C178" t="s">
        <v>732</v>
      </c>
      <c r="D178" t="s">
        <v>960</v>
      </c>
      <c r="E178" t="s">
        <v>1228</v>
      </c>
      <c r="F178">
        <v>0</v>
      </c>
      <c r="G178">
        <v>0.64675544494000003</v>
      </c>
      <c r="H178">
        <v>9.1294754391999994E-2</v>
      </c>
      <c r="I178" t="s">
        <v>1539</v>
      </c>
      <c r="J178">
        <v>1.1018457416</v>
      </c>
      <c r="K178">
        <v>176804.19317000001</v>
      </c>
    </row>
    <row r="179" spans="2:11" x14ac:dyDescent="0.25">
      <c r="B179" t="s">
        <v>257</v>
      </c>
      <c r="C179" t="s">
        <v>733</v>
      </c>
      <c r="D179" t="s">
        <v>960</v>
      </c>
      <c r="E179" t="s">
        <v>1229</v>
      </c>
      <c r="F179">
        <v>0</v>
      </c>
      <c r="G179">
        <v>3.1167351437000002</v>
      </c>
      <c r="H179">
        <v>-0.39924886713000002</v>
      </c>
      <c r="I179" t="s">
        <v>1539</v>
      </c>
      <c r="J179">
        <v>2.2116903633999998</v>
      </c>
      <c r="K179">
        <v>1313889.6869000001</v>
      </c>
    </row>
    <row r="180" spans="2:11" x14ac:dyDescent="0.25">
      <c r="B180" t="s">
        <v>258</v>
      </c>
      <c r="C180" t="s">
        <v>734</v>
      </c>
      <c r="D180" t="s">
        <v>960</v>
      </c>
      <c r="E180" t="s">
        <v>1230</v>
      </c>
      <c r="F180">
        <v>2.3957326793999999E-2</v>
      </c>
      <c r="G180">
        <v>1.8950236632999999</v>
      </c>
      <c r="H180">
        <v>0.16152824291000001</v>
      </c>
      <c r="I180" t="s">
        <v>1539</v>
      </c>
      <c r="J180">
        <v>1.5357849901</v>
      </c>
      <c r="K180">
        <v>70237.249645000004</v>
      </c>
    </row>
    <row r="181" spans="2:11" x14ac:dyDescent="0.25">
      <c r="B181" t="s">
        <v>259</v>
      </c>
      <c r="C181" t="s">
        <v>735</v>
      </c>
      <c r="D181" t="s">
        <v>960</v>
      </c>
      <c r="E181" t="s">
        <v>1231</v>
      </c>
      <c r="F181">
        <v>1.8444452932000002E-2</v>
      </c>
      <c r="G181">
        <v>1.8084725584000001</v>
      </c>
      <c r="H181">
        <v>8.1861460078000006E-2</v>
      </c>
      <c r="I181" t="s">
        <v>1539</v>
      </c>
      <c r="J181">
        <v>1.6797648328999999</v>
      </c>
      <c r="K181">
        <v>379302.62838000001</v>
      </c>
    </row>
    <row r="182" spans="2:11" x14ac:dyDescent="0.25">
      <c r="B182" t="s">
        <v>260</v>
      </c>
      <c r="C182" t="s">
        <v>736</v>
      </c>
      <c r="D182" t="s">
        <v>960</v>
      </c>
      <c r="E182" t="s">
        <v>1232</v>
      </c>
      <c r="F182">
        <v>1.5312820887000001E-2</v>
      </c>
      <c r="G182">
        <v>2.0206410753999999</v>
      </c>
      <c r="H182">
        <v>1.9956520411E-2</v>
      </c>
      <c r="I182" t="s">
        <v>1540</v>
      </c>
      <c r="J182">
        <v>0.84588157657999996</v>
      </c>
      <c r="K182">
        <v>34163.992475999999</v>
      </c>
    </row>
    <row r="183" spans="2:11" x14ac:dyDescent="0.25">
      <c r="B183" t="s">
        <v>262</v>
      </c>
      <c r="C183" t="s">
        <v>737</v>
      </c>
      <c r="D183" t="s">
        <v>962</v>
      </c>
      <c r="E183" t="s">
        <v>1234</v>
      </c>
      <c r="F183">
        <v>0.70709169704999997</v>
      </c>
      <c r="G183">
        <v>10.123478886999999</v>
      </c>
      <c r="H183">
        <v>1.2737521352000001</v>
      </c>
      <c r="I183" t="s">
        <v>1537</v>
      </c>
      <c r="K183">
        <v>4.0029141961999999</v>
      </c>
    </row>
    <row r="184" spans="2:11" x14ac:dyDescent="0.25">
      <c r="B184" t="s">
        <v>264</v>
      </c>
      <c r="C184" t="s">
        <v>738</v>
      </c>
      <c r="D184" t="s">
        <v>960</v>
      </c>
      <c r="E184" t="s">
        <v>1236</v>
      </c>
      <c r="F184">
        <v>0</v>
      </c>
      <c r="G184">
        <v>-0.90771461007999998</v>
      </c>
      <c r="H184">
        <v>8.9318549353000001E-2</v>
      </c>
      <c r="I184" t="s">
        <v>1535</v>
      </c>
      <c r="J184">
        <v>0.40594316796000002</v>
      </c>
      <c r="K184">
        <v>89.874862222999994</v>
      </c>
    </row>
    <row r="185" spans="2:11" x14ac:dyDescent="0.25">
      <c r="B185" t="s">
        <v>266</v>
      </c>
      <c r="C185" t="s">
        <v>739</v>
      </c>
      <c r="D185" t="s">
        <v>960</v>
      </c>
      <c r="E185" t="s">
        <v>1238</v>
      </c>
      <c r="F185">
        <v>0</v>
      </c>
      <c r="G185">
        <v>1.3162957306</v>
      </c>
      <c r="H185">
        <v>-2.2034695960999998E-2</v>
      </c>
      <c r="I185" t="s">
        <v>1537</v>
      </c>
      <c r="J185">
        <v>0.55192273081999998</v>
      </c>
      <c r="K185">
        <v>1124874.2289</v>
      </c>
    </row>
    <row r="186" spans="2:11" x14ac:dyDescent="0.25">
      <c r="B186" t="s">
        <v>267</v>
      </c>
      <c r="C186" t="s">
        <v>740</v>
      </c>
      <c r="D186" t="s">
        <v>960</v>
      </c>
      <c r="E186" t="s">
        <v>1239</v>
      </c>
      <c r="F186">
        <v>0</v>
      </c>
      <c r="G186">
        <v>3.5820156728999999</v>
      </c>
      <c r="H186">
        <v>0.1170819635</v>
      </c>
      <c r="I186" t="s">
        <v>1541</v>
      </c>
      <c r="J186">
        <v>0.75789389486000003</v>
      </c>
      <c r="K186">
        <v>1473.6295866999999</v>
      </c>
    </row>
    <row r="187" spans="2:11" x14ac:dyDescent="0.25">
      <c r="B187" t="s">
        <v>268</v>
      </c>
      <c r="C187" t="s">
        <v>741</v>
      </c>
      <c r="D187" t="s">
        <v>960</v>
      </c>
      <c r="E187" t="s">
        <v>1240</v>
      </c>
      <c r="F187">
        <v>3.6738081823999999E-2</v>
      </c>
      <c r="G187">
        <v>1.9818519076000001</v>
      </c>
      <c r="H187">
        <v>7.3737918914E-2</v>
      </c>
      <c r="I187" t="s">
        <v>1541</v>
      </c>
      <c r="J187">
        <v>0.46793448917000002</v>
      </c>
      <c r="K187">
        <v>9254.6947980000004</v>
      </c>
    </row>
    <row r="188" spans="2:11" x14ac:dyDescent="0.25">
      <c r="B188" t="s">
        <v>270</v>
      </c>
      <c r="C188" t="s">
        <v>742</v>
      </c>
      <c r="D188" t="s">
        <v>961</v>
      </c>
      <c r="E188" t="s">
        <v>1242</v>
      </c>
      <c r="F188">
        <v>0</v>
      </c>
      <c r="G188">
        <v>-131.87340379</v>
      </c>
      <c r="H188">
        <v>76.534510674000003</v>
      </c>
      <c r="I188" t="s">
        <v>1535</v>
      </c>
      <c r="J188">
        <v>0.75989361488999996</v>
      </c>
      <c r="K188">
        <v>7.0082930917999997</v>
      </c>
    </row>
    <row r="189" spans="2:11" x14ac:dyDescent="0.25">
      <c r="B189" t="s">
        <v>271</v>
      </c>
      <c r="C189" t="s">
        <v>743</v>
      </c>
      <c r="D189" t="s">
        <v>960</v>
      </c>
      <c r="E189" t="s">
        <v>1243</v>
      </c>
      <c r="F189">
        <v>0</v>
      </c>
      <c r="G189">
        <v>0.33543078623</v>
      </c>
      <c r="H189">
        <v>-2.0574926515E-3</v>
      </c>
      <c r="I189" t="s">
        <v>1538</v>
      </c>
      <c r="J189">
        <v>0.51192833003000004</v>
      </c>
      <c r="K189">
        <v>46473.880047999999</v>
      </c>
    </row>
    <row r="190" spans="2:11" x14ac:dyDescent="0.25">
      <c r="B190" t="s">
        <v>272</v>
      </c>
      <c r="C190" t="s">
        <v>744</v>
      </c>
      <c r="D190" t="s">
        <v>960</v>
      </c>
      <c r="E190" t="s">
        <v>1244</v>
      </c>
      <c r="G190">
        <v>0.23099319145</v>
      </c>
      <c r="H190">
        <v>3.5154356972999998E-2</v>
      </c>
      <c r="I190" t="s">
        <v>1537</v>
      </c>
      <c r="K190">
        <v>0</v>
      </c>
    </row>
    <row r="191" spans="2:11" x14ac:dyDescent="0.25">
      <c r="B191" t="s">
        <v>274</v>
      </c>
      <c r="C191" t="s">
        <v>745</v>
      </c>
      <c r="D191" t="s">
        <v>961</v>
      </c>
      <c r="E191" t="s">
        <v>1246</v>
      </c>
      <c r="F191">
        <v>0</v>
      </c>
      <c r="G191">
        <v>-2.9319968552</v>
      </c>
      <c r="H191">
        <v>2.0623289912999998</v>
      </c>
      <c r="I191" t="s">
        <v>1537</v>
      </c>
      <c r="J191">
        <v>0.20597116403999999</v>
      </c>
      <c r="K191">
        <v>61.583294604999999</v>
      </c>
    </row>
    <row r="192" spans="2:11" x14ac:dyDescent="0.25">
      <c r="B192" t="s">
        <v>275</v>
      </c>
      <c r="C192" t="s">
        <v>746</v>
      </c>
      <c r="D192" t="s">
        <v>960</v>
      </c>
      <c r="E192" t="s">
        <v>1247</v>
      </c>
      <c r="F192">
        <v>0.23547208933</v>
      </c>
      <c r="G192">
        <v>3.3612036662999998</v>
      </c>
      <c r="H192">
        <v>0.52524829561999997</v>
      </c>
      <c r="I192" t="s">
        <v>1537</v>
      </c>
      <c r="J192">
        <v>7.4489571459999997</v>
      </c>
      <c r="K192">
        <v>920296.12159</v>
      </c>
    </row>
    <row r="193" spans="2:11" x14ac:dyDescent="0.25">
      <c r="B193" t="s">
        <v>276</v>
      </c>
      <c r="C193" t="s">
        <v>747</v>
      </c>
      <c r="D193" t="s">
        <v>960</v>
      </c>
      <c r="E193" t="s">
        <v>1248</v>
      </c>
      <c r="F193">
        <v>0</v>
      </c>
      <c r="G193">
        <v>-96.282144447999997</v>
      </c>
      <c r="H193">
        <v>57.861979722999997</v>
      </c>
      <c r="I193" t="s">
        <v>1549</v>
      </c>
      <c r="J193">
        <v>22.596836443000001</v>
      </c>
      <c r="K193">
        <v>1912.415751</v>
      </c>
    </row>
    <row r="194" spans="2:11" x14ac:dyDescent="0.25">
      <c r="B194" t="s">
        <v>277</v>
      </c>
      <c r="C194" t="s">
        <v>748</v>
      </c>
      <c r="D194" t="s">
        <v>960</v>
      </c>
      <c r="E194" t="s">
        <v>1249</v>
      </c>
      <c r="G194">
        <v>1.4136651369</v>
      </c>
      <c r="H194">
        <v>-0.26407428167000002</v>
      </c>
      <c r="I194" t="s">
        <v>1537</v>
      </c>
      <c r="K194">
        <v>0</v>
      </c>
    </row>
    <row r="195" spans="2:11" x14ac:dyDescent="0.25">
      <c r="B195" t="s">
        <v>280</v>
      </c>
      <c r="C195" t="s">
        <v>749</v>
      </c>
      <c r="D195" t="s">
        <v>970</v>
      </c>
      <c r="E195" t="s">
        <v>1252</v>
      </c>
      <c r="F195">
        <v>2.0190675969E-2</v>
      </c>
      <c r="G195">
        <v>0.6363738082</v>
      </c>
      <c r="H195">
        <v>1.2527688339000001E-3</v>
      </c>
      <c r="I195" t="s">
        <v>1537</v>
      </c>
      <c r="J195">
        <v>4.0714299998000003</v>
      </c>
      <c r="K195">
        <v>268056.58812999999</v>
      </c>
    </row>
    <row r="196" spans="2:11" x14ac:dyDescent="0.25">
      <c r="B196" t="s">
        <v>281</v>
      </c>
      <c r="C196" t="s">
        <v>750</v>
      </c>
      <c r="D196" t="s">
        <v>960</v>
      </c>
      <c r="E196" t="s">
        <v>1253</v>
      </c>
      <c r="F196">
        <v>0.10215336139</v>
      </c>
      <c r="G196">
        <v>1.4847364724000001</v>
      </c>
      <c r="H196">
        <v>0.26090297752000002</v>
      </c>
      <c r="I196" t="s">
        <v>1537</v>
      </c>
      <c r="J196">
        <v>4.0494330794</v>
      </c>
      <c r="K196">
        <v>30024.123695999999</v>
      </c>
    </row>
    <row r="197" spans="2:11" x14ac:dyDescent="0.25">
      <c r="B197" t="s">
        <v>282</v>
      </c>
      <c r="C197" t="s">
        <v>751</v>
      </c>
      <c r="D197" t="s">
        <v>960</v>
      </c>
      <c r="E197" t="s">
        <v>1254</v>
      </c>
      <c r="F197">
        <v>0</v>
      </c>
      <c r="G197">
        <v>0.75924689992000005</v>
      </c>
      <c r="H197">
        <v>4.8792226463E-2</v>
      </c>
      <c r="I197" t="s">
        <v>1539</v>
      </c>
      <c r="J197">
        <v>0.41994120822999997</v>
      </c>
      <c r="K197">
        <v>8864.3079242999993</v>
      </c>
    </row>
    <row r="198" spans="2:11" x14ac:dyDescent="0.25">
      <c r="B198" t="s">
        <v>283</v>
      </c>
      <c r="C198" t="s">
        <v>752</v>
      </c>
      <c r="D198" t="s">
        <v>960</v>
      </c>
      <c r="E198" t="s">
        <v>1255</v>
      </c>
      <c r="G198">
        <v>221.24638092000001</v>
      </c>
      <c r="H198">
        <v>29.623461506000002</v>
      </c>
      <c r="I198" t="s">
        <v>1540</v>
      </c>
      <c r="K198">
        <v>0</v>
      </c>
    </row>
    <row r="199" spans="2:11" x14ac:dyDescent="0.25">
      <c r="B199" t="s">
        <v>285</v>
      </c>
      <c r="C199" t="s">
        <v>753</v>
      </c>
      <c r="D199" t="s">
        <v>960</v>
      </c>
      <c r="E199" t="s">
        <v>1257</v>
      </c>
      <c r="F199">
        <v>0</v>
      </c>
      <c r="G199">
        <v>-1.6968133861000001</v>
      </c>
      <c r="H199">
        <v>-0.38315474858999998</v>
      </c>
      <c r="I199" t="s">
        <v>1537</v>
      </c>
      <c r="J199">
        <v>0.21996920431</v>
      </c>
      <c r="K199">
        <v>5481.3731522999997</v>
      </c>
    </row>
    <row r="200" spans="2:11" x14ac:dyDescent="0.25">
      <c r="B200" t="s">
        <v>287</v>
      </c>
      <c r="C200" t="s">
        <v>754</v>
      </c>
      <c r="D200" t="s">
        <v>960</v>
      </c>
      <c r="E200" t="s">
        <v>1259</v>
      </c>
      <c r="F200">
        <v>0</v>
      </c>
      <c r="G200">
        <v>0.75677719388999998</v>
      </c>
      <c r="H200">
        <v>-0.16846778277999999</v>
      </c>
      <c r="I200" t="s">
        <v>1539</v>
      </c>
      <c r="J200">
        <v>0.2399664047</v>
      </c>
      <c r="K200">
        <v>6656.483459</v>
      </c>
    </row>
    <row r="201" spans="2:11" x14ac:dyDescent="0.25">
      <c r="B201" t="s">
        <v>288</v>
      </c>
      <c r="C201" t="s">
        <v>755</v>
      </c>
      <c r="D201" t="s">
        <v>960</v>
      </c>
      <c r="E201" t="s">
        <v>1260</v>
      </c>
      <c r="F201">
        <v>0.11387709486</v>
      </c>
      <c r="G201">
        <v>1.3051759018</v>
      </c>
      <c r="H201">
        <v>0.28095741529000001</v>
      </c>
      <c r="I201" t="s">
        <v>1549</v>
      </c>
      <c r="J201">
        <v>4.5133681284999998</v>
      </c>
      <c r="K201">
        <v>156197.95091000001</v>
      </c>
    </row>
    <row r="202" spans="2:11" x14ac:dyDescent="0.25">
      <c r="B202" t="s">
        <v>289</v>
      </c>
      <c r="C202" t="s">
        <v>756</v>
      </c>
      <c r="D202" t="s">
        <v>960</v>
      </c>
      <c r="E202" t="s">
        <v>1261</v>
      </c>
      <c r="G202">
        <v>0.30525981359999999</v>
      </c>
      <c r="H202">
        <v>0.13437766976000001</v>
      </c>
      <c r="I202" t="s">
        <v>1541</v>
      </c>
      <c r="K202">
        <v>0</v>
      </c>
    </row>
    <row r="203" spans="2:11" x14ac:dyDescent="0.25">
      <c r="B203" t="s">
        <v>290</v>
      </c>
      <c r="C203" t="s">
        <v>757</v>
      </c>
      <c r="D203" t="s">
        <v>960</v>
      </c>
      <c r="E203" t="s">
        <v>1262</v>
      </c>
      <c r="G203">
        <v>-0.56666552120000002</v>
      </c>
      <c r="H203">
        <v>-6.9516309203999996E-2</v>
      </c>
      <c r="I203" t="s">
        <v>1538</v>
      </c>
      <c r="K203">
        <v>0</v>
      </c>
    </row>
    <row r="204" spans="2:11" x14ac:dyDescent="0.25">
      <c r="B204" t="s">
        <v>292</v>
      </c>
      <c r="C204" t="s">
        <v>758</v>
      </c>
      <c r="D204" t="s">
        <v>960</v>
      </c>
      <c r="E204" t="s">
        <v>1264</v>
      </c>
      <c r="F204">
        <v>7.6735751578000002</v>
      </c>
      <c r="G204">
        <v>12.023372091000001</v>
      </c>
      <c r="H204">
        <v>0.84072154890999995</v>
      </c>
      <c r="I204" t="s">
        <v>1537</v>
      </c>
      <c r="K204">
        <v>0</v>
      </c>
    </row>
    <row r="205" spans="2:11" x14ac:dyDescent="0.25">
      <c r="B205" t="s">
        <v>294</v>
      </c>
      <c r="C205" t="s">
        <v>759</v>
      </c>
      <c r="D205" t="s">
        <v>960</v>
      </c>
      <c r="E205" t="s">
        <v>1266</v>
      </c>
      <c r="F205">
        <v>0.13967630690999999</v>
      </c>
      <c r="G205">
        <v>4.9304449209000003</v>
      </c>
      <c r="H205">
        <v>0.35241821789</v>
      </c>
      <c r="I205" t="s">
        <v>1546</v>
      </c>
      <c r="J205">
        <v>2.2696822444999998</v>
      </c>
      <c r="K205">
        <v>74263.564903000006</v>
      </c>
    </row>
    <row r="206" spans="2:11" x14ac:dyDescent="0.25">
      <c r="B206" t="s">
        <v>295</v>
      </c>
      <c r="C206" t="s">
        <v>760</v>
      </c>
      <c r="D206" t="s">
        <v>960</v>
      </c>
      <c r="E206" t="s">
        <v>1267</v>
      </c>
      <c r="F206">
        <v>0.20675908569000001</v>
      </c>
      <c r="G206">
        <v>0.96337939773000003</v>
      </c>
      <c r="H206">
        <v>0.27845147222</v>
      </c>
      <c r="I206" t="s">
        <v>1550</v>
      </c>
      <c r="J206">
        <v>1.7357569939999999</v>
      </c>
      <c r="K206">
        <v>37628.108636999998</v>
      </c>
    </row>
    <row r="207" spans="2:11" x14ac:dyDescent="0.25">
      <c r="B207" t="s">
        <v>296</v>
      </c>
      <c r="C207" t="s">
        <v>761</v>
      </c>
      <c r="D207" t="s">
        <v>960</v>
      </c>
      <c r="E207" t="s">
        <v>1268</v>
      </c>
      <c r="F207">
        <v>0</v>
      </c>
      <c r="G207">
        <v>9.5391320664000006</v>
      </c>
      <c r="H207">
        <v>-2.1880492490000001</v>
      </c>
      <c r="I207" t="s">
        <v>1534</v>
      </c>
      <c r="J207">
        <v>6.2931189634000004</v>
      </c>
      <c r="K207">
        <v>269771.01202000002</v>
      </c>
    </row>
    <row r="208" spans="2:11" x14ac:dyDescent="0.25">
      <c r="B208" t="s">
        <v>298</v>
      </c>
      <c r="C208" t="s">
        <v>762</v>
      </c>
      <c r="D208" t="s">
        <v>961</v>
      </c>
      <c r="E208" t="s">
        <v>1270</v>
      </c>
      <c r="F208">
        <v>8.8034431381000006E-2</v>
      </c>
      <c r="G208">
        <v>1.4381345436999999</v>
      </c>
      <c r="H208">
        <v>0.27010938181999999</v>
      </c>
      <c r="I208" t="s">
        <v>1537</v>
      </c>
      <c r="J208">
        <v>1.7357569939999999</v>
      </c>
      <c r="K208">
        <v>664997.97429000004</v>
      </c>
    </row>
    <row r="209" spans="2:11" x14ac:dyDescent="0.25">
      <c r="B209" t="s">
        <v>300</v>
      </c>
      <c r="C209" t="s">
        <v>763</v>
      </c>
      <c r="D209" t="s">
        <v>961</v>
      </c>
      <c r="E209" t="s">
        <v>1272</v>
      </c>
      <c r="F209">
        <v>0.24347612422000001</v>
      </c>
      <c r="G209">
        <v>3.1468783990000002</v>
      </c>
      <c r="H209">
        <v>0.57549476583000003</v>
      </c>
      <c r="I209" t="s">
        <v>1534</v>
      </c>
      <c r="J209">
        <v>5.1832743415999998</v>
      </c>
      <c r="K209">
        <v>3020207.5213000001</v>
      </c>
    </row>
    <row r="210" spans="2:11" x14ac:dyDescent="0.25">
      <c r="B210" t="s">
        <v>301</v>
      </c>
      <c r="C210" t="s">
        <v>764</v>
      </c>
      <c r="D210" t="s">
        <v>960</v>
      </c>
      <c r="E210" t="s">
        <v>1273</v>
      </c>
      <c r="F210">
        <v>3.3186765575999998E-2</v>
      </c>
      <c r="G210">
        <v>1.3898214211</v>
      </c>
      <c r="H210">
        <v>0.56077836222999999</v>
      </c>
      <c r="I210" t="s">
        <v>1537</v>
      </c>
      <c r="J210">
        <v>1.5717799508000001</v>
      </c>
      <c r="K210">
        <v>29807.520945</v>
      </c>
    </row>
    <row r="211" spans="2:11" x14ac:dyDescent="0.25">
      <c r="B211" t="s">
        <v>302</v>
      </c>
      <c r="C211" t="s">
        <v>765</v>
      </c>
      <c r="D211" t="s">
        <v>960</v>
      </c>
      <c r="E211" t="s">
        <v>1274</v>
      </c>
      <c r="F211">
        <v>0.38532681083999998</v>
      </c>
      <c r="G211">
        <v>4.0043463959999999</v>
      </c>
      <c r="H211">
        <v>1.3237854856</v>
      </c>
      <c r="I211" t="s">
        <v>1542</v>
      </c>
      <c r="J211">
        <v>3.5794988702000001</v>
      </c>
      <c r="K211">
        <v>666857.82409000001</v>
      </c>
    </row>
    <row r="212" spans="2:11" x14ac:dyDescent="0.25">
      <c r="B212" t="s">
        <v>303</v>
      </c>
      <c r="C212" t="s">
        <v>766</v>
      </c>
      <c r="D212" t="s">
        <v>960</v>
      </c>
      <c r="E212" t="s">
        <v>1275</v>
      </c>
      <c r="F212">
        <v>4.6268185890000001E-2</v>
      </c>
      <c r="G212">
        <v>1.3864172759</v>
      </c>
      <c r="H212">
        <v>0.1747032992</v>
      </c>
      <c r="I212" t="s">
        <v>1541</v>
      </c>
      <c r="J212">
        <v>0.77589137520999996</v>
      </c>
      <c r="K212">
        <v>45059.168401000003</v>
      </c>
    </row>
    <row r="213" spans="2:11" x14ac:dyDescent="0.25">
      <c r="B213" t="s">
        <v>304</v>
      </c>
      <c r="C213" t="s">
        <v>767</v>
      </c>
      <c r="D213" t="s">
        <v>960</v>
      </c>
      <c r="E213" t="s">
        <v>1276</v>
      </c>
      <c r="F213">
        <v>0</v>
      </c>
      <c r="G213">
        <v>-6.2134972518999998</v>
      </c>
      <c r="H213">
        <v>-1.1230103023</v>
      </c>
      <c r="I213" t="s">
        <v>1541</v>
      </c>
      <c r="J213">
        <v>0.47993280940999999</v>
      </c>
      <c r="K213">
        <v>71.268301003999994</v>
      </c>
    </row>
    <row r="214" spans="2:11" x14ac:dyDescent="0.25">
      <c r="B214" t="s">
        <v>305</v>
      </c>
      <c r="C214" t="s">
        <v>768</v>
      </c>
      <c r="D214" t="s">
        <v>960</v>
      </c>
      <c r="E214" t="s">
        <v>1277</v>
      </c>
      <c r="F214">
        <v>0.16502998487000001</v>
      </c>
      <c r="G214">
        <v>10.240881985</v>
      </c>
      <c r="H214">
        <v>0.55314168811999997</v>
      </c>
      <c r="I214" t="s">
        <v>1542</v>
      </c>
      <c r="K214">
        <v>20.197296010999999</v>
      </c>
    </row>
    <row r="215" spans="2:11" x14ac:dyDescent="0.25">
      <c r="B215" t="s">
        <v>307</v>
      </c>
      <c r="C215" t="s">
        <v>769</v>
      </c>
      <c r="D215" t="s">
        <v>960</v>
      </c>
      <c r="E215" t="s">
        <v>1279</v>
      </c>
      <c r="F215">
        <v>8.7876312486000002E-2</v>
      </c>
      <c r="G215">
        <v>0.99652994597</v>
      </c>
      <c r="H215">
        <v>0.13001540101</v>
      </c>
      <c r="I215" t="s">
        <v>1538</v>
      </c>
      <c r="J215">
        <v>1.4397984282</v>
      </c>
      <c r="K215">
        <v>11342.281698000001</v>
      </c>
    </row>
    <row r="216" spans="2:11" x14ac:dyDescent="0.25">
      <c r="B216" t="s">
        <v>308</v>
      </c>
      <c r="C216" t="s">
        <v>770</v>
      </c>
      <c r="D216" t="s">
        <v>960</v>
      </c>
      <c r="E216" t="s">
        <v>1280</v>
      </c>
      <c r="G216">
        <v>1291.2028611000001</v>
      </c>
      <c r="H216">
        <v>72.866680689000006</v>
      </c>
      <c r="I216" t="s">
        <v>1541</v>
      </c>
      <c r="K216">
        <v>0</v>
      </c>
    </row>
    <row r="217" spans="2:11" x14ac:dyDescent="0.25">
      <c r="B217" t="s">
        <v>310</v>
      </c>
      <c r="C217" t="s">
        <v>771</v>
      </c>
      <c r="D217" t="s">
        <v>961</v>
      </c>
      <c r="E217" t="s">
        <v>1282</v>
      </c>
      <c r="F217">
        <v>0</v>
      </c>
      <c r="G217">
        <v>-4.7906109954999998</v>
      </c>
      <c r="H217">
        <v>-0.65314158679000001</v>
      </c>
      <c r="I217" t="s">
        <v>1540</v>
      </c>
      <c r="K217">
        <v>11.344527210000001</v>
      </c>
    </row>
    <row r="218" spans="2:11" x14ac:dyDescent="0.25">
      <c r="B218" t="s">
        <v>311</v>
      </c>
      <c r="C218" t="s">
        <v>772</v>
      </c>
      <c r="D218" t="s">
        <v>960</v>
      </c>
      <c r="E218" t="s">
        <v>1283</v>
      </c>
      <c r="F218">
        <v>0.19239947426000001</v>
      </c>
      <c r="G218">
        <v>0.71694303195999998</v>
      </c>
      <c r="H218">
        <v>0.37396975125999998</v>
      </c>
      <c r="I218" t="s">
        <v>1535</v>
      </c>
      <c r="J218">
        <v>1.4417981483</v>
      </c>
      <c r="K218">
        <v>60608.762331999998</v>
      </c>
    </row>
    <row r="219" spans="2:11" x14ac:dyDescent="0.25">
      <c r="B219" t="s">
        <v>314</v>
      </c>
      <c r="C219" t="s">
        <v>773</v>
      </c>
      <c r="D219" t="s">
        <v>968</v>
      </c>
      <c r="E219" t="s">
        <v>1286</v>
      </c>
      <c r="F219">
        <v>5.7143628836999999E-2</v>
      </c>
      <c r="G219">
        <v>0.33299092042</v>
      </c>
      <c r="H219">
        <v>0.15553834441</v>
      </c>
      <c r="I219" t="s">
        <v>1550</v>
      </c>
      <c r="J219">
        <v>3.8254644350000002</v>
      </c>
      <c r="K219">
        <v>493716.3224</v>
      </c>
    </row>
    <row r="220" spans="2:11" x14ac:dyDescent="0.25">
      <c r="B220" t="s">
        <v>315</v>
      </c>
      <c r="C220" t="s">
        <v>774</v>
      </c>
      <c r="D220" t="s">
        <v>960</v>
      </c>
      <c r="E220" t="s">
        <v>1287</v>
      </c>
      <c r="F220">
        <v>0</v>
      </c>
      <c r="G220">
        <v>0.28441097990999997</v>
      </c>
      <c r="H220">
        <v>-2.6852673104E-2</v>
      </c>
      <c r="I220" t="s">
        <v>1537</v>
      </c>
      <c r="J220">
        <v>0.21796948427000001</v>
      </c>
      <c r="K220">
        <v>1569.3432339000001</v>
      </c>
    </row>
    <row r="221" spans="2:11" x14ac:dyDescent="0.25">
      <c r="B221" t="s">
        <v>316</v>
      </c>
      <c r="C221" t="s">
        <v>775</v>
      </c>
      <c r="D221" t="s">
        <v>960</v>
      </c>
      <c r="E221" t="s">
        <v>1288</v>
      </c>
      <c r="F221">
        <v>0.11272770114</v>
      </c>
      <c r="G221">
        <v>1.1490345454999999</v>
      </c>
      <c r="H221">
        <v>0.11045926057</v>
      </c>
      <c r="I221" t="s">
        <v>1541</v>
      </c>
      <c r="J221">
        <v>1.0798488211999999</v>
      </c>
      <c r="K221">
        <v>8024.7000115999999</v>
      </c>
    </row>
    <row r="222" spans="2:11" x14ac:dyDescent="0.25">
      <c r="B222" t="s">
        <v>317</v>
      </c>
      <c r="C222" t="s">
        <v>776</v>
      </c>
      <c r="D222" t="s">
        <v>960</v>
      </c>
      <c r="E222" t="s">
        <v>1289</v>
      </c>
      <c r="G222">
        <v>0.85807252656999999</v>
      </c>
      <c r="H222">
        <v>-0.85288057589999999</v>
      </c>
      <c r="I222" t="s">
        <v>1539</v>
      </c>
      <c r="K222">
        <v>0</v>
      </c>
    </row>
    <row r="223" spans="2:11" x14ac:dyDescent="0.25">
      <c r="B223" t="s">
        <v>319</v>
      </c>
      <c r="C223" t="s">
        <v>777</v>
      </c>
      <c r="D223" t="s">
        <v>960</v>
      </c>
      <c r="E223" t="s">
        <v>1291</v>
      </c>
      <c r="G223">
        <v>13.693289962</v>
      </c>
      <c r="H223">
        <v>-1.0440315332000001</v>
      </c>
      <c r="I223" t="s">
        <v>1537</v>
      </c>
      <c r="K223">
        <v>0</v>
      </c>
    </row>
    <row r="224" spans="2:11" x14ac:dyDescent="0.25">
      <c r="B224" t="s">
        <v>320</v>
      </c>
      <c r="C224" t="s">
        <v>778</v>
      </c>
      <c r="D224" t="s">
        <v>960</v>
      </c>
      <c r="E224" t="s">
        <v>1292</v>
      </c>
      <c r="F224">
        <v>0</v>
      </c>
      <c r="G224">
        <v>1.4634412613000001</v>
      </c>
      <c r="H224">
        <v>-2.9179771462000001</v>
      </c>
      <c r="I224" t="s">
        <v>1533</v>
      </c>
      <c r="J224">
        <v>0.64390985262</v>
      </c>
      <c r="K224">
        <v>124068.31864</v>
      </c>
    </row>
    <row r="225" spans="2:11" x14ac:dyDescent="0.25">
      <c r="B225" t="s">
        <v>321</v>
      </c>
      <c r="C225" t="s">
        <v>779</v>
      </c>
      <c r="D225" t="s">
        <v>960</v>
      </c>
      <c r="E225" t="s">
        <v>1293</v>
      </c>
      <c r="G225">
        <v>2.7794393689999999</v>
      </c>
      <c r="H225">
        <v>1.5819562165000001</v>
      </c>
      <c r="I225" t="s">
        <v>1544</v>
      </c>
      <c r="K225">
        <v>0</v>
      </c>
    </row>
    <row r="226" spans="2:11" x14ac:dyDescent="0.25">
      <c r="B226" t="s">
        <v>322</v>
      </c>
      <c r="C226" t="s">
        <v>780</v>
      </c>
      <c r="D226" t="s">
        <v>960</v>
      </c>
      <c r="E226" t="s">
        <v>1294</v>
      </c>
      <c r="G226">
        <v>18.022191491000001</v>
      </c>
      <c r="H226">
        <v>3.8839489993999998</v>
      </c>
      <c r="I226" t="s">
        <v>1544</v>
      </c>
      <c r="K226">
        <v>0</v>
      </c>
    </row>
    <row r="227" spans="2:11" x14ac:dyDescent="0.25">
      <c r="B227" t="s">
        <v>323</v>
      </c>
      <c r="C227" t="s">
        <v>781</v>
      </c>
      <c r="D227" t="s">
        <v>960</v>
      </c>
      <c r="E227" t="s">
        <v>1295</v>
      </c>
      <c r="F227">
        <v>0.29708168112</v>
      </c>
      <c r="G227">
        <v>4.0266017211999996</v>
      </c>
      <c r="H227">
        <v>0.40891262028999997</v>
      </c>
      <c r="I227" t="s">
        <v>1537</v>
      </c>
      <c r="J227">
        <v>11.600375947</v>
      </c>
      <c r="K227">
        <v>1819160.8093999999</v>
      </c>
    </row>
    <row r="228" spans="2:11" x14ac:dyDescent="0.25">
      <c r="B228" t="s">
        <v>324</v>
      </c>
      <c r="C228" t="s">
        <v>782</v>
      </c>
      <c r="D228" t="s">
        <v>960</v>
      </c>
      <c r="E228" t="s">
        <v>1296</v>
      </c>
      <c r="F228">
        <v>0</v>
      </c>
      <c r="G228">
        <v>0.96812081791000004</v>
      </c>
      <c r="H228">
        <v>9.8650892463999999E-3</v>
      </c>
      <c r="I228" t="s">
        <v>1545</v>
      </c>
      <c r="J228">
        <v>1.0518527406</v>
      </c>
      <c r="K228">
        <v>176164.57183999999</v>
      </c>
    </row>
    <row r="229" spans="2:11" x14ac:dyDescent="0.25">
      <c r="B229" t="s">
        <v>325</v>
      </c>
      <c r="C229" t="s">
        <v>783</v>
      </c>
      <c r="D229" t="s">
        <v>960</v>
      </c>
      <c r="E229" t="s">
        <v>1297</v>
      </c>
      <c r="F229">
        <v>0.17705904707</v>
      </c>
      <c r="G229">
        <v>7.1180992433999997</v>
      </c>
      <c r="H229">
        <v>0.55248238910000003</v>
      </c>
      <c r="I229" t="s">
        <v>1541</v>
      </c>
      <c r="J229">
        <v>3.2775411442000002</v>
      </c>
      <c r="K229">
        <v>26336.862686</v>
      </c>
    </row>
    <row r="230" spans="2:11" x14ac:dyDescent="0.25">
      <c r="B230" t="s">
        <v>326</v>
      </c>
      <c r="C230" t="s">
        <v>784</v>
      </c>
      <c r="D230" t="s">
        <v>960</v>
      </c>
      <c r="E230" t="s">
        <v>1298</v>
      </c>
      <c r="F230">
        <v>0</v>
      </c>
      <c r="G230">
        <v>1.5941500991999999</v>
      </c>
      <c r="H230">
        <v>0.74211323428999998</v>
      </c>
      <c r="I230" t="s">
        <v>1538</v>
      </c>
      <c r="J230">
        <v>7.7329173916</v>
      </c>
      <c r="K230">
        <v>14322.555705000001</v>
      </c>
    </row>
    <row r="231" spans="2:11" x14ac:dyDescent="0.25">
      <c r="B231" t="s">
        <v>327</v>
      </c>
      <c r="C231" t="s">
        <v>785</v>
      </c>
      <c r="D231" t="s">
        <v>960</v>
      </c>
      <c r="E231" t="s">
        <v>1299</v>
      </c>
      <c r="F231">
        <v>0</v>
      </c>
      <c r="G231">
        <v>0.36110471883</v>
      </c>
      <c r="H231">
        <v>-0.21867763978999999</v>
      </c>
      <c r="I231" t="s">
        <v>1539</v>
      </c>
      <c r="J231">
        <v>0.12598236247</v>
      </c>
      <c r="K231">
        <v>34236.135295</v>
      </c>
    </row>
    <row r="232" spans="2:11" x14ac:dyDescent="0.25">
      <c r="B232" t="s">
        <v>328</v>
      </c>
      <c r="C232" t="s">
        <v>786</v>
      </c>
      <c r="D232" t="s">
        <v>960</v>
      </c>
      <c r="E232" t="s">
        <v>1300</v>
      </c>
      <c r="F232">
        <v>0.13424619434000001</v>
      </c>
      <c r="G232">
        <v>1.9923288041</v>
      </c>
      <c r="H232">
        <v>0.25360986443</v>
      </c>
      <c r="I232" t="s">
        <v>1539</v>
      </c>
      <c r="J232">
        <v>3.1675565420999998</v>
      </c>
      <c r="K232">
        <v>1731835.138</v>
      </c>
    </row>
    <row r="233" spans="2:11" x14ac:dyDescent="0.25">
      <c r="B233" t="s">
        <v>329</v>
      </c>
      <c r="C233" t="s">
        <v>787</v>
      </c>
      <c r="D233" t="s">
        <v>960</v>
      </c>
      <c r="E233" t="s">
        <v>1301</v>
      </c>
      <c r="F233">
        <v>1.5363725070999999E-2</v>
      </c>
      <c r="G233">
        <v>0.26589370650999999</v>
      </c>
      <c r="H233">
        <v>1.6580870357999999E-2</v>
      </c>
      <c r="I233" t="s">
        <v>1537</v>
      </c>
      <c r="J233">
        <v>0.34795128681999998</v>
      </c>
      <c r="K233">
        <v>1839.6090879000001</v>
      </c>
    </row>
    <row r="234" spans="2:11" x14ac:dyDescent="0.25">
      <c r="B234" t="s">
        <v>330</v>
      </c>
      <c r="C234" t="s">
        <v>788</v>
      </c>
      <c r="D234" t="s">
        <v>960</v>
      </c>
      <c r="E234" t="s">
        <v>1302</v>
      </c>
      <c r="F234">
        <v>0</v>
      </c>
      <c r="G234">
        <v>1.1852066511999999</v>
      </c>
      <c r="H234">
        <v>0.35697069755999999</v>
      </c>
      <c r="I234" t="s">
        <v>1535</v>
      </c>
      <c r="J234">
        <v>0.68190453337000001</v>
      </c>
      <c r="K234">
        <v>14156.082177</v>
      </c>
    </row>
    <row r="235" spans="2:11" x14ac:dyDescent="0.25">
      <c r="B235" t="s">
        <v>331</v>
      </c>
      <c r="C235" t="s">
        <v>789</v>
      </c>
      <c r="D235" t="s">
        <v>960</v>
      </c>
      <c r="E235" t="s">
        <v>1303</v>
      </c>
      <c r="F235">
        <v>3.8129060737000002E-2</v>
      </c>
      <c r="G235">
        <v>3.8246143469999998</v>
      </c>
      <c r="H235">
        <v>0.27443100254000002</v>
      </c>
      <c r="I235" t="s">
        <v>1542</v>
      </c>
      <c r="J235">
        <v>5.7191993120999998</v>
      </c>
      <c r="K235">
        <v>172431.91464</v>
      </c>
    </row>
    <row r="236" spans="2:11" x14ac:dyDescent="0.25">
      <c r="B236" t="s">
        <v>332</v>
      </c>
      <c r="C236" t="s">
        <v>790</v>
      </c>
      <c r="D236" t="s">
        <v>960</v>
      </c>
      <c r="E236" t="s">
        <v>1304</v>
      </c>
      <c r="G236">
        <v>0.48698179803000002</v>
      </c>
      <c r="H236">
        <v>7.6419498363999999E-2</v>
      </c>
      <c r="I236" t="s">
        <v>1537</v>
      </c>
      <c r="K236">
        <v>0</v>
      </c>
    </row>
    <row r="237" spans="2:11" x14ac:dyDescent="0.25">
      <c r="B237" t="s">
        <v>333</v>
      </c>
      <c r="C237" t="s">
        <v>791</v>
      </c>
      <c r="D237" t="s">
        <v>960</v>
      </c>
      <c r="E237" t="s">
        <v>1305</v>
      </c>
      <c r="F237">
        <v>0</v>
      </c>
      <c r="G237">
        <v>0.30564808676999999</v>
      </c>
      <c r="H237">
        <v>-1.4335901012E-2</v>
      </c>
      <c r="I237" t="s">
        <v>1539</v>
      </c>
      <c r="J237">
        <v>0.66790649309000005</v>
      </c>
      <c r="K237">
        <v>1507451.0060000001</v>
      </c>
    </row>
    <row r="238" spans="2:11" x14ac:dyDescent="0.25">
      <c r="B238" t="s">
        <v>335</v>
      </c>
      <c r="C238" t="s">
        <v>792</v>
      </c>
      <c r="D238" t="s">
        <v>961</v>
      </c>
      <c r="E238" t="s">
        <v>1307</v>
      </c>
      <c r="F238">
        <v>0</v>
      </c>
      <c r="G238">
        <v>0.23943610195000001</v>
      </c>
      <c r="H238">
        <v>8.5740991059000002</v>
      </c>
      <c r="I238" t="s">
        <v>1535</v>
      </c>
      <c r="J238">
        <v>2.7956086147999999</v>
      </c>
      <c r="K238">
        <v>180.37891296000001</v>
      </c>
    </row>
    <row r="239" spans="2:11" x14ac:dyDescent="0.25">
      <c r="B239" t="s">
        <v>337</v>
      </c>
      <c r="C239" t="s">
        <v>793</v>
      </c>
      <c r="D239" t="s">
        <v>961</v>
      </c>
      <c r="E239" t="s">
        <v>1309</v>
      </c>
      <c r="F239">
        <v>4.5077597798000003E-2</v>
      </c>
      <c r="G239">
        <v>0.64449927460000001</v>
      </c>
      <c r="H239">
        <v>9.1557868508999996E-2</v>
      </c>
      <c r="I239" t="s">
        <v>1546</v>
      </c>
      <c r="J239">
        <v>0.71789949406999998</v>
      </c>
      <c r="K239">
        <v>87279.597169999994</v>
      </c>
    </row>
    <row r="240" spans="2:11" x14ac:dyDescent="0.25">
      <c r="B240" t="s">
        <v>338</v>
      </c>
      <c r="C240" t="s">
        <v>794</v>
      </c>
      <c r="D240" t="s">
        <v>960</v>
      </c>
      <c r="E240" t="s">
        <v>1310</v>
      </c>
      <c r="F240">
        <v>0.31696257360000002</v>
      </c>
      <c r="G240">
        <v>1.618174674</v>
      </c>
      <c r="H240">
        <v>1.2081505121</v>
      </c>
      <c r="I240" t="s">
        <v>1542</v>
      </c>
      <c r="J240">
        <v>1.3018177455</v>
      </c>
      <c r="K240">
        <v>319466.34957999998</v>
      </c>
    </row>
    <row r="241" spans="2:11" x14ac:dyDescent="0.25">
      <c r="B241" t="s">
        <v>339</v>
      </c>
      <c r="C241" t="s">
        <v>795</v>
      </c>
      <c r="D241" t="s">
        <v>960</v>
      </c>
      <c r="E241" t="s">
        <v>1311</v>
      </c>
      <c r="F241">
        <v>1.8300558173000001E-2</v>
      </c>
      <c r="G241">
        <v>0.81142809842999997</v>
      </c>
      <c r="H241">
        <v>5.1885372915999997E-2</v>
      </c>
      <c r="I241" t="s">
        <v>1537</v>
      </c>
      <c r="J241">
        <v>1.6797648328999999</v>
      </c>
      <c r="K241">
        <v>11530.979039</v>
      </c>
    </row>
    <row r="242" spans="2:11" x14ac:dyDescent="0.25">
      <c r="B242" t="s">
        <v>340</v>
      </c>
      <c r="C242" t="s">
        <v>796</v>
      </c>
      <c r="D242" t="s">
        <v>960</v>
      </c>
      <c r="E242" t="s">
        <v>1312</v>
      </c>
      <c r="F242">
        <v>0</v>
      </c>
      <c r="G242">
        <v>24.740132541000001</v>
      </c>
      <c r="H242">
        <v>4.5292724994E-2</v>
      </c>
      <c r="I242" t="s">
        <v>1550</v>
      </c>
      <c r="K242">
        <v>0</v>
      </c>
    </row>
    <row r="243" spans="2:11" x14ac:dyDescent="0.25">
      <c r="B243" t="s">
        <v>342</v>
      </c>
      <c r="C243" t="s">
        <v>797</v>
      </c>
      <c r="D243" t="s">
        <v>960</v>
      </c>
      <c r="E243" t="s">
        <v>1314</v>
      </c>
      <c r="F243">
        <v>0</v>
      </c>
      <c r="G243">
        <v>0.17426629207</v>
      </c>
      <c r="H243">
        <v>-1.2932967136E-2</v>
      </c>
      <c r="I243" t="s">
        <v>1545</v>
      </c>
      <c r="J243">
        <v>0.17197592337000001</v>
      </c>
      <c r="K243">
        <v>70844.518005000005</v>
      </c>
    </row>
    <row r="244" spans="2:11" x14ac:dyDescent="0.25">
      <c r="B244" t="s">
        <v>343</v>
      </c>
      <c r="C244" t="s">
        <v>798</v>
      </c>
      <c r="D244" t="s">
        <v>960</v>
      </c>
      <c r="E244" t="s">
        <v>1315</v>
      </c>
      <c r="F244">
        <v>2.2945047401E-2</v>
      </c>
      <c r="G244">
        <v>1.1432911478000001</v>
      </c>
      <c r="H244">
        <v>7.9983865754999994E-2</v>
      </c>
      <c r="I244" t="s">
        <v>1541</v>
      </c>
      <c r="J244">
        <v>0.69390285360000004</v>
      </c>
      <c r="K244">
        <v>6180.6126032000002</v>
      </c>
    </row>
    <row r="245" spans="2:11" x14ac:dyDescent="0.25">
      <c r="B245" t="s">
        <v>344</v>
      </c>
      <c r="C245" t="s">
        <v>799</v>
      </c>
      <c r="D245" t="s">
        <v>960</v>
      </c>
      <c r="E245" t="s">
        <v>1316</v>
      </c>
      <c r="G245">
        <v>40.354220507999997</v>
      </c>
      <c r="H245">
        <v>0.91766102612</v>
      </c>
      <c r="I245" t="s">
        <v>1538</v>
      </c>
      <c r="K245">
        <v>0</v>
      </c>
    </row>
    <row r="246" spans="2:11" x14ac:dyDescent="0.25">
      <c r="B246" t="s">
        <v>346</v>
      </c>
      <c r="C246" t="s">
        <v>800</v>
      </c>
      <c r="D246" t="s">
        <v>961</v>
      </c>
      <c r="E246" t="s">
        <v>1318</v>
      </c>
      <c r="F246">
        <v>0.11328660716</v>
      </c>
      <c r="G246">
        <v>2.3351085621999998</v>
      </c>
      <c r="H246">
        <v>0.36806210087000002</v>
      </c>
      <c r="I246" t="s">
        <v>1534</v>
      </c>
      <c r="J246">
        <v>1.9917211589999999</v>
      </c>
      <c r="K246">
        <v>154.8923436</v>
      </c>
    </row>
    <row r="247" spans="2:11" x14ac:dyDescent="0.25">
      <c r="B247" t="s">
        <v>348</v>
      </c>
      <c r="C247" t="s">
        <v>801</v>
      </c>
      <c r="D247" t="s">
        <v>961</v>
      </c>
      <c r="E247" t="s">
        <v>1320</v>
      </c>
      <c r="F247">
        <v>0</v>
      </c>
      <c r="G247">
        <v>2.6740972888000001</v>
      </c>
      <c r="H247">
        <v>-6.2168263224999999E-2</v>
      </c>
      <c r="I247" t="s">
        <v>1534</v>
      </c>
      <c r="K247">
        <v>11.386248157000001</v>
      </c>
    </row>
    <row r="248" spans="2:11" x14ac:dyDescent="0.25">
      <c r="B248" t="s">
        <v>350</v>
      </c>
      <c r="C248" t="s">
        <v>802</v>
      </c>
      <c r="D248" t="s">
        <v>961</v>
      </c>
      <c r="E248" t="s">
        <v>1322</v>
      </c>
      <c r="F248">
        <v>0.30674713442000001</v>
      </c>
      <c r="G248">
        <v>5.2483768630999998</v>
      </c>
      <c r="H248">
        <v>0.38764027704999998</v>
      </c>
      <c r="I248" t="s">
        <v>1534</v>
      </c>
      <c r="J248">
        <v>2.4756534084999999</v>
      </c>
      <c r="K248">
        <v>16.206514968</v>
      </c>
    </row>
    <row r="249" spans="2:11" x14ac:dyDescent="0.25">
      <c r="B249" t="s">
        <v>351</v>
      </c>
      <c r="C249" t="s">
        <v>803</v>
      </c>
      <c r="D249" t="s">
        <v>960</v>
      </c>
      <c r="E249" t="s">
        <v>1323</v>
      </c>
      <c r="F249">
        <v>0.86240205269000003</v>
      </c>
      <c r="G249">
        <v>2.3699740584</v>
      </c>
      <c r="H249">
        <v>0.84430304357999997</v>
      </c>
      <c r="I249" t="s">
        <v>1546</v>
      </c>
      <c r="J249">
        <v>5.7491951126999998</v>
      </c>
      <c r="K249">
        <v>38163.642245000003</v>
      </c>
    </row>
    <row r="250" spans="2:11" x14ac:dyDescent="0.25">
      <c r="B250" t="s">
        <v>352</v>
      </c>
      <c r="C250" t="s">
        <v>804</v>
      </c>
      <c r="D250" t="s">
        <v>960</v>
      </c>
      <c r="E250" t="s">
        <v>1324</v>
      </c>
      <c r="F250">
        <v>0</v>
      </c>
      <c r="G250">
        <v>-19.003574954000001</v>
      </c>
      <c r="H250">
        <v>-9.7418260023999999</v>
      </c>
      <c r="I250" t="s">
        <v>1536</v>
      </c>
      <c r="K250">
        <v>10.352635063999999</v>
      </c>
    </row>
    <row r="251" spans="2:11" x14ac:dyDescent="0.25">
      <c r="B251" t="s">
        <v>354</v>
      </c>
      <c r="C251" t="s">
        <v>805</v>
      </c>
      <c r="D251" t="s">
        <v>961</v>
      </c>
      <c r="E251" t="s">
        <v>1326</v>
      </c>
      <c r="F251">
        <v>0.50750219526999996</v>
      </c>
      <c r="G251">
        <v>8.3561639086999993</v>
      </c>
      <c r="H251">
        <v>2.0009724257000001</v>
      </c>
      <c r="I251" t="s">
        <v>1535</v>
      </c>
      <c r="J251">
        <v>8.3968244446</v>
      </c>
      <c r="K251">
        <v>397.68251927</v>
      </c>
    </row>
    <row r="252" spans="2:11" x14ac:dyDescent="0.25">
      <c r="B252" t="s">
        <v>355</v>
      </c>
      <c r="C252" t="s">
        <v>806</v>
      </c>
      <c r="D252" t="s">
        <v>960</v>
      </c>
      <c r="E252" t="s">
        <v>1327</v>
      </c>
      <c r="F252">
        <v>6.8139896108999995E-2</v>
      </c>
      <c r="G252">
        <v>0.98467622999000004</v>
      </c>
      <c r="H252">
        <v>0.17169964203999999</v>
      </c>
      <c r="I252" t="s">
        <v>1537</v>
      </c>
      <c r="J252">
        <v>1.8297438359</v>
      </c>
      <c r="K252">
        <v>41996.377202999996</v>
      </c>
    </row>
    <row r="253" spans="2:11" x14ac:dyDescent="0.25">
      <c r="B253" t="s">
        <v>357</v>
      </c>
      <c r="C253" t="s">
        <v>807</v>
      </c>
      <c r="D253" t="s">
        <v>961</v>
      </c>
      <c r="E253" t="s">
        <v>1329</v>
      </c>
      <c r="F253">
        <v>0</v>
      </c>
      <c r="G253">
        <v>1086.6834146000001</v>
      </c>
      <c r="H253">
        <v>204.00186855999999</v>
      </c>
      <c r="I253" t="s">
        <v>1539</v>
      </c>
      <c r="K253">
        <v>0</v>
      </c>
    </row>
    <row r="254" spans="2:11" x14ac:dyDescent="0.25">
      <c r="B254" t="s">
        <v>358</v>
      </c>
      <c r="C254" t="s">
        <v>808</v>
      </c>
      <c r="D254" t="s">
        <v>960</v>
      </c>
      <c r="E254" t="s">
        <v>1330</v>
      </c>
      <c r="F254">
        <v>0.11412162611</v>
      </c>
      <c r="G254">
        <v>0.16606474573999999</v>
      </c>
      <c r="H254">
        <v>0.21411325354999999</v>
      </c>
      <c r="I254" t="s">
        <v>1542</v>
      </c>
      <c r="J254">
        <v>1.7097606335</v>
      </c>
      <c r="K254">
        <v>537452.36210999999</v>
      </c>
    </row>
    <row r="255" spans="2:11" x14ac:dyDescent="0.25">
      <c r="B255" t="s">
        <v>359</v>
      </c>
      <c r="C255" t="s">
        <v>809</v>
      </c>
      <c r="D255" t="s">
        <v>960</v>
      </c>
      <c r="E255" t="s">
        <v>1331</v>
      </c>
      <c r="F255">
        <v>0</v>
      </c>
      <c r="G255">
        <v>-9.0637043411999993</v>
      </c>
      <c r="H255">
        <v>0.17637688831000001</v>
      </c>
      <c r="I255" t="s">
        <v>1542</v>
      </c>
      <c r="J255">
        <v>1.7997480352999999</v>
      </c>
      <c r="K255">
        <v>153.07003766</v>
      </c>
    </row>
    <row r="256" spans="2:11" x14ac:dyDescent="0.25">
      <c r="B256" t="s">
        <v>360</v>
      </c>
      <c r="C256" t="s">
        <v>810</v>
      </c>
      <c r="D256" t="s">
        <v>960</v>
      </c>
      <c r="E256" t="s">
        <v>1332</v>
      </c>
      <c r="F256">
        <v>5.9846296824999999E-2</v>
      </c>
      <c r="G256">
        <v>1.8019907528000001</v>
      </c>
      <c r="H256">
        <v>6.3109112750000002E-2</v>
      </c>
      <c r="I256" t="s">
        <v>1541</v>
      </c>
      <c r="J256">
        <v>0.72789809426999996</v>
      </c>
      <c r="K256">
        <v>6013.7565708000002</v>
      </c>
    </row>
    <row r="257" spans="2:11" x14ac:dyDescent="0.25">
      <c r="B257" t="s">
        <v>361</v>
      </c>
      <c r="C257" t="s">
        <v>811</v>
      </c>
      <c r="D257" t="s">
        <v>960</v>
      </c>
      <c r="E257" t="s">
        <v>1333</v>
      </c>
      <c r="F257">
        <v>0</v>
      </c>
      <c r="G257">
        <v>0.99714942531999995</v>
      </c>
      <c r="H257">
        <v>-0.16168589794999999</v>
      </c>
      <c r="I257" t="s">
        <v>1539</v>
      </c>
      <c r="J257">
        <v>0.37994680744999998</v>
      </c>
      <c r="K257">
        <v>7867.1859271000003</v>
      </c>
    </row>
    <row r="258" spans="2:11" x14ac:dyDescent="0.25">
      <c r="B258" t="s">
        <v>362</v>
      </c>
      <c r="C258" t="s">
        <v>812</v>
      </c>
      <c r="D258" t="s">
        <v>960</v>
      </c>
      <c r="E258" t="s">
        <v>1334</v>
      </c>
      <c r="F258">
        <v>1.9305812921000001E-2</v>
      </c>
      <c r="G258">
        <v>0.36015103365000001</v>
      </c>
      <c r="H258">
        <v>1.370550842E-2</v>
      </c>
      <c r="I258" t="s">
        <v>1534</v>
      </c>
      <c r="J258">
        <v>0.39194512768000001</v>
      </c>
      <c r="K258">
        <v>12739.588168</v>
      </c>
    </row>
    <row r="259" spans="2:11" x14ac:dyDescent="0.25">
      <c r="B259" t="s">
        <v>363</v>
      </c>
      <c r="C259" t="s">
        <v>813</v>
      </c>
      <c r="D259" t="s">
        <v>960</v>
      </c>
      <c r="E259" t="s">
        <v>1335</v>
      </c>
      <c r="F259">
        <v>1.4986733910000001</v>
      </c>
      <c r="G259">
        <v>15.944165290999999</v>
      </c>
      <c r="H259">
        <v>3.6100666913000001</v>
      </c>
      <c r="I259" t="s">
        <v>1537</v>
      </c>
      <c r="J259">
        <v>74.389585457999999</v>
      </c>
      <c r="K259">
        <v>1545.1196064000001</v>
      </c>
    </row>
    <row r="260" spans="2:11" x14ac:dyDescent="0.25">
      <c r="B260" t="s">
        <v>364</v>
      </c>
      <c r="C260" t="s">
        <v>814</v>
      </c>
      <c r="D260" t="s">
        <v>960</v>
      </c>
      <c r="E260" t="s">
        <v>1336</v>
      </c>
      <c r="F260">
        <v>0</v>
      </c>
      <c r="G260">
        <v>2.7207530931999999</v>
      </c>
      <c r="H260">
        <v>0.24369271828</v>
      </c>
      <c r="I260" t="s">
        <v>1541</v>
      </c>
      <c r="J260">
        <v>1.1138440618000001</v>
      </c>
      <c r="K260">
        <v>3973.2258145999999</v>
      </c>
    </row>
    <row r="261" spans="2:11" x14ac:dyDescent="0.25">
      <c r="B261" t="s">
        <v>365</v>
      </c>
      <c r="C261" t="s">
        <v>815</v>
      </c>
      <c r="D261" t="s">
        <v>960</v>
      </c>
      <c r="E261" t="s">
        <v>1337</v>
      </c>
      <c r="F261">
        <v>0.25482913128000001</v>
      </c>
      <c r="G261">
        <v>1.5407602576999999</v>
      </c>
      <c r="H261">
        <v>0.17389043791</v>
      </c>
      <c r="I261" t="s">
        <v>1537</v>
      </c>
      <c r="J261">
        <v>1.7217589537</v>
      </c>
      <c r="K261">
        <v>178096.50581</v>
      </c>
    </row>
    <row r="262" spans="2:11" x14ac:dyDescent="0.25">
      <c r="B262" t="s">
        <v>367</v>
      </c>
      <c r="C262" t="s">
        <v>816</v>
      </c>
      <c r="D262" t="s">
        <v>962</v>
      </c>
      <c r="E262" t="s">
        <v>1339</v>
      </c>
      <c r="F262">
        <v>0.10361079157</v>
      </c>
      <c r="G262">
        <v>3.1079921398999999</v>
      </c>
      <c r="H262">
        <v>0.49276613878999997</v>
      </c>
      <c r="I262" t="s">
        <v>1538</v>
      </c>
      <c r="K262">
        <v>0</v>
      </c>
    </row>
    <row r="263" spans="2:11" x14ac:dyDescent="0.25">
      <c r="B263" t="s">
        <v>369</v>
      </c>
      <c r="C263" t="s">
        <v>817</v>
      </c>
      <c r="D263" t="s">
        <v>960</v>
      </c>
      <c r="E263" t="s">
        <v>1341</v>
      </c>
      <c r="F263">
        <v>7.6429360227999996E-2</v>
      </c>
      <c r="G263">
        <v>2.3112304111999999</v>
      </c>
      <c r="H263">
        <v>-8.0336255962000003E-2</v>
      </c>
      <c r="I263" t="s">
        <v>1541</v>
      </c>
      <c r="J263">
        <v>1.4397984282</v>
      </c>
      <c r="K263">
        <v>418853.22477999999</v>
      </c>
    </row>
    <row r="264" spans="2:11" x14ac:dyDescent="0.25">
      <c r="B264" t="s">
        <v>370</v>
      </c>
      <c r="C264" t="s">
        <v>818</v>
      </c>
      <c r="D264" t="s">
        <v>960</v>
      </c>
      <c r="E264" t="s">
        <v>1342</v>
      </c>
      <c r="F264">
        <v>2.4585844039E-2</v>
      </c>
      <c r="G264">
        <v>0.95610366491999998</v>
      </c>
      <c r="H264">
        <v>2.1166639469E-2</v>
      </c>
      <c r="I264" t="s">
        <v>1549</v>
      </c>
      <c r="J264">
        <v>0.39794428780000002</v>
      </c>
      <c r="K264">
        <v>54956.851496000003</v>
      </c>
    </row>
    <row r="265" spans="2:11" x14ac:dyDescent="0.25">
      <c r="B265" t="s">
        <v>371</v>
      </c>
      <c r="C265" t="s">
        <v>819</v>
      </c>
      <c r="D265" t="s">
        <v>960</v>
      </c>
      <c r="E265" t="s">
        <v>1343</v>
      </c>
      <c r="F265">
        <v>0.16177223231999999</v>
      </c>
      <c r="G265">
        <v>2.2610797326999998</v>
      </c>
      <c r="H265">
        <v>0.27016702471999998</v>
      </c>
      <c r="I265" t="s">
        <v>1537</v>
      </c>
      <c r="J265">
        <v>5.1792749015000004</v>
      </c>
      <c r="K265">
        <v>388352.61778999999</v>
      </c>
    </row>
    <row r="266" spans="2:11" x14ac:dyDescent="0.25">
      <c r="B266" t="s">
        <v>372</v>
      </c>
      <c r="C266" t="s">
        <v>820</v>
      </c>
      <c r="D266" t="s">
        <v>960</v>
      </c>
      <c r="E266" t="s">
        <v>1344</v>
      </c>
      <c r="F266">
        <v>0</v>
      </c>
      <c r="G266">
        <v>12.250116775</v>
      </c>
      <c r="H266">
        <v>68.174966212000001</v>
      </c>
      <c r="I266" t="s">
        <v>1535</v>
      </c>
      <c r="K266">
        <v>277.21499398999998</v>
      </c>
    </row>
    <row r="267" spans="2:11" x14ac:dyDescent="0.25">
      <c r="B267" t="s">
        <v>373</v>
      </c>
      <c r="C267" t="s">
        <v>821</v>
      </c>
      <c r="D267" t="s">
        <v>960</v>
      </c>
      <c r="E267" t="s">
        <v>1345</v>
      </c>
      <c r="F267">
        <v>0.18859871649000001</v>
      </c>
      <c r="G267">
        <v>4.5404484674000001</v>
      </c>
      <c r="H267">
        <v>0.76557919610000003</v>
      </c>
      <c r="I267" t="s">
        <v>1533</v>
      </c>
      <c r="J267">
        <v>3.0895674606000001</v>
      </c>
      <c r="K267">
        <v>152429.83494999999</v>
      </c>
    </row>
    <row r="268" spans="2:11" x14ac:dyDescent="0.25">
      <c r="B268" t="s">
        <v>374</v>
      </c>
      <c r="C268" t="s">
        <v>822</v>
      </c>
      <c r="D268" t="s">
        <v>960</v>
      </c>
      <c r="E268" t="s">
        <v>1346</v>
      </c>
      <c r="F268">
        <v>0</v>
      </c>
      <c r="G268">
        <v>0.38407268561000002</v>
      </c>
      <c r="H268">
        <v>1.1765351215000001E-2</v>
      </c>
      <c r="I268" t="s">
        <v>1545</v>
      </c>
      <c r="J268">
        <v>0.27396164537000001</v>
      </c>
      <c r="K268">
        <v>4105.6315197000004</v>
      </c>
    </row>
    <row r="269" spans="2:11" x14ac:dyDescent="0.25">
      <c r="B269" t="s">
        <v>375</v>
      </c>
      <c r="C269" t="s">
        <v>823</v>
      </c>
      <c r="D269" t="s">
        <v>960</v>
      </c>
      <c r="E269" t="s">
        <v>1347</v>
      </c>
      <c r="F269">
        <v>0</v>
      </c>
      <c r="G269">
        <v>-6.2922027049000002</v>
      </c>
      <c r="H269">
        <v>-12.077956101</v>
      </c>
      <c r="I269" t="s">
        <v>1537</v>
      </c>
      <c r="J269">
        <v>0.81988521606999998</v>
      </c>
      <c r="K269">
        <v>129.91165033999999</v>
      </c>
    </row>
    <row r="270" spans="2:11" x14ac:dyDescent="0.25">
      <c r="B270" t="s">
        <v>376</v>
      </c>
      <c r="C270" t="s">
        <v>824</v>
      </c>
      <c r="D270" t="s">
        <v>960</v>
      </c>
      <c r="E270" t="s">
        <v>1348</v>
      </c>
      <c r="F270">
        <v>1.1018351261999999</v>
      </c>
      <c r="G270">
        <v>19.962329893</v>
      </c>
      <c r="H270">
        <v>4.4719746436000003</v>
      </c>
      <c r="I270" t="s">
        <v>1534</v>
      </c>
      <c r="K270">
        <v>12.24906882</v>
      </c>
    </row>
    <row r="271" spans="2:11" x14ac:dyDescent="0.25">
      <c r="B271" t="s">
        <v>377</v>
      </c>
      <c r="C271" t="s">
        <v>825</v>
      </c>
      <c r="D271" t="s">
        <v>960</v>
      </c>
      <c r="E271" t="s">
        <v>1349</v>
      </c>
      <c r="F271">
        <v>0</v>
      </c>
      <c r="G271">
        <v>-4.5017436655000003</v>
      </c>
      <c r="H271">
        <v>-0.22772276966999999</v>
      </c>
      <c r="I271" t="s">
        <v>1536</v>
      </c>
      <c r="K271">
        <v>1.6203366872</v>
      </c>
    </row>
    <row r="272" spans="2:11" x14ac:dyDescent="0.25">
      <c r="B272" t="s">
        <v>378</v>
      </c>
      <c r="C272" t="s">
        <v>826</v>
      </c>
      <c r="D272" t="s">
        <v>960</v>
      </c>
      <c r="E272" t="s">
        <v>1350</v>
      </c>
      <c r="G272">
        <v>3.3323146244999999</v>
      </c>
      <c r="H272">
        <v>0.47380725331000001</v>
      </c>
      <c r="I272" t="s">
        <v>1547</v>
      </c>
      <c r="K272">
        <v>0</v>
      </c>
    </row>
    <row r="273" spans="2:11" x14ac:dyDescent="0.25">
      <c r="B273" t="s">
        <v>379</v>
      </c>
      <c r="C273" t="s">
        <v>827</v>
      </c>
      <c r="D273" t="s">
        <v>960</v>
      </c>
      <c r="E273" t="s">
        <v>1351</v>
      </c>
      <c r="F273">
        <v>0</v>
      </c>
      <c r="G273">
        <v>1.0536629125000001</v>
      </c>
      <c r="H273">
        <v>-7.7462482811000002E-2</v>
      </c>
      <c r="I273" t="s">
        <v>1534</v>
      </c>
      <c r="J273">
        <v>0.84988101666000004</v>
      </c>
      <c r="K273">
        <v>41099.521236</v>
      </c>
    </row>
    <row r="274" spans="2:11" x14ac:dyDescent="0.25">
      <c r="B274" t="s">
        <v>380</v>
      </c>
      <c r="C274" t="s">
        <v>828</v>
      </c>
      <c r="D274" t="s">
        <v>960</v>
      </c>
      <c r="E274" t="s">
        <v>1352</v>
      </c>
      <c r="F274">
        <v>0</v>
      </c>
      <c r="G274">
        <v>45.384428673000002</v>
      </c>
      <c r="H274">
        <v>12.251321985000001</v>
      </c>
      <c r="I274" t="s">
        <v>1547</v>
      </c>
      <c r="K274">
        <v>0</v>
      </c>
    </row>
    <row r="275" spans="2:11" x14ac:dyDescent="0.25">
      <c r="B275" t="s">
        <v>381</v>
      </c>
      <c r="C275" t="s">
        <v>829</v>
      </c>
      <c r="D275" t="s">
        <v>960</v>
      </c>
      <c r="E275" t="s">
        <v>1353</v>
      </c>
      <c r="F275">
        <v>0</v>
      </c>
      <c r="G275">
        <v>0.74031209464000003</v>
      </c>
      <c r="H275">
        <v>-9.1956015406E-2</v>
      </c>
      <c r="I275" t="s">
        <v>1544</v>
      </c>
      <c r="J275">
        <v>0.60391545183999995</v>
      </c>
      <c r="K275">
        <v>3760.8749115000001</v>
      </c>
    </row>
    <row r="276" spans="2:11" x14ac:dyDescent="0.25">
      <c r="B276" t="s">
        <v>383</v>
      </c>
      <c r="C276" t="s">
        <v>830</v>
      </c>
      <c r="D276" t="s">
        <v>961</v>
      </c>
      <c r="E276" t="s">
        <v>1355</v>
      </c>
      <c r="F276">
        <v>0.13010037144</v>
      </c>
      <c r="G276">
        <v>7.5594831753999996</v>
      </c>
      <c r="H276">
        <v>1.9675198222000001</v>
      </c>
      <c r="I276" t="s">
        <v>1542</v>
      </c>
      <c r="K276">
        <v>0</v>
      </c>
    </row>
    <row r="277" spans="2:11" x14ac:dyDescent="0.25">
      <c r="B277" t="s">
        <v>384</v>
      </c>
      <c r="C277" t="s">
        <v>831</v>
      </c>
      <c r="D277" t="s">
        <v>960</v>
      </c>
      <c r="E277" t="s">
        <v>1356</v>
      </c>
      <c r="F277">
        <v>8.9708961678999999E-2</v>
      </c>
      <c r="G277">
        <v>0.41077314382000002</v>
      </c>
      <c r="H277">
        <v>0.15465805700999999</v>
      </c>
      <c r="I277" t="s">
        <v>1537</v>
      </c>
      <c r="J277">
        <v>1.9997200392000001</v>
      </c>
      <c r="K277">
        <v>93637.745305000004</v>
      </c>
    </row>
    <row r="278" spans="2:11" x14ac:dyDescent="0.25">
      <c r="B278" t="s">
        <v>385</v>
      </c>
      <c r="C278" t="s">
        <v>832</v>
      </c>
      <c r="D278" t="s">
        <v>960</v>
      </c>
      <c r="E278" t="s">
        <v>1357</v>
      </c>
      <c r="F278">
        <v>0</v>
      </c>
      <c r="G278">
        <v>-0.70905289950000006</v>
      </c>
      <c r="H278">
        <v>-1.0403588697999999</v>
      </c>
      <c r="I278" t="s">
        <v>1543</v>
      </c>
      <c r="J278">
        <v>0.203971444</v>
      </c>
      <c r="K278">
        <v>43418.992967999999</v>
      </c>
    </row>
    <row r="279" spans="2:11" x14ac:dyDescent="0.25">
      <c r="B279" t="s">
        <v>387</v>
      </c>
      <c r="C279" t="s">
        <v>833</v>
      </c>
      <c r="D279" t="s">
        <v>960</v>
      </c>
      <c r="E279" t="s">
        <v>1359</v>
      </c>
      <c r="F279">
        <v>0</v>
      </c>
      <c r="G279">
        <v>1.5853300370000001</v>
      </c>
      <c r="H279">
        <v>-3.7219814291E-3</v>
      </c>
      <c r="I279" t="s">
        <v>1533</v>
      </c>
      <c r="J279">
        <v>1.8477413162</v>
      </c>
      <c r="K279">
        <v>88493.707355999999</v>
      </c>
    </row>
    <row r="280" spans="2:11" x14ac:dyDescent="0.25">
      <c r="B280" t="s">
        <v>388</v>
      </c>
      <c r="C280" t="s">
        <v>834</v>
      </c>
      <c r="D280" t="s">
        <v>960</v>
      </c>
      <c r="E280" t="s">
        <v>1360</v>
      </c>
      <c r="F280">
        <v>0</v>
      </c>
      <c r="G280">
        <v>0.84875671625000004</v>
      </c>
      <c r="H280">
        <v>1.8421415949999999E-2</v>
      </c>
      <c r="I280" t="s">
        <v>1537</v>
      </c>
      <c r="J280">
        <v>1.8057471953999999</v>
      </c>
      <c r="K280">
        <v>59320.682804999997</v>
      </c>
    </row>
    <row r="281" spans="2:11" x14ac:dyDescent="0.25">
      <c r="B281" t="s">
        <v>389</v>
      </c>
      <c r="C281" t="s">
        <v>835</v>
      </c>
      <c r="D281" t="s">
        <v>960</v>
      </c>
      <c r="E281" t="s">
        <v>1361</v>
      </c>
      <c r="F281">
        <v>0</v>
      </c>
      <c r="G281">
        <v>1.4755878692</v>
      </c>
      <c r="H281">
        <v>-0.39940970159</v>
      </c>
      <c r="I281" t="s">
        <v>1533</v>
      </c>
      <c r="J281">
        <v>6.8590397343999996</v>
      </c>
      <c r="K281">
        <v>77837.659329999995</v>
      </c>
    </row>
    <row r="282" spans="2:11" x14ac:dyDescent="0.25">
      <c r="B282" t="s">
        <v>390</v>
      </c>
      <c r="C282" t="s">
        <v>836</v>
      </c>
      <c r="D282" t="s">
        <v>960</v>
      </c>
      <c r="E282" t="s">
        <v>1362</v>
      </c>
      <c r="F282">
        <v>0</v>
      </c>
      <c r="G282">
        <v>-341.78051757999998</v>
      </c>
      <c r="H282">
        <v>-17.516160052</v>
      </c>
      <c r="I282" t="s">
        <v>1546</v>
      </c>
      <c r="J282">
        <v>0.90187373768000001</v>
      </c>
      <c r="K282">
        <v>697.62883566000005</v>
      </c>
    </row>
    <row r="283" spans="2:11" x14ac:dyDescent="0.25">
      <c r="B283" t="s">
        <v>391</v>
      </c>
      <c r="C283" t="s">
        <v>837</v>
      </c>
      <c r="D283" t="s">
        <v>960</v>
      </c>
      <c r="E283" t="s">
        <v>1363</v>
      </c>
      <c r="F283">
        <v>0.12287529051</v>
      </c>
      <c r="G283">
        <v>2.6233032943999999</v>
      </c>
      <c r="H283">
        <v>0.46574995359999999</v>
      </c>
      <c r="I283" t="s">
        <v>1547</v>
      </c>
      <c r="J283">
        <v>5.0192972983999997</v>
      </c>
      <c r="K283">
        <v>1045.4416344000001</v>
      </c>
    </row>
    <row r="284" spans="2:11" x14ac:dyDescent="0.25">
      <c r="B284" t="s">
        <v>392</v>
      </c>
      <c r="C284" t="s">
        <v>838</v>
      </c>
      <c r="D284" t="s">
        <v>960</v>
      </c>
      <c r="E284" t="s">
        <v>1364</v>
      </c>
      <c r="F284">
        <v>0</v>
      </c>
      <c r="G284">
        <v>8.1956772597000001</v>
      </c>
      <c r="H284">
        <v>-0.12238997886</v>
      </c>
      <c r="I284" t="s">
        <v>1539</v>
      </c>
      <c r="J284">
        <v>2.9995800587999999</v>
      </c>
      <c r="K284">
        <v>183041.41401000001</v>
      </c>
    </row>
    <row r="285" spans="2:11" x14ac:dyDescent="0.25">
      <c r="B285" t="s">
        <v>393</v>
      </c>
      <c r="C285" t="s">
        <v>839</v>
      </c>
      <c r="D285" t="s">
        <v>960</v>
      </c>
      <c r="E285" t="s">
        <v>1365</v>
      </c>
      <c r="F285">
        <v>0</v>
      </c>
      <c r="G285">
        <v>0.33146721631999998</v>
      </c>
      <c r="H285">
        <v>2.3829267816000001E-2</v>
      </c>
      <c r="I285" t="s">
        <v>1545</v>
      </c>
      <c r="J285">
        <v>0.44993700881999998</v>
      </c>
      <c r="K285">
        <v>232.91064268</v>
      </c>
    </row>
    <row r="286" spans="2:11" x14ac:dyDescent="0.25">
      <c r="B286" t="s">
        <v>394</v>
      </c>
      <c r="C286" t="s">
        <v>840</v>
      </c>
      <c r="D286" t="s">
        <v>960</v>
      </c>
      <c r="E286" t="s">
        <v>1366</v>
      </c>
      <c r="F286">
        <v>3.6630500502E-2</v>
      </c>
      <c r="G286">
        <v>1.0167798240999999</v>
      </c>
      <c r="H286">
        <v>0.11434401236</v>
      </c>
      <c r="I286" t="s">
        <v>1539</v>
      </c>
      <c r="J286">
        <v>0.58791769151999995</v>
      </c>
      <c r="K286">
        <v>15951.100071999999</v>
      </c>
    </row>
    <row r="287" spans="2:11" x14ac:dyDescent="0.25">
      <c r="B287" t="s">
        <v>396</v>
      </c>
      <c r="C287" t="s">
        <v>841</v>
      </c>
      <c r="D287" t="s">
        <v>961</v>
      </c>
      <c r="E287" t="s">
        <v>1368</v>
      </c>
      <c r="F287">
        <v>1.0119468175999999</v>
      </c>
      <c r="G287">
        <v>6.7299833764999999</v>
      </c>
      <c r="H287">
        <v>0.44600786102000001</v>
      </c>
      <c r="I287" t="s">
        <v>1535</v>
      </c>
      <c r="K287">
        <v>8.7556989539999996</v>
      </c>
    </row>
    <row r="288" spans="2:11" x14ac:dyDescent="0.25">
      <c r="B288" t="s">
        <v>398</v>
      </c>
      <c r="C288" t="s">
        <v>842</v>
      </c>
      <c r="D288" t="s">
        <v>961</v>
      </c>
      <c r="E288" t="s">
        <v>1370</v>
      </c>
      <c r="F288">
        <v>0.21836070887</v>
      </c>
      <c r="G288">
        <v>10.241540813</v>
      </c>
      <c r="H288">
        <v>0.60522995471999996</v>
      </c>
      <c r="I288" t="s">
        <v>1537</v>
      </c>
      <c r="J288">
        <v>12.998180253999999</v>
      </c>
      <c r="K288">
        <v>28.498823303000002</v>
      </c>
    </row>
    <row r="289" spans="2:11" x14ac:dyDescent="0.25">
      <c r="B289" t="s">
        <v>399</v>
      </c>
      <c r="C289" t="s">
        <v>843</v>
      </c>
      <c r="D289" t="s">
        <v>960</v>
      </c>
      <c r="E289" t="s">
        <v>1371</v>
      </c>
      <c r="F289">
        <v>0</v>
      </c>
      <c r="G289">
        <v>-12.441741325000001</v>
      </c>
      <c r="H289">
        <v>-11.927382864</v>
      </c>
      <c r="I289" t="s">
        <v>1535</v>
      </c>
      <c r="J289">
        <v>0.76389305497000004</v>
      </c>
      <c r="K289">
        <v>989.29116280999995</v>
      </c>
    </row>
    <row r="290" spans="2:11" x14ac:dyDescent="0.25">
      <c r="B290" t="s">
        <v>400</v>
      </c>
      <c r="C290" t="s">
        <v>844</v>
      </c>
      <c r="D290" t="s">
        <v>960</v>
      </c>
      <c r="E290" t="s">
        <v>1372</v>
      </c>
      <c r="F290">
        <v>0</v>
      </c>
      <c r="G290">
        <v>-1664.9016882999999</v>
      </c>
      <c r="H290">
        <v>-27.174915782999999</v>
      </c>
      <c r="I290" t="s">
        <v>1541</v>
      </c>
      <c r="J290">
        <v>1.071849941</v>
      </c>
      <c r="K290">
        <v>4025.9358553000002</v>
      </c>
    </row>
    <row r="291" spans="2:11" x14ac:dyDescent="0.25">
      <c r="B291" t="s">
        <v>401</v>
      </c>
      <c r="C291" t="s">
        <v>845</v>
      </c>
      <c r="D291" t="s">
        <v>960</v>
      </c>
      <c r="E291" t="s">
        <v>1373</v>
      </c>
      <c r="F291">
        <v>0</v>
      </c>
      <c r="G291">
        <v>-11.567291969999999</v>
      </c>
      <c r="H291">
        <v>-2.4873552217000001</v>
      </c>
      <c r="I291" t="s">
        <v>1531</v>
      </c>
      <c r="J291">
        <v>0.34395184674000001</v>
      </c>
      <c r="K291">
        <v>82.185398891999995</v>
      </c>
    </row>
    <row r="292" spans="2:11" x14ac:dyDescent="0.25">
      <c r="B292" t="s">
        <v>403</v>
      </c>
      <c r="C292" t="s">
        <v>846</v>
      </c>
      <c r="D292" t="s">
        <v>961</v>
      </c>
      <c r="E292" t="s">
        <v>1375</v>
      </c>
      <c r="F292">
        <v>3.2902146736</v>
      </c>
      <c r="G292">
        <v>5.3275068568000004</v>
      </c>
      <c r="H292">
        <v>2.7670582285999998</v>
      </c>
      <c r="I292" t="s">
        <v>1531</v>
      </c>
      <c r="J292">
        <v>4.7393364928999997</v>
      </c>
      <c r="K292">
        <v>6561583.3973000003</v>
      </c>
    </row>
    <row r="293" spans="2:11" x14ac:dyDescent="0.25">
      <c r="B293" t="s">
        <v>404</v>
      </c>
      <c r="C293" t="s">
        <v>847</v>
      </c>
      <c r="D293" t="s">
        <v>960</v>
      </c>
      <c r="E293" t="s">
        <v>1376</v>
      </c>
      <c r="F293">
        <v>0.20618244992000001</v>
      </c>
      <c r="G293">
        <v>2.4944211579000002</v>
      </c>
      <c r="H293">
        <v>0.8105988744</v>
      </c>
      <c r="I293" t="s">
        <v>1531</v>
      </c>
      <c r="J293">
        <v>3.9354490371000002</v>
      </c>
      <c r="K293">
        <v>214331.01267</v>
      </c>
    </row>
    <row r="294" spans="2:11" x14ac:dyDescent="0.25">
      <c r="B294" t="s">
        <v>405</v>
      </c>
      <c r="C294" t="s">
        <v>848</v>
      </c>
      <c r="D294" t="s">
        <v>960</v>
      </c>
      <c r="E294" t="s">
        <v>1377</v>
      </c>
      <c r="F294">
        <v>0</v>
      </c>
      <c r="G294">
        <v>2.2476244151999998</v>
      </c>
      <c r="H294">
        <v>0.76956556509999996</v>
      </c>
      <c r="I294" t="s">
        <v>1531</v>
      </c>
      <c r="J294">
        <v>6.9490271361999998</v>
      </c>
      <c r="K294">
        <v>1845010.1433999999</v>
      </c>
    </row>
    <row r="295" spans="2:11" x14ac:dyDescent="0.25">
      <c r="B295" t="s">
        <v>407</v>
      </c>
      <c r="C295" t="s">
        <v>849</v>
      </c>
      <c r="D295" t="s">
        <v>961</v>
      </c>
      <c r="E295" t="s">
        <v>1379</v>
      </c>
      <c r="F295">
        <v>6.3294001190999996E-2</v>
      </c>
      <c r="G295">
        <v>1.4345316278</v>
      </c>
      <c r="H295">
        <v>0.12978984242</v>
      </c>
      <c r="I295" t="s">
        <v>1540</v>
      </c>
      <c r="J295">
        <v>1.2998180255</v>
      </c>
      <c r="K295">
        <v>149.54768774999999</v>
      </c>
    </row>
    <row r="296" spans="2:11" x14ac:dyDescent="0.25">
      <c r="B296" t="s">
        <v>408</v>
      </c>
      <c r="C296" t="s">
        <v>850</v>
      </c>
      <c r="D296" t="s">
        <v>960</v>
      </c>
      <c r="E296" t="s">
        <v>1380</v>
      </c>
      <c r="F296">
        <v>5.4400751752000003E-3</v>
      </c>
      <c r="G296">
        <v>0.76413056837000004</v>
      </c>
      <c r="H296">
        <v>2.1049590933E-2</v>
      </c>
      <c r="I296" t="s">
        <v>1539</v>
      </c>
      <c r="J296">
        <v>1.2338272642000001</v>
      </c>
      <c r="K296">
        <v>261759.5527</v>
      </c>
    </row>
    <row r="297" spans="2:11" x14ac:dyDescent="0.25">
      <c r="B297" t="s">
        <v>410</v>
      </c>
      <c r="C297" t="s">
        <v>851</v>
      </c>
      <c r="D297" t="s">
        <v>961</v>
      </c>
      <c r="E297" t="s">
        <v>1382</v>
      </c>
      <c r="F297">
        <v>1.2078270687999999E-2</v>
      </c>
      <c r="G297">
        <v>0.89328135734000003</v>
      </c>
      <c r="H297">
        <v>4.4979080347000003E-2</v>
      </c>
      <c r="I297" t="s">
        <v>1534</v>
      </c>
      <c r="J297">
        <v>0.305957166</v>
      </c>
      <c r="K297">
        <v>1013.3639363</v>
      </c>
    </row>
    <row r="298" spans="2:11" x14ac:dyDescent="0.25">
      <c r="B298" t="s">
        <v>411</v>
      </c>
      <c r="C298" t="s">
        <v>852</v>
      </c>
      <c r="D298" t="s">
        <v>960</v>
      </c>
      <c r="E298" t="s">
        <v>1383</v>
      </c>
      <c r="F298">
        <v>3.2765124107999997E-2</v>
      </c>
      <c r="G298">
        <v>0.39657773157999998</v>
      </c>
      <c r="H298">
        <v>0.12844979001000001</v>
      </c>
      <c r="I298" t="s">
        <v>1541</v>
      </c>
      <c r="J298">
        <v>1.223828664</v>
      </c>
      <c r="K298">
        <v>26296.884931000001</v>
      </c>
    </row>
    <row r="299" spans="2:11" x14ac:dyDescent="0.25">
      <c r="B299" t="s">
        <v>412</v>
      </c>
      <c r="C299" t="s">
        <v>853</v>
      </c>
      <c r="D299" t="s">
        <v>960</v>
      </c>
      <c r="E299" t="s">
        <v>1384</v>
      </c>
      <c r="F299">
        <v>0</v>
      </c>
      <c r="G299">
        <v>-6.3021361778999996</v>
      </c>
      <c r="H299">
        <v>-1.4980890961</v>
      </c>
      <c r="I299" t="s">
        <v>1546</v>
      </c>
      <c r="K299">
        <v>6.7788010431999997</v>
      </c>
    </row>
    <row r="300" spans="2:11" x14ac:dyDescent="0.25">
      <c r="B300" t="s">
        <v>413</v>
      </c>
      <c r="C300" t="s">
        <v>854</v>
      </c>
      <c r="D300" t="s">
        <v>960</v>
      </c>
      <c r="E300" t="s">
        <v>1385</v>
      </c>
      <c r="G300">
        <v>61.121214743000003</v>
      </c>
      <c r="H300">
        <v>5.3365648839000004</v>
      </c>
      <c r="I300" t="s">
        <v>1537</v>
      </c>
      <c r="K300">
        <v>0</v>
      </c>
    </row>
    <row r="301" spans="2:11" x14ac:dyDescent="0.25">
      <c r="B301" t="s">
        <v>414</v>
      </c>
      <c r="C301" t="s">
        <v>855</v>
      </c>
      <c r="D301" t="s">
        <v>960</v>
      </c>
      <c r="E301" t="s">
        <v>1386</v>
      </c>
      <c r="F301">
        <v>0</v>
      </c>
      <c r="G301">
        <v>-6.5739003675000003</v>
      </c>
      <c r="H301">
        <v>-0.48529644962000001</v>
      </c>
      <c r="I301" t="s">
        <v>1532</v>
      </c>
      <c r="K301">
        <v>6.7330374373000001</v>
      </c>
    </row>
    <row r="302" spans="2:11" x14ac:dyDescent="0.25">
      <c r="B302" t="s">
        <v>415</v>
      </c>
      <c r="C302" t="s">
        <v>856</v>
      </c>
      <c r="D302" t="s">
        <v>960</v>
      </c>
      <c r="E302" t="s">
        <v>1387</v>
      </c>
      <c r="F302">
        <v>0.13983725130999999</v>
      </c>
      <c r="G302">
        <v>3.1790528451000002</v>
      </c>
      <c r="H302">
        <v>0.34098259072999998</v>
      </c>
      <c r="I302" t="s">
        <v>1534</v>
      </c>
      <c r="J302">
        <v>5.0252964584999997</v>
      </c>
      <c r="K302">
        <v>199988.21406999999</v>
      </c>
    </row>
    <row r="303" spans="2:11" x14ac:dyDescent="0.25">
      <c r="B303" t="s">
        <v>416</v>
      </c>
      <c r="C303" t="s">
        <v>857</v>
      </c>
      <c r="D303" t="s">
        <v>960</v>
      </c>
      <c r="E303" t="s">
        <v>1388</v>
      </c>
      <c r="F303">
        <v>5.9515226083E-2</v>
      </c>
      <c r="G303">
        <v>0.63512547460000002</v>
      </c>
      <c r="H303">
        <v>0.20811881423</v>
      </c>
      <c r="I303" t="s">
        <v>1548</v>
      </c>
      <c r="J303">
        <v>1.2058311836</v>
      </c>
      <c r="K303">
        <v>23470.810111999999</v>
      </c>
    </row>
    <row r="304" spans="2:11" x14ac:dyDescent="0.25">
      <c r="B304" t="s">
        <v>417</v>
      </c>
      <c r="C304" t="s">
        <v>858</v>
      </c>
      <c r="D304" t="s">
        <v>960</v>
      </c>
      <c r="E304" t="s">
        <v>1389</v>
      </c>
      <c r="F304">
        <v>6.9162801871999996E-2</v>
      </c>
      <c r="G304">
        <v>1.9114133622</v>
      </c>
      <c r="H304">
        <v>0.41543633571999999</v>
      </c>
      <c r="I304" t="s">
        <v>1549</v>
      </c>
      <c r="J304">
        <v>1.4977903094</v>
      </c>
      <c r="K304">
        <v>63775.983547999997</v>
      </c>
    </row>
    <row r="305" spans="2:11" x14ac:dyDescent="0.25">
      <c r="B305" t="s">
        <v>418</v>
      </c>
      <c r="C305" t="s">
        <v>859</v>
      </c>
      <c r="D305" t="s">
        <v>970</v>
      </c>
      <c r="E305" t="s">
        <v>1390</v>
      </c>
      <c r="F305">
        <v>0</v>
      </c>
      <c r="G305">
        <v>4.7664156697999998E-4</v>
      </c>
      <c r="H305">
        <v>1.3618325647E-4</v>
      </c>
      <c r="I305" t="s">
        <v>1534</v>
      </c>
      <c r="J305">
        <v>0.80988661587999999</v>
      </c>
      <c r="K305">
        <v>16.480047816999999</v>
      </c>
    </row>
    <row r="306" spans="2:11" x14ac:dyDescent="0.25">
      <c r="B306" t="s">
        <v>419</v>
      </c>
      <c r="C306" t="s">
        <v>860</v>
      </c>
      <c r="D306" t="s">
        <v>960</v>
      </c>
      <c r="E306" t="s">
        <v>1391</v>
      </c>
      <c r="G306">
        <v>3.9842677236999999</v>
      </c>
      <c r="H306">
        <v>0.92571792079000004</v>
      </c>
      <c r="I306" t="s">
        <v>1549</v>
      </c>
      <c r="K306">
        <v>0</v>
      </c>
    </row>
    <row r="307" spans="2:11" x14ac:dyDescent="0.25">
      <c r="B307" t="s">
        <v>421</v>
      </c>
      <c r="C307" t="s">
        <v>861</v>
      </c>
      <c r="D307" t="s">
        <v>960</v>
      </c>
      <c r="E307" t="s">
        <v>1393</v>
      </c>
      <c r="F307">
        <v>5.6250512108E-2</v>
      </c>
      <c r="G307">
        <v>1.1134969296999999</v>
      </c>
      <c r="H307">
        <v>0.10280304893</v>
      </c>
      <c r="I307" t="s">
        <v>1541</v>
      </c>
      <c r="J307">
        <v>1.7497550342999999</v>
      </c>
      <c r="K307">
        <v>5597.5914675000004</v>
      </c>
    </row>
    <row r="308" spans="2:11" x14ac:dyDescent="0.25">
      <c r="B308" t="s">
        <v>422</v>
      </c>
      <c r="C308" t="s">
        <v>862</v>
      </c>
      <c r="D308" t="s">
        <v>960</v>
      </c>
      <c r="E308" t="s">
        <v>1394</v>
      </c>
      <c r="F308">
        <v>3.3058890011E-2</v>
      </c>
      <c r="G308">
        <v>1.8616941196000001</v>
      </c>
      <c r="H308">
        <v>0.12641551672000001</v>
      </c>
      <c r="I308" t="s">
        <v>1539</v>
      </c>
      <c r="J308">
        <v>0.64191013257999996</v>
      </c>
      <c r="K308">
        <v>1669.4199877999999</v>
      </c>
    </row>
    <row r="309" spans="2:11" x14ac:dyDescent="0.25">
      <c r="B309" t="s">
        <v>423</v>
      </c>
      <c r="C309" t="s">
        <v>863</v>
      </c>
      <c r="D309" t="s">
        <v>960</v>
      </c>
      <c r="E309" t="s">
        <v>1395</v>
      </c>
      <c r="G309">
        <v>1.1470613966999999E-5</v>
      </c>
      <c r="H309">
        <v>-1.3749901251000001E-5</v>
      </c>
      <c r="I309" t="s">
        <v>1537</v>
      </c>
      <c r="K309">
        <v>0</v>
      </c>
    </row>
    <row r="310" spans="2:11" x14ac:dyDescent="0.25">
      <c r="B310" t="s">
        <v>424</v>
      </c>
      <c r="C310" t="s">
        <v>864</v>
      </c>
      <c r="D310" t="s">
        <v>960</v>
      </c>
      <c r="E310" t="s">
        <v>1396</v>
      </c>
      <c r="F310">
        <v>5.1034246142999999E-2</v>
      </c>
      <c r="G310">
        <v>0.92673871769000005</v>
      </c>
      <c r="H310">
        <v>6.3980332713999999E-2</v>
      </c>
      <c r="I310" t="s">
        <v>1537</v>
      </c>
      <c r="J310">
        <v>0.79388885556</v>
      </c>
      <c r="K310">
        <v>88335.730859000003</v>
      </c>
    </row>
    <row r="311" spans="2:11" x14ac:dyDescent="0.25">
      <c r="B311" t="s">
        <v>425</v>
      </c>
      <c r="C311" t="s">
        <v>865</v>
      </c>
      <c r="D311" t="s">
        <v>960</v>
      </c>
      <c r="E311" t="s">
        <v>1397</v>
      </c>
      <c r="G311">
        <v>15.114589661</v>
      </c>
      <c r="H311">
        <v>2.8136627158</v>
      </c>
      <c r="I311" t="s">
        <v>1545</v>
      </c>
      <c r="K311">
        <v>0</v>
      </c>
    </row>
    <row r="312" spans="2:11" x14ac:dyDescent="0.25">
      <c r="B312" t="s">
        <v>426</v>
      </c>
      <c r="C312" t="s">
        <v>866</v>
      </c>
      <c r="D312" t="s">
        <v>960</v>
      </c>
      <c r="E312" t="s">
        <v>1398</v>
      </c>
      <c r="F312">
        <v>0</v>
      </c>
      <c r="G312">
        <v>0.54933416616999997</v>
      </c>
      <c r="H312">
        <v>-1.9138926702E-2</v>
      </c>
      <c r="I312" t="s">
        <v>1539</v>
      </c>
      <c r="J312">
        <v>0.82188493611000002</v>
      </c>
      <c r="K312">
        <v>70067.609159</v>
      </c>
    </row>
    <row r="313" spans="2:11" x14ac:dyDescent="0.25">
      <c r="B313" t="s">
        <v>427</v>
      </c>
      <c r="C313" t="s">
        <v>867</v>
      </c>
      <c r="D313" t="s">
        <v>960</v>
      </c>
      <c r="E313" t="s">
        <v>1399</v>
      </c>
      <c r="F313">
        <v>5.9882055657E-2</v>
      </c>
      <c r="G313">
        <v>0.62121349513000002</v>
      </c>
      <c r="H313">
        <v>0.11587138545</v>
      </c>
      <c r="I313" t="s">
        <v>1539</v>
      </c>
      <c r="J313">
        <v>5.2552642629999999</v>
      </c>
      <c r="K313">
        <v>719552.01988000004</v>
      </c>
    </row>
    <row r="314" spans="2:11" x14ac:dyDescent="0.25">
      <c r="B314" t="s">
        <v>428</v>
      </c>
      <c r="C314" t="s">
        <v>868</v>
      </c>
      <c r="D314" t="s">
        <v>961</v>
      </c>
      <c r="E314" t="s">
        <v>1400</v>
      </c>
      <c r="F314">
        <v>3.9738939042000002E-2</v>
      </c>
      <c r="G314">
        <v>0.39371069341999998</v>
      </c>
      <c r="H314">
        <v>1.787675338E-3</v>
      </c>
      <c r="I314" t="s">
        <v>1532</v>
      </c>
      <c r="J314">
        <v>0.63791069249999999</v>
      </c>
      <c r="K314">
        <v>265067.30342000001</v>
      </c>
    </row>
    <row r="315" spans="2:11" x14ac:dyDescent="0.25">
      <c r="B315" t="s">
        <v>430</v>
      </c>
      <c r="C315" t="s">
        <v>869</v>
      </c>
      <c r="D315" t="s">
        <v>961</v>
      </c>
      <c r="E315" t="s">
        <v>1402</v>
      </c>
      <c r="F315">
        <v>9.5140963021000002E-2</v>
      </c>
      <c r="G315">
        <v>1.6023711484000001</v>
      </c>
      <c r="H315">
        <v>0.27467241220999999</v>
      </c>
      <c r="I315" t="s">
        <v>1546</v>
      </c>
      <c r="J315">
        <v>1.6517687524</v>
      </c>
      <c r="K315">
        <v>86190.568922000006</v>
      </c>
    </row>
    <row r="316" spans="2:11" x14ac:dyDescent="0.25">
      <c r="B316" t="s">
        <v>431</v>
      </c>
      <c r="C316" t="s">
        <v>870</v>
      </c>
      <c r="D316" t="s">
        <v>960</v>
      </c>
      <c r="E316" t="s">
        <v>1403</v>
      </c>
      <c r="F316">
        <v>0</v>
      </c>
      <c r="G316">
        <v>-2.7971536615000001E-2</v>
      </c>
      <c r="H316">
        <v>-6.4931154825000004E-2</v>
      </c>
      <c r="I316" t="s">
        <v>1546</v>
      </c>
      <c r="J316">
        <v>0.66190733297000004</v>
      </c>
      <c r="K316">
        <v>29761.602185</v>
      </c>
    </row>
    <row r="317" spans="2:11" x14ac:dyDescent="0.25">
      <c r="B317" t="s">
        <v>433</v>
      </c>
      <c r="C317" t="s">
        <v>871</v>
      </c>
      <c r="D317" t="s">
        <v>960</v>
      </c>
      <c r="E317" t="s">
        <v>1405</v>
      </c>
      <c r="F317">
        <v>5.7890441982000003E-2</v>
      </c>
      <c r="G317">
        <v>1.8555129136999999</v>
      </c>
      <c r="H317">
        <v>0.11566254654999999</v>
      </c>
      <c r="I317" t="s">
        <v>1537</v>
      </c>
      <c r="J317">
        <v>4.5733597295999999</v>
      </c>
      <c r="K317">
        <v>683872.40118000004</v>
      </c>
    </row>
    <row r="318" spans="2:11" x14ac:dyDescent="0.25">
      <c r="B318" t="s">
        <v>434</v>
      </c>
      <c r="C318" t="s">
        <v>872</v>
      </c>
      <c r="D318" t="s">
        <v>960</v>
      </c>
      <c r="E318" t="s">
        <v>1406</v>
      </c>
      <c r="F318">
        <v>0.16867921697999999</v>
      </c>
      <c r="G318">
        <v>0.34969993790999998</v>
      </c>
      <c r="H318">
        <v>0.13497978153000001</v>
      </c>
      <c r="I318" t="s">
        <v>1533</v>
      </c>
      <c r="J318">
        <v>1.0778491011</v>
      </c>
      <c r="K318">
        <v>35.389981757000001</v>
      </c>
    </row>
    <row r="319" spans="2:11" x14ac:dyDescent="0.25">
      <c r="B319" t="s">
        <v>436</v>
      </c>
      <c r="C319" t="s">
        <v>873</v>
      </c>
      <c r="D319" t="s">
        <v>961</v>
      </c>
      <c r="E319" t="s">
        <v>1408</v>
      </c>
      <c r="F319">
        <v>0</v>
      </c>
      <c r="G319">
        <v>0.71510273148000003</v>
      </c>
      <c r="H319">
        <v>0.9594812304</v>
      </c>
      <c r="I319" t="s">
        <v>1533</v>
      </c>
      <c r="J319">
        <v>0.32395464634999999</v>
      </c>
      <c r="K319">
        <v>481.96414963000001</v>
      </c>
    </row>
    <row r="320" spans="2:11" x14ac:dyDescent="0.25">
      <c r="B320" t="s">
        <v>439</v>
      </c>
      <c r="C320" t="s">
        <v>874</v>
      </c>
      <c r="D320" t="s">
        <v>961</v>
      </c>
      <c r="E320" t="s">
        <v>1411</v>
      </c>
      <c r="F320">
        <v>0.97808087024000001</v>
      </c>
      <c r="G320">
        <v>4.6167639559999998</v>
      </c>
      <c r="H320">
        <v>2.1886995245</v>
      </c>
      <c r="I320" t="s">
        <v>1546</v>
      </c>
      <c r="J320">
        <v>13.79206911</v>
      </c>
      <c r="K320">
        <v>515.65112711999996</v>
      </c>
    </row>
    <row r="321" spans="2:11" x14ac:dyDescent="0.25">
      <c r="B321" t="s">
        <v>440</v>
      </c>
      <c r="C321" t="s">
        <v>875</v>
      </c>
      <c r="D321" t="s">
        <v>960</v>
      </c>
      <c r="E321" t="s">
        <v>1412</v>
      </c>
      <c r="F321">
        <v>2.8489058937E-2</v>
      </c>
      <c r="G321">
        <v>2.9063599615000002</v>
      </c>
      <c r="H321">
        <v>9.6965252313000003E-2</v>
      </c>
      <c r="I321" t="s">
        <v>1541</v>
      </c>
      <c r="J321">
        <v>1.0258563801</v>
      </c>
      <c r="K321">
        <v>371.53889569</v>
      </c>
    </row>
    <row r="322" spans="2:11" x14ac:dyDescent="0.25">
      <c r="B322" t="s">
        <v>441</v>
      </c>
      <c r="C322" t="s">
        <v>876</v>
      </c>
      <c r="D322" t="s">
        <v>970</v>
      </c>
      <c r="E322" t="s">
        <v>1413</v>
      </c>
      <c r="G322">
        <v>0.17461974448000001</v>
      </c>
      <c r="H322">
        <v>9.4501728152999995E-2</v>
      </c>
      <c r="I322" t="s">
        <v>1539</v>
      </c>
      <c r="K322">
        <v>0</v>
      </c>
    </row>
    <row r="323" spans="2:11" x14ac:dyDescent="0.25">
      <c r="B323" t="s">
        <v>442</v>
      </c>
      <c r="C323" t="s">
        <v>877</v>
      </c>
      <c r="D323" t="s">
        <v>960</v>
      </c>
      <c r="E323" t="s">
        <v>1414</v>
      </c>
      <c r="F323">
        <v>0.16634339914999999</v>
      </c>
      <c r="G323">
        <v>2.4362648018000002</v>
      </c>
      <c r="H323">
        <v>0.48942729470000002</v>
      </c>
      <c r="I323" t="s">
        <v>1536</v>
      </c>
      <c r="J323">
        <v>2.9955806187</v>
      </c>
      <c r="K323">
        <v>46192.021801000003</v>
      </c>
    </row>
    <row r="324" spans="2:11" x14ac:dyDescent="0.25">
      <c r="B324" t="s">
        <v>443</v>
      </c>
      <c r="C324" t="s">
        <v>878</v>
      </c>
      <c r="D324" t="s">
        <v>960</v>
      </c>
      <c r="E324" t="s">
        <v>1415</v>
      </c>
      <c r="F324">
        <v>0</v>
      </c>
      <c r="G324">
        <v>-10.750399326</v>
      </c>
      <c r="H324">
        <v>-4.231360628</v>
      </c>
      <c r="I324" t="s">
        <v>1541</v>
      </c>
      <c r="J324">
        <v>0.61591377206999998</v>
      </c>
      <c r="K324">
        <v>683.14308935999998</v>
      </c>
    </row>
    <row r="325" spans="2:11" x14ac:dyDescent="0.25">
      <c r="B325" t="s">
        <v>444</v>
      </c>
      <c r="C325" t="s">
        <v>879</v>
      </c>
      <c r="D325" t="s">
        <v>960</v>
      </c>
      <c r="E325" t="s">
        <v>1416</v>
      </c>
      <c r="F325">
        <v>1.3082282876999999E-2</v>
      </c>
      <c r="G325">
        <v>1.5717461221</v>
      </c>
      <c r="H325">
        <v>5.3278435472999999E-2</v>
      </c>
      <c r="I325" t="s">
        <v>1538</v>
      </c>
      <c r="J325">
        <v>3.9394484772</v>
      </c>
      <c r="K325">
        <v>798940.85089999996</v>
      </c>
    </row>
    <row r="326" spans="2:11" x14ac:dyDescent="0.25">
      <c r="B326" t="s">
        <v>445</v>
      </c>
      <c r="C326" t="s">
        <v>880</v>
      </c>
      <c r="D326" t="s">
        <v>960</v>
      </c>
      <c r="E326" t="s">
        <v>1417</v>
      </c>
      <c r="F326">
        <v>0.18812612253</v>
      </c>
      <c r="G326">
        <v>7.6642890533000001</v>
      </c>
      <c r="H326">
        <v>0.87519948806000003</v>
      </c>
      <c r="I326" t="s">
        <v>1537</v>
      </c>
      <c r="J326">
        <v>9.2247085408</v>
      </c>
      <c r="K326">
        <v>773592.14769999997</v>
      </c>
    </row>
    <row r="327" spans="2:11" x14ac:dyDescent="0.25">
      <c r="B327" t="s">
        <v>446</v>
      </c>
      <c r="C327" t="s">
        <v>881</v>
      </c>
      <c r="D327" t="s">
        <v>960</v>
      </c>
      <c r="E327" t="s">
        <v>1418</v>
      </c>
      <c r="G327">
        <v>1.5129630110000001</v>
      </c>
      <c r="H327">
        <v>0.3457142198</v>
      </c>
      <c r="I327" t="s">
        <v>1533</v>
      </c>
      <c r="K327">
        <v>0</v>
      </c>
    </row>
    <row r="328" spans="2:11" x14ac:dyDescent="0.25">
      <c r="B328" t="s">
        <v>449</v>
      </c>
      <c r="C328" t="s">
        <v>882</v>
      </c>
      <c r="D328" t="s">
        <v>968</v>
      </c>
      <c r="E328" t="s">
        <v>1421</v>
      </c>
      <c r="F328">
        <v>5.7842275872999997E-2</v>
      </c>
      <c r="G328">
        <v>1.1143776809999999</v>
      </c>
      <c r="H328">
        <v>0.14604128243</v>
      </c>
      <c r="I328" t="s">
        <v>1537</v>
      </c>
      <c r="J328">
        <v>3.7994680745</v>
      </c>
      <c r="K328">
        <v>128980.80693999999</v>
      </c>
    </row>
    <row r="329" spans="2:11" x14ac:dyDescent="0.25">
      <c r="B329" t="s">
        <v>451</v>
      </c>
      <c r="C329" t="s">
        <v>883</v>
      </c>
      <c r="D329" t="s">
        <v>962</v>
      </c>
      <c r="E329" t="s">
        <v>1423</v>
      </c>
      <c r="F329">
        <v>0</v>
      </c>
      <c r="G329">
        <v>-47.003960667999998</v>
      </c>
      <c r="H329">
        <v>-8.129502574</v>
      </c>
      <c r="I329" t="s">
        <v>1537</v>
      </c>
      <c r="J329">
        <v>0.48793168955999999</v>
      </c>
      <c r="K329">
        <v>35.702513561000004</v>
      </c>
    </row>
    <row r="330" spans="2:11" x14ac:dyDescent="0.25">
      <c r="B330" t="s">
        <v>455</v>
      </c>
      <c r="C330" t="s">
        <v>884</v>
      </c>
      <c r="D330" t="s">
        <v>970</v>
      </c>
      <c r="E330" t="s">
        <v>1427</v>
      </c>
      <c r="F330">
        <v>0.17360498804999999</v>
      </c>
      <c r="G330">
        <v>2.1862215132</v>
      </c>
      <c r="H330">
        <v>0.28254333242000002</v>
      </c>
      <c r="I330" t="s">
        <v>1534</v>
      </c>
      <c r="J330">
        <v>5.3732477452999996</v>
      </c>
      <c r="K330">
        <v>197679.44819</v>
      </c>
    </row>
    <row r="331" spans="2:11" x14ac:dyDescent="0.25">
      <c r="B331" t="s">
        <v>458</v>
      </c>
      <c r="C331" t="s">
        <v>885</v>
      </c>
      <c r="D331" t="s">
        <v>961</v>
      </c>
      <c r="E331" t="s">
        <v>1430</v>
      </c>
      <c r="F331">
        <v>4.8543936899000002E-2</v>
      </c>
      <c r="G331">
        <v>1.8584022203999999</v>
      </c>
      <c r="H331">
        <v>-0.22927782532999999</v>
      </c>
      <c r="I331" t="s">
        <v>1540</v>
      </c>
      <c r="J331">
        <v>0.32995380647</v>
      </c>
      <c r="K331">
        <v>1871.7081667</v>
      </c>
    </row>
    <row r="332" spans="2:11" x14ac:dyDescent="0.25">
      <c r="B332" t="s">
        <v>459</v>
      </c>
      <c r="C332" t="s">
        <v>886</v>
      </c>
      <c r="D332" t="s">
        <v>960</v>
      </c>
      <c r="E332" t="s">
        <v>1431</v>
      </c>
      <c r="F332">
        <v>0.12525086073</v>
      </c>
      <c r="G332">
        <v>0.46446308246000001</v>
      </c>
      <c r="H332">
        <v>9.5367548045E-2</v>
      </c>
      <c r="I332" t="s">
        <v>1538</v>
      </c>
      <c r="J332">
        <v>1.6917631531999999</v>
      </c>
      <c r="K332">
        <v>206978.81623999999</v>
      </c>
    </row>
    <row r="333" spans="2:11" x14ac:dyDescent="0.25">
      <c r="B333" t="s">
        <v>460</v>
      </c>
      <c r="C333" t="s">
        <v>887</v>
      </c>
      <c r="D333" t="s">
        <v>960</v>
      </c>
      <c r="E333" t="s">
        <v>1432</v>
      </c>
      <c r="F333">
        <v>2.8600787809000001E-2</v>
      </c>
      <c r="G333">
        <v>4.9786196553000002</v>
      </c>
      <c r="H333">
        <v>-0.27062692971000002</v>
      </c>
      <c r="I333" t="s">
        <v>1537</v>
      </c>
      <c r="J333">
        <v>3.2775411442000002</v>
      </c>
      <c r="K333">
        <v>483.85950622000001</v>
      </c>
    </row>
    <row r="334" spans="2:11" x14ac:dyDescent="0.25">
      <c r="B334" t="s">
        <v>461</v>
      </c>
      <c r="C334" t="s">
        <v>888</v>
      </c>
      <c r="D334" t="s">
        <v>960</v>
      </c>
      <c r="E334" t="s">
        <v>1433</v>
      </c>
      <c r="F334">
        <v>0.21652797444999999</v>
      </c>
      <c r="G334">
        <v>3.2030018671999998</v>
      </c>
      <c r="H334">
        <v>0.6027252488</v>
      </c>
      <c r="I334" t="s">
        <v>1537</v>
      </c>
      <c r="J334">
        <v>6.2791209230999998</v>
      </c>
      <c r="K334">
        <v>283210.08948000002</v>
      </c>
    </row>
    <row r="335" spans="2:11" x14ac:dyDescent="0.25">
      <c r="B335" t="s">
        <v>463</v>
      </c>
      <c r="C335" t="s">
        <v>889</v>
      </c>
      <c r="D335" t="s">
        <v>961</v>
      </c>
      <c r="E335" t="s">
        <v>1435</v>
      </c>
      <c r="F335">
        <v>0</v>
      </c>
      <c r="G335">
        <v>-6.9157835164000003</v>
      </c>
      <c r="H335">
        <v>5.7978404642000001</v>
      </c>
      <c r="I335" t="s">
        <v>1537</v>
      </c>
      <c r="J335">
        <v>0.19597256384</v>
      </c>
      <c r="K335">
        <v>174.30495644000001</v>
      </c>
    </row>
    <row r="336" spans="2:11" x14ac:dyDescent="0.25">
      <c r="B336" t="s">
        <v>465</v>
      </c>
      <c r="C336" t="s">
        <v>890</v>
      </c>
      <c r="D336" t="s">
        <v>961</v>
      </c>
      <c r="E336" t="s">
        <v>1437</v>
      </c>
      <c r="F336">
        <v>5.4838430431E-2</v>
      </c>
      <c r="G336">
        <v>0.59827681633999996</v>
      </c>
      <c r="H336">
        <v>0.14490147346000001</v>
      </c>
      <c r="I336" t="s">
        <v>1546</v>
      </c>
      <c r="J336">
        <v>0.87587737717000003</v>
      </c>
      <c r="K336">
        <v>6475.7519464999996</v>
      </c>
    </row>
    <row r="337" spans="2:11" x14ac:dyDescent="0.25">
      <c r="B337" t="s">
        <v>466</v>
      </c>
      <c r="C337" t="s">
        <v>891</v>
      </c>
      <c r="D337" t="s">
        <v>960</v>
      </c>
      <c r="E337" t="s">
        <v>1438</v>
      </c>
      <c r="F337">
        <v>0.11751874701999999</v>
      </c>
      <c r="G337">
        <v>4.7383285899000001</v>
      </c>
      <c r="H337">
        <v>0.45485698520000001</v>
      </c>
      <c r="I337" t="s">
        <v>1534</v>
      </c>
      <c r="K337">
        <v>11.742597894999999</v>
      </c>
    </row>
    <row r="338" spans="2:11" x14ac:dyDescent="0.25">
      <c r="B338" t="s">
        <v>468</v>
      </c>
      <c r="C338" t="s">
        <v>892</v>
      </c>
      <c r="D338" t="s">
        <v>960</v>
      </c>
      <c r="E338" t="s">
        <v>1440</v>
      </c>
      <c r="F338">
        <v>0</v>
      </c>
      <c r="G338">
        <v>0.68079543220000005</v>
      </c>
      <c r="H338">
        <v>-0.14629450181</v>
      </c>
      <c r="I338" t="s">
        <v>1538</v>
      </c>
      <c r="J338">
        <v>0.30995660607999997</v>
      </c>
      <c r="K338">
        <v>48259.247217999997</v>
      </c>
    </row>
    <row r="339" spans="2:11" x14ac:dyDescent="0.25">
      <c r="B339" t="s">
        <v>469</v>
      </c>
      <c r="C339" t="s">
        <v>893</v>
      </c>
      <c r="D339" t="s">
        <v>960</v>
      </c>
      <c r="E339" t="s">
        <v>1441</v>
      </c>
      <c r="F339">
        <v>0</v>
      </c>
      <c r="G339">
        <v>1.8481306900000001</v>
      </c>
      <c r="H339">
        <v>-0.33110654408000001</v>
      </c>
      <c r="I339" t="s">
        <v>1537</v>
      </c>
      <c r="J339">
        <v>0.64590957266000004</v>
      </c>
      <c r="K339">
        <v>7325.67544</v>
      </c>
    </row>
    <row r="340" spans="2:11" x14ac:dyDescent="0.25">
      <c r="B340" t="s">
        <v>470</v>
      </c>
      <c r="C340" t="s">
        <v>894</v>
      </c>
      <c r="D340" t="s">
        <v>960</v>
      </c>
      <c r="E340" t="s">
        <v>1442</v>
      </c>
      <c r="F340">
        <v>0.45908919652000002</v>
      </c>
      <c r="G340">
        <v>2.8167387238999999</v>
      </c>
      <c r="H340">
        <v>0.22393840139000001</v>
      </c>
      <c r="I340" t="s">
        <v>1535</v>
      </c>
      <c r="J340">
        <v>2.8416021756999998</v>
      </c>
      <c r="K340">
        <v>491907.03022000002</v>
      </c>
    </row>
    <row r="341" spans="2:11" x14ac:dyDescent="0.25">
      <c r="B341" t="s">
        <v>471</v>
      </c>
      <c r="C341" t="s">
        <v>895</v>
      </c>
      <c r="D341" t="s">
        <v>960</v>
      </c>
      <c r="E341" t="s">
        <v>1443</v>
      </c>
      <c r="F341">
        <v>0.12910491564000001</v>
      </c>
      <c r="G341">
        <v>0.66849947438000001</v>
      </c>
      <c r="H341">
        <v>0.11184200995</v>
      </c>
      <c r="I341" t="s">
        <v>1538</v>
      </c>
      <c r="J341">
        <v>1.5337852701000001</v>
      </c>
      <c r="K341">
        <v>127788.53088999999</v>
      </c>
    </row>
    <row r="342" spans="2:11" x14ac:dyDescent="0.25">
      <c r="B342" t="s">
        <v>472</v>
      </c>
      <c r="C342" t="s">
        <v>896</v>
      </c>
      <c r="D342" t="s">
        <v>960</v>
      </c>
      <c r="E342" t="s">
        <v>1444</v>
      </c>
      <c r="F342">
        <v>1.3102140688999999E-2</v>
      </c>
      <c r="G342">
        <v>1.4735774517</v>
      </c>
      <c r="H342">
        <v>3.7827439078999998E-2</v>
      </c>
      <c r="I342" t="s">
        <v>1545</v>
      </c>
      <c r="J342">
        <v>3.1835543024000001</v>
      </c>
      <c r="K342">
        <v>50538.514781999998</v>
      </c>
    </row>
    <row r="343" spans="2:11" x14ac:dyDescent="0.25">
      <c r="B343" t="s">
        <v>473</v>
      </c>
      <c r="C343" t="s">
        <v>897</v>
      </c>
      <c r="D343" t="s">
        <v>960</v>
      </c>
      <c r="E343" t="s">
        <v>1445</v>
      </c>
      <c r="F343">
        <v>0.56025101318000003</v>
      </c>
      <c r="G343">
        <v>4.3157459146999999</v>
      </c>
      <c r="H343">
        <v>1.1708458544</v>
      </c>
      <c r="I343" t="s">
        <v>1532</v>
      </c>
      <c r="J343">
        <v>8.6987821704999995</v>
      </c>
      <c r="K343">
        <v>191811.06430999999</v>
      </c>
    </row>
    <row r="344" spans="2:11" x14ac:dyDescent="0.25">
      <c r="B344" t="s">
        <v>474</v>
      </c>
      <c r="C344" t="s">
        <v>898</v>
      </c>
      <c r="D344" t="s">
        <v>960</v>
      </c>
      <c r="E344" t="s">
        <v>1446</v>
      </c>
      <c r="F344">
        <v>0</v>
      </c>
      <c r="G344">
        <v>1.3686204375</v>
      </c>
      <c r="H344">
        <v>-2.9236934754999999E-2</v>
      </c>
      <c r="I344" t="s">
        <v>1537</v>
      </c>
      <c r="J344">
        <v>3.0495730598000002</v>
      </c>
      <c r="K344">
        <v>105749.4819</v>
      </c>
    </row>
    <row r="345" spans="2:11" x14ac:dyDescent="0.25">
      <c r="B345" t="s">
        <v>476</v>
      </c>
      <c r="C345" t="s">
        <v>899</v>
      </c>
      <c r="D345" t="s">
        <v>962</v>
      </c>
      <c r="E345" t="s">
        <v>1448</v>
      </c>
      <c r="F345">
        <v>1.3450011488</v>
      </c>
      <c r="G345">
        <v>4.9500841939000004</v>
      </c>
      <c r="H345">
        <v>1.1307743134999999</v>
      </c>
      <c r="I345" t="s">
        <v>1537</v>
      </c>
      <c r="J345">
        <v>8.9987401764000001</v>
      </c>
      <c r="K345">
        <v>3.5610378056999998</v>
      </c>
    </row>
    <row r="346" spans="2:11" x14ac:dyDescent="0.25">
      <c r="B346" t="s">
        <v>478</v>
      </c>
      <c r="C346" t="s">
        <v>900</v>
      </c>
      <c r="D346" t="s">
        <v>960</v>
      </c>
      <c r="E346" t="s">
        <v>1450</v>
      </c>
      <c r="F346">
        <v>0</v>
      </c>
      <c r="G346">
        <v>2.2407834867999998</v>
      </c>
      <c r="H346">
        <v>-1.6805718936</v>
      </c>
      <c r="I346" t="s">
        <v>1540</v>
      </c>
      <c r="J346">
        <v>0.25796388506000001</v>
      </c>
      <c r="K346">
        <v>4017.9233217999999</v>
      </c>
    </row>
    <row r="347" spans="2:11" x14ac:dyDescent="0.25">
      <c r="B347" t="s">
        <v>480</v>
      </c>
      <c r="C347" t="s">
        <v>901</v>
      </c>
      <c r="D347" t="s">
        <v>962</v>
      </c>
      <c r="E347" t="s">
        <v>1452</v>
      </c>
      <c r="F347">
        <v>0</v>
      </c>
      <c r="G347">
        <v>-0.12755332877</v>
      </c>
      <c r="H347">
        <v>1.4524251864</v>
      </c>
      <c r="I347" t="s">
        <v>1537</v>
      </c>
      <c r="K347">
        <v>1.5765544896999999</v>
      </c>
    </row>
    <row r="348" spans="2:11" x14ac:dyDescent="0.25">
      <c r="B348" t="s">
        <v>482</v>
      </c>
      <c r="C348" t="s">
        <v>902</v>
      </c>
      <c r="D348" t="s">
        <v>960</v>
      </c>
      <c r="E348" t="s">
        <v>1454</v>
      </c>
      <c r="G348">
        <v>1.351565583</v>
      </c>
      <c r="H348">
        <v>0.10501193414</v>
      </c>
      <c r="I348" t="s">
        <v>1533</v>
      </c>
      <c r="K348">
        <v>0</v>
      </c>
    </row>
    <row r="349" spans="2:11" x14ac:dyDescent="0.25">
      <c r="B349" t="s">
        <v>483</v>
      </c>
      <c r="C349" t="s">
        <v>903</v>
      </c>
      <c r="D349" t="s">
        <v>960</v>
      </c>
      <c r="E349" t="s">
        <v>1455</v>
      </c>
      <c r="G349">
        <v>8.3277502767000005E-6</v>
      </c>
      <c r="H349">
        <v>-9.3046698601999993E-6</v>
      </c>
      <c r="I349" t="s">
        <v>1537</v>
      </c>
      <c r="K349">
        <v>0</v>
      </c>
    </row>
    <row r="350" spans="2:11" x14ac:dyDescent="0.25">
      <c r="B350" t="s">
        <v>484</v>
      </c>
      <c r="C350" t="s">
        <v>904</v>
      </c>
      <c r="D350" t="s">
        <v>960</v>
      </c>
      <c r="E350" t="s">
        <v>1456</v>
      </c>
      <c r="G350">
        <v>1.6903414313999999E-5</v>
      </c>
      <c r="H350">
        <v>1.8111630204E-7</v>
      </c>
      <c r="I350" t="s">
        <v>1543</v>
      </c>
      <c r="K350">
        <v>0</v>
      </c>
    </row>
    <row r="351" spans="2:11" x14ac:dyDescent="0.25">
      <c r="B351" t="s">
        <v>486</v>
      </c>
      <c r="C351" t="s">
        <v>905</v>
      </c>
      <c r="D351" t="s">
        <v>962</v>
      </c>
      <c r="E351" t="s">
        <v>1458</v>
      </c>
      <c r="F351">
        <v>0.18337010372000001</v>
      </c>
      <c r="G351">
        <v>5.1843842684999997</v>
      </c>
      <c r="H351">
        <v>3.5796018709999999</v>
      </c>
      <c r="I351" t="s">
        <v>1537</v>
      </c>
      <c r="K351">
        <v>0</v>
      </c>
    </row>
    <row r="352" spans="2:11" x14ac:dyDescent="0.25">
      <c r="B352" t="s">
        <v>488</v>
      </c>
      <c r="C352" t="s">
        <v>906</v>
      </c>
      <c r="D352" t="s">
        <v>960</v>
      </c>
      <c r="E352" t="s">
        <v>1460</v>
      </c>
      <c r="F352">
        <v>0.45822299371000003</v>
      </c>
      <c r="G352">
        <v>5.7500768953000003</v>
      </c>
      <c r="H352">
        <v>2.7182796925999999</v>
      </c>
      <c r="I352" t="s">
        <v>1550</v>
      </c>
      <c r="J352">
        <v>7.9588857559999999</v>
      </c>
      <c r="K352">
        <v>1316109.6880999999</v>
      </c>
    </row>
    <row r="353" spans="2:11" x14ac:dyDescent="0.25">
      <c r="B353" t="s">
        <v>489</v>
      </c>
      <c r="C353" t="s">
        <v>907</v>
      </c>
      <c r="D353" t="s">
        <v>960</v>
      </c>
      <c r="E353" t="s">
        <v>1461</v>
      </c>
      <c r="F353">
        <v>0.10344091750000001</v>
      </c>
      <c r="G353">
        <v>1.9165721041999999</v>
      </c>
      <c r="H353">
        <v>-7.1568782905000003E-2</v>
      </c>
      <c r="I353" t="s">
        <v>1537</v>
      </c>
      <c r="J353">
        <v>0.67990481332999997</v>
      </c>
      <c r="K353">
        <v>6956.1140975999997</v>
      </c>
    </row>
    <row r="354" spans="2:11" x14ac:dyDescent="0.25">
      <c r="B354" t="s">
        <v>492</v>
      </c>
      <c r="C354" t="s">
        <v>908</v>
      </c>
      <c r="D354" t="s">
        <v>968</v>
      </c>
      <c r="E354" t="s">
        <v>1464</v>
      </c>
      <c r="F354">
        <v>0.39874695494000001</v>
      </c>
      <c r="G354">
        <v>1.2184522323</v>
      </c>
      <c r="H354">
        <v>0.26874753850999999</v>
      </c>
      <c r="I354" t="s">
        <v>1533</v>
      </c>
      <c r="J354">
        <v>7.2929789829000002</v>
      </c>
      <c r="K354">
        <v>490512.94777000003</v>
      </c>
    </row>
    <row r="355" spans="2:11" x14ac:dyDescent="0.25">
      <c r="B355" t="s">
        <v>494</v>
      </c>
      <c r="C355" t="s">
        <v>909</v>
      </c>
      <c r="D355" t="s">
        <v>961</v>
      </c>
      <c r="E355" t="s">
        <v>1466</v>
      </c>
      <c r="F355">
        <v>0</v>
      </c>
      <c r="G355">
        <v>1.5501259892999999</v>
      </c>
      <c r="H355">
        <v>0.82786572106</v>
      </c>
      <c r="I355" t="s">
        <v>1535</v>
      </c>
      <c r="J355">
        <v>3.4195212669999999</v>
      </c>
      <c r="K355">
        <v>47282.913280000001</v>
      </c>
    </row>
    <row r="356" spans="2:11" x14ac:dyDescent="0.25">
      <c r="B356" t="s">
        <v>495</v>
      </c>
      <c r="C356" t="s">
        <v>910</v>
      </c>
      <c r="D356" t="s">
        <v>960</v>
      </c>
      <c r="E356" t="s">
        <v>1467</v>
      </c>
      <c r="F356">
        <v>4.1434496148E-5</v>
      </c>
      <c r="G356">
        <v>0.36444962527000002</v>
      </c>
      <c r="H356">
        <v>-5.6373603522999999E-2</v>
      </c>
      <c r="I356" t="s">
        <v>1545</v>
      </c>
      <c r="J356">
        <v>0.18797368368</v>
      </c>
      <c r="K356">
        <v>4371.9784996999997</v>
      </c>
    </row>
    <row r="357" spans="2:11" x14ac:dyDescent="0.25">
      <c r="B357" t="s">
        <v>496</v>
      </c>
      <c r="C357" t="s">
        <v>911</v>
      </c>
      <c r="D357" t="s">
        <v>960</v>
      </c>
      <c r="E357" t="s">
        <v>1468</v>
      </c>
      <c r="F357">
        <v>1.6066423925E-2</v>
      </c>
      <c r="G357">
        <v>0.95117741702000003</v>
      </c>
      <c r="H357">
        <v>0.10414090215000001</v>
      </c>
      <c r="I357" t="s">
        <v>1537</v>
      </c>
      <c r="J357">
        <v>0.58191853141000005</v>
      </c>
      <c r="K357">
        <v>4792.0942642</v>
      </c>
    </row>
    <row r="358" spans="2:11" x14ac:dyDescent="0.25">
      <c r="B358" t="s">
        <v>497</v>
      </c>
      <c r="C358" t="s">
        <v>912</v>
      </c>
      <c r="D358" t="s">
        <v>960</v>
      </c>
      <c r="E358" t="s">
        <v>1469</v>
      </c>
      <c r="F358">
        <v>0</v>
      </c>
      <c r="G358">
        <v>1.5358095103</v>
      </c>
      <c r="H358">
        <v>2.7204908621000002E-3</v>
      </c>
      <c r="I358" t="s">
        <v>1541</v>
      </c>
      <c r="J358">
        <v>0.54392385066000004</v>
      </c>
      <c r="K358">
        <v>1247.3595502999999</v>
      </c>
    </row>
    <row r="359" spans="2:11" x14ac:dyDescent="0.25">
      <c r="B359" t="s">
        <v>498</v>
      </c>
      <c r="C359" t="s">
        <v>913</v>
      </c>
      <c r="D359" t="s">
        <v>960</v>
      </c>
      <c r="E359" t="s">
        <v>1470</v>
      </c>
      <c r="F359">
        <v>0</v>
      </c>
      <c r="G359">
        <v>-2.7281462794000001E-2</v>
      </c>
      <c r="H359">
        <v>-3.3654827780999999E-2</v>
      </c>
      <c r="I359" t="s">
        <v>1537</v>
      </c>
      <c r="K359">
        <v>0</v>
      </c>
    </row>
    <row r="360" spans="2:11" x14ac:dyDescent="0.25">
      <c r="B360" t="s">
        <v>500</v>
      </c>
      <c r="C360" t="s">
        <v>914</v>
      </c>
      <c r="D360" t="s">
        <v>960</v>
      </c>
      <c r="E360" t="s">
        <v>1472</v>
      </c>
      <c r="F360">
        <v>0.27322676242999999</v>
      </c>
      <c r="G360">
        <v>2.2270119073000001</v>
      </c>
      <c r="H360">
        <v>0.46301120061000001</v>
      </c>
      <c r="I360" t="s">
        <v>1538</v>
      </c>
      <c r="J360">
        <v>3.7674725537999998</v>
      </c>
      <c r="K360">
        <v>15240.214373999999</v>
      </c>
    </row>
    <row r="361" spans="2:11" x14ac:dyDescent="0.25">
      <c r="B361" t="s">
        <v>501</v>
      </c>
      <c r="C361" t="s">
        <v>915</v>
      </c>
      <c r="D361" t="s">
        <v>960</v>
      </c>
      <c r="E361" t="s">
        <v>1473</v>
      </c>
      <c r="G361">
        <v>1.5876878603</v>
      </c>
      <c r="H361">
        <v>0.11595819293</v>
      </c>
      <c r="I361" t="s">
        <v>1541</v>
      </c>
      <c r="K361">
        <v>0</v>
      </c>
    </row>
    <row r="362" spans="2:11" x14ac:dyDescent="0.25">
      <c r="B362" t="s">
        <v>503</v>
      </c>
      <c r="C362" t="s">
        <v>916</v>
      </c>
      <c r="D362" t="s">
        <v>961</v>
      </c>
      <c r="E362" t="s">
        <v>1475</v>
      </c>
      <c r="F362">
        <v>0</v>
      </c>
      <c r="G362">
        <v>-730.78862051999999</v>
      </c>
      <c r="H362">
        <v>-60.845803535000002</v>
      </c>
      <c r="I362" t="s">
        <v>1540</v>
      </c>
      <c r="J362">
        <v>3.3595296657999998</v>
      </c>
      <c r="K362">
        <v>82.952293003999998</v>
      </c>
    </row>
    <row r="363" spans="2:11" x14ac:dyDescent="0.25">
      <c r="B363" t="s">
        <v>505</v>
      </c>
      <c r="C363" t="s">
        <v>917</v>
      </c>
      <c r="D363" t="s">
        <v>961</v>
      </c>
      <c r="E363" t="s">
        <v>1477</v>
      </c>
      <c r="F363">
        <v>1.3829255110000001</v>
      </c>
      <c r="G363">
        <v>17.210947425000001</v>
      </c>
      <c r="H363">
        <v>2.4867083650000001</v>
      </c>
      <c r="I363" t="s">
        <v>1535</v>
      </c>
      <c r="K363">
        <v>9.0122812783999997</v>
      </c>
    </row>
    <row r="364" spans="2:11" x14ac:dyDescent="0.25">
      <c r="B364" t="s">
        <v>507</v>
      </c>
      <c r="C364" t="s">
        <v>918</v>
      </c>
      <c r="D364" t="s">
        <v>961</v>
      </c>
      <c r="E364" t="s">
        <v>1479</v>
      </c>
      <c r="F364">
        <v>0</v>
      </c>
      <c r="G364">
        <v>3.6905348025000002</v>
      </c>
      <c r="H364">
        <v>-0.35932626253</v>
      </c>
      <c r="I364" t="s">
        <v>1543</v>
      </c>
      <c r="J364">
        <v>1.9437278781</v>
      </c>
      <c r="K364">
        <v>192.91363271</v>
      </c>
    </row>
    <row r="365" spans="2:11" x14ac:dyDescent="0.25">
      <c r="B365" t="s">
        <v>508</v>
      </c>
      <c r="C365" t="s">
        <v>919</v>
      </c>
      <c r="D365" t="s">
        <v>960</v>
      </c>
      <c r="E365" t="s">
        <v>1480</v>
      </c>
      <c r="F365">
        <v>0.45329635847999999</v>
      </c>
      <c r="G365">
        <v>7.8806697226000004</v>
      </c>
      <c r="H365">
        <v>0.46816412216999997</v>
      </c>
      <c r="I365" t="s">
        <v>1543</v>
      </c>
      <c r="J365">
        <v>8.2228488011999996</v>
      </c>
      <c r="K365">
        <v>318172.06225999998</v>
      </c>
    </row>
    <row r="366" spans="2:11" x14ac:dyDescent="0.25">
      <c r="B366" t="s">
        <v>509</v>
      </c>
      <c r="C366" t="s">
        <v>920</v>
      </c>
      <c r="D366" t="s">
        <v>960</v>
      </c>
      <c r="E366" t="s">
        <v>1481</v>
      </c>
      <c r="F366">
        <v>0</v>
      </c>
      <c r="G366">
        <v>1.3494573589000001</v>
      </c>
      <c r="H366">
        <v>-1.0864058067</v>
      </c>
      <c r="I366" t="s">
        <v>1541</v>
      </c>
      <c r="J366">
        <v>1.1678365029</v>
      </c>
      <c r="K366">
        <v>81565.522215999998</v>
      </c>
    </row>
    <row r="367" spans="2:11" x14ac:dyDescent="0.25">
      <c r="B367" t="s">
        <v>510</v>
      </c>
      <c r="C367" t="s">
        <v>921</v>
      </c>
      <c r="D367" t="s">
        <v>960</v>
      </c>
      <c r="E367" t="s">
        <v>1482</v>
      </c>
      <c r="F367">
        <v>0.25711610604000001</v>
      </c>
      <c r="G367">
        <v>1.5656702508</v>
      </c>
      <c r="H367">
        <v>0.27322630440000001</v>
      </c>
      <c r="I367" t="s">
        <v>1537</v>
      </c>
      <c r="J367">
        <v>5.6192133101000001</v>
      </c>
      <c r="K367">
        <v>9276.7600358</v>
      </c>
    </row>
    <row r="368" spans="2:11" x14ac:dyDescent="0.25">
      <c r="B368" t="s">
        <v>512</v>
      </c>
      <c r="C368" t="s">
        <v>922</v>
      </c>
      <c r="D368" t="s">
        <v>961</v>
      </c>
      <c r="E368" t="s">
        <v>1484</v>
      </c>
      <c r="F368">
        <v>0</v>
      </c>
      <c r="G368">
        <v>-14.887915405999999</v>
      </c>
      <c r="H368">
        <v>5.0535086238000002E-2</v>
      </c>
      <c r="I368" t="s">
        <v>1540</v>
      </c>
      <c r="J368">
        <v>0.61991321214999995</v>
      </c>
      <c r="K368">
        <v>27.962329141000001</v>
      </c>
    </row>
    <row r="369" spans="2:11" x14ac:dyDescent="0.25">
      <c r="B369" t="s">
        <v>513</v>
      </c>
      <c r="C369" t="s">
        <v>923</v>
      </c>
      <c r="D369" t="s">
        <v>960</v>
      </c>
      <c r="E369" t="s">
        <v>1485</v>
      </c>
      <c r="F369">
        <v>0.16355789228000001</v>
      </c>
      <c r="G369">
        <v>2.0109192717000002</v>
      </c>
      <c r="H369">
        <v>0.13231913021</v>
      </c>
      <c r="I369" t="s">
        <v>1543</v>
      </c>
      <c r="J369">
        <v>2.7996080549000002</v>
      </c>
      <c r="K369">
        <v>435883.63130000001</v>
      </c>
    </row>
    <row r="370" spans="2:11" x14ac:dyDescent="0.25">
      <c r="B370" t="s">
        <v>514</v>
      </c>
      <c r="C370" t="s">
        <v>924</v>
      </c>
      <c r="D370" t="s">
        <v>960</v>
      </c>
      <c r="E370" t="s">
        <v>1486</v>
      </c>
      <c r="F370">
        <v>0</v>
      </c>
      <c r="G370">
        <v>0.31704879502</v>
      </c>
      <c r="H370">
        <v>-3.1457822585000003E-2</v>
      </c>
      <c r="I370" t="s">
        <v>1537</v>
      </c>
      <c r="J370">
        <v>0.28995940568</v>
      </c>
      <c r="K370">
        <v>2438.0456687999999</v>
      </c>
    </row>
    <row r="371" spans="2:11" x14ac:dyDescent="0.25">
      <c r="B371" t="s">
        <v>515</v>
      </c>
      <c r="C371" t="s">
        <v>925</v>
      </c>
      <c r="D371" t="s">
        <v>960</v>
      </c>
      <c r="E371" t="s">
        <v>1487</v>
      </c>
      <c r="F371">
        <v>5.9328310930000003E-2</v>
      </c>
      <c r="G371">
        <v>1.3632236338999999</v>
      </c>
      <c r="H371">
        <v>0.15731057376999999</v>
      </c>
      <c r="I371" t="s">
        <v>1545</v>
      </c>
      <c r="J371">
        <v>5.1312816206000003</v>
      </c>
      <c r="K371">
        <v>619502.00321</v>
      </c>
    </row>
    <row r="372" spans="2:11" x14ac:dyDescent="0.25">
      <c r="B372" t="s">
        <v>516</v>
      </c>
      <c r="C372" t="s">
        <v>926</v>
      </c>
      <c r="D372" t="s">
        <v>961</v>
      </c>
      <c r="E372" t="s">
        <v>1488</v>
      </c>
      <c r="F372">
        <v>3.6326059672999997E-2</v>
      </c>
      <c r="G372">
        <v>0.39398070242</v>
      </c>
      <c r="H372">
        <v>0.11574821079</v>
      </c>
      <c r="I372" t="s">
        <v>1539</v>
      </c>
      <c r="J372">
        <v>2.0557122002999999</v>
      </c>
      <c r="K372">
        <v>7428.2176067</v>
      </c>
    </row>
    <row r="373" spans="2:11" x14ac:dyDescent="0.25">
      <c r="B373" t="s">
        <v>518</v>
      </c>
      <c r="C373" t="s">
        <v>927</v>
      </c>
      <c r="D373" t="s">
        <v>961</v>
      </c>
      <c r="E373" t="s">
        <v>1490</v>
      </c>
      <c r="F373">
        <v>0.20481261567</v>
      </c>
      <c r="G373">
        <v>4.7056813174999998</v>
      </c>
      <c r="H373">
        <v>0.65803959932</v>
      </c>
      <c r="I373" t="s">
        <v>1533</v>
      </c>
      <c r="J373">
        <v>4.6093546903</v>
      </c>
      <c r="K373">
        <v>182623.05885999999</v>
      </c>
    </row>
    <row r="374" spans="2:11" x14ac:dyDescent="0.25">
      <c r="B374" t="s">
        <v>520</v>
      </c>
      <c r="C374" t="s">
        <v>928</v>
      </c>
      <c r="D374" t="s">
        <v>961</v>
      </c>
      <c r="E374" t="s">
        <v>1492</v>
      </c>
      <c r="F374">
        <v>6.4378157983000006E-2</v>
      </c>
      <c r="G374">
        <v>0.98047228446000001</v>
      </c>
      <c r="H374">
        <v>0.10352744211000001</v>
      </c>
      <c r="I374" t="s">
        <v>1537</v>
      </c>
      <c r="J374">
        <v>4.0994260802999998</v>
      </c>
      <c r="K374">
        <v>14.769261976999999</v>
      </c>
    </row>
    <row r="375" spans="2:11" x14ac:dyDescent="0.25">
      <c r="B375" t="s">
        <v>521</v>
      </c>
      <c r="C375" t="s">
        <v>929</v>
      </c>
      <c r="D375" t="s">
        <v>960</v>
      </c>
      <c r="E375" t="s">
        <v>1493</v>
      </c>
      <c r="F375">
        <v>2.7138035572000001E-2</v>
      </c>
      <c r="G375">
        <v>1.3276651184999999</v>
      </c>
      <c r="H375">
        <v>7.1471494218999995E-2</v>
      </c>
      <c r="I375" t="s">
        <v>1541</v>
      </c>
      <c r="J375">
        <v>0.70390145380000002</v>
      </c>
      <c r="K375">
        <v>11100.739054</v>
      </c>
    </row>
    <row r="376" spans="2:11" x14ac:dyDescent="0.25">
      <c r="B376" t="s">
        <v>522</v>
      </c>
      <c r="C376" t="s">
        <v>930</v>
      </c>
      <c r="D376" t="s">
        <v>960</v>
      </c>
      <c r="E376" t="s">
        <v>1494</v>
      </c>
      <c r="F376">
        <v>5.1803799839999998E-2</v>
      </c>
      <c r="G376">
        <v>4.0270472795999996</v>
      </c>
      <c r="H376">
        <v>3.7034931187999998E-2</v>
      </c>
      <c r="I376" t="s">
        <v>1538</v>
      </c>
      <c r="J376">
        <v>0.65390845281999999</v>
      </c>
      <c r="K376">
        <v>854.95184372000006</v>
      </c>
    </row>
    <row r="377" spans="2:11" x14ac:dyDescent="0.25">
      <c r="B377" t="s">
        <v>523</v>
      </c>
      <c r="C377" t="s">
        <v>931</v>
      </c>
      <c r="D377" t="s">
        <v>960</v>
      </c>
      <c r="E377" t="s">
        <v>1495</v>
      </c>
      <c r="F377">
        <v>8.6240408421999995E-2</v>
      </c>
      <c r="G377">
        <v>4.0414416529999997</v>
      </c>
      <c r="H377">
        <v>0.67576383745000002</v>
      </c>
      <c r="I377" t="s">
        <v>1546</v>
      </c>
      <c r="J377">
        <v>4.4593756873999997</v>
      </c>
      <c r="K377">
        <v>73941.636962000004</v>
      </c>
    </row>
    <row r="378" spans="2:11" x14ac:dyDescent="0.25">
      <c r="B378" t="s">
        <v>524</v>
      </c>
      <c r="C378" t="s">
        <v>932</v>
      </c>
      <c r="D378" t="s">
        <v>960</v>
      </c>
      <c r="E378" t="s">
        <v>1496</v>
      </c>
      <c r="F378">
        <v>0.10546139806</v>
      </c>
      <c r="G378">
        <v>2.0489824782000001</v>
      </c>
      <c r="H378">
        <v>0.31613490861999999</v>
      </c>
      <c r="I378" t="s">
        <v>1531</v>
      </c>
      <c r="J378">
        <v>2.8875957365999998</v>
      </c>
      <c r="K378">
        <v>500894.74488999997</v>
      </c>
    </row>
    <row r="379" spans="2:11" x14ac:dyDescent="0.25">
      <c r="B379" t="s">
        <v>525</v>
      </c>
      <c r="C379" t="s">
        <v>933</v>
      </c>
      <c r="D379" t="s">
        <v>960</v>
      </c>
      <c r="E379" t="s">
        <v>1497</v>
      </c>
      <c r="F379">
        <v>3.4659134284999997E-2</v>
      </c>
      <c r="G379">
        <v>0.54733671210000001</v>
      </c>
      <c r="H379">
        <v>9.5548728639999997E-2</v>
      </c>
      <c r="I379" t="s">
        <v>1537</v>
      </c>
      <c r="J379">
        <v>0.46793448917000002</v>
      </c>
      <c r="K379">
        <v>281.54725872</v>
      </c>
    </row>
    <row r="380" spans="2:11" x14ac:dyDescent="0.25">
      <c r="B380" t="s">
        <v>526</v>
      </c>
      <c r="C380" t="s">
        <v>934</v>
      </c>
      <c r="D380" t="s">
        <v>960</v>
      </c>
      <c r="E380" t="s">
        <v>1498</v>
      </c>
      <c r="F380">
        <v>1.6210333641999999E-2</v>
      </c>
      <c r="G380">
        <v>0.54137682004999998</v>
      </c>
      <c r="H380">
        <v>7.0230743851000005E-2</v>
      </c>
      <c r="I380" t="s">
        <v>1543</v>
      </c>
      <c r="J380">
        <v>0.68390425340000005</v>
      </c>
      <c r="K380">
        <v>1657.7667663</v>
      </c>
    </row>
    <row r="381" spans="2:11" x14ac:dyDescent="0.25">
      <c r="B381" t="s">
        <v>529</v>
      </c>
      <c r="C381" t="s">
        <v>935</v>
      </c>
      <c r="D381" t="s">
        <v>963</v>
      </c>
      <c r="E381" t="s">
        <v>1501</v>
      </c>
      <c r="F381">
        <v>2.5204839468000002</v>
      </c>
      <c r="G381">
        <v>4.2912737159000001</v>
      </c>
      <c r="H381">
        <v>2.451232852</v>
      </c>
      <c r="I381" t="s">
        <v>1547</v>
      </c>
      <c r="J381">
        <v>13.048173255</v>
      </c>
      <c r="K381">
        <v>88812.290282000002</v>
      </c>
    </row>
    <row r="382" spans="2:11" x14ac:dyDescent="0.25">
      <c r="B382" t="s">
        <v>530</v>
      </c>
      <c r="C382" t="s">
        <v>936</v>
      </c>
      <c r="D382" t="s">
        <v>960</v>
      </c>
      <c r="E382" t="s">
        <v>1502</v>
      </c>
      <c r="G382">
        <v>0.39547437302999999</v>
      </c>
      <c r="H382">
        <v>0.12256189487999999</v>
      </c>
      <c r="I382" t="s">
        <v>1533</v>
      </c>
      <c r="K382">
        <v>0</v>
      </c>
    </row>
    <row r="383" spans="2:11" x14ac:dyDescent="0.25">
      <c r="B383" t="s">
        <v>532</v>
      </c>
      <c r="C383" t="s">
        <v>937</v>
      </c>
      <c r="D383" t="s">
        <v>962</v>
      </c>
      <c r="E383" t="s">
        <v>1504</v>
      </c>
      <c r="F383">
        <v>0.19110627156000001</v>
      </c>
      <c r="G383">
        <v>3.7806283467999999</v>
      </c>
      <c r="H383">
        <v>0.14363636186000001</v>
      </c>
      <c r="I383" t="s">
        <v>1535</v>
      </c>
      <c r="J383">
        <v>1.4397984282</v>
      </c>
      <c r="K383">
        <v>420143.73450000002</v>
      </c>
    </row>
    <row r="384" spans="2:11" x14ac:dyDescent="0.25">
      <c r="B384" t="s">
        <v>534</v>
      </c>
      <c r="C384" t="s">
        <v>938</v>
      </c>
      <c r="D384" t="s">
        <v>960</v>
      </c>
      <c r="E384" t="s">
        <v>1506</v>
      </c>
      <c r="F384">
        <v>1.1022523197</v>
      </c>
      <c r="G384">
        <v>8.4088418021999995</v>
      </c>
      <c r="H384">
        <v>3.5345754755000001</v>
      </c>
      <c r="I384" t="s">
        <v>1544</v>
      </c>
      <c r="J384">
        <v>14.477973083</v>
      </c>
      <c r="K384">
        <v>7635450.0343000004</v>
      </c>
    </row>
    <row r="385" spans="2:11" x14ac:dyDescent="0.25">
      <c r="B385" t="s">
        <v>535</v>
      </c>
      <c r="C385" t="s">
        <v>939</v>
      </c>
      <c r="D385" t="s">
        <v>960</v>
      </c>
      <c r="E385" t="s">
        <v>1507</v>
      </c>
      <c r="F385">
        <v>4.8685969718000002E-2</v>
      </c>
      <c r="G385">
        <v>2.9660650614000001</v>
      </c>
      <c r="H385">
        <v>5.8791903641000003E-2</v>
      </c>
      <c r="I385" t="s">
        <v>1537</v>
      </c>
      <c r="J385">
        <v>2.1037054812</v>
      </c>
      <c r="K385">
        <v>16051.421031</v>
      </c>
    </row>
    <row r="386" spans="2:11" x14ac:dyDescent="0.25">
      <c r="B386" t="s">
        <v>536</v>
      </c>
      <c r="C386" t="s">
        <v>940</v>
      </c>
      <c r="D386" t="s">
        <v>960</v>
      </c>
      <c r="E386" t="s">
        <v>1508</v>
      </c>
      <c r="F386">
        <v>5.0401423697E-2</v>
      </c>
      <c r="G386">
        <v>0.73552899691999996</v>
      </c>
      <c r="H386">
        <v>0.14148944724000001</v>
      </c>
      <c r="I386" t="s">
        <v>1537</v>
      </c>
      <c r="J386">
        <v>2.4436578879000002</v>
      </c>
      <c r="K386">
        <v>241771.89327999999</v>
      </c>
    </row>
    <row r="387" spans="2:11" x14ac:dyDescent="0.25">
      <c r="B387" t="s">
        <v>537</v>
      </c>
      <c r="C387" t="s">
        <v>941</v>
      </c>
      <c r="D387" t="s">
        <v>960</v>
      </c>
      <c r="E387" t="s">
        <v>1509</v>
      </c>
      <c r="F387">
        <v>0</v>
      </c>
      <c r="G387">
        <v>1.6897790210000001</v>
      </c>
      <c r="H387">
        <v>0.40386902677999997</v>
      </c>
      <c r="I387" t="s">
        <v>1540</v>
      </c>
      <c r="J387">
        <v>3.1795548622999998</v>
      </c>
      <c r="K387">
        <v>3771.8397436999999</v>
      </c>
    </row>
    <row r="388" spans="2:11" x14ac:dyDescent="0.25">
      <c r="B388" t="s">
        <v>538</v>
      </c>
      <c r="C388" t="s">
        <v>942</v>
      </c>
      <c r="D388" t="s">
        <v>960</v>
      </c>
      <c r="E388" t="s">
        <v>1510</v>
      </c>
      <c r="F388">
        <v>0</v>
      </c>
      <c r="G388">
        <v>0.64081736301000003</v>
      </c>
      <c r="H388">
        <v>-4.1322968639E-2</v>
      </c>
      <c r="I388" t="s">
        <v>1539</v>
      </c>
      <c r="J388">
        <v>0.36794848721000001</v>
      </c>
      <c r="K388">
        <v>504644.13910999999</v>
      </c>
    </row>
    <row r="389" spans="2:11" x14ac:dyDescent="0.25">
      <c r="B389" t="s">
        <v>539</v>
      </c>
      <c r="C389" t="s">
        <v>943</v>
      </c>
      <c r="D389" t="s">
        <v>960</v>
      </c>
      <c r="E389" t="s">
        <v>1511</v>
      </c>
      <c r="F389">
        <v>0.16585417576</v>
      </c>
      <c r="G389">
        <v>2.1682123665000002</v>
      </c>
      <c r="H389">
        <v>0.26283872238</v>
      </c>
      <c r="I389" t="s">
        <v>1531</v>
      </c>
      <c r="J389">
        <v>2.6396304517</v>
      </c>
      <c r="K389">
        <v>615882.95305999997</v>
      </c>
    </row>
    <row r="390" spans="2:11" x14ac:dyDescent="0.25">
      <c r="B390" t="s">
        <v>540</v>
      </c>
      <c r="C390" t="s">
        <v>944</v>
      </c>
      <c r="D390" t="s">
        <v>960</v>
      </c>
      <c r="E390" t="s">
        <v>1512</v>
      </c>
      <c r="F390">
        <v>7.0509948165000003E-2</v>
      </c>
      <c r="G390">
        <v>0.77777770811000002</v>
      </c>
      <c r="H390">
        <v>0.20134738954</v>
      </c>
      <c r="I390" t="s">
        <v>1532</v>
      </c>
      <c r="J390">
        <v>2.2316875637</v>
      </c>
      <c r="K390">
        <v>10677.417638000001</v>
      </c>
    </row>
    <row r="391" spans="2:11" x14ac:dyDescent="0.25">
      <c r="B391" t="s">
        <v>541</v>
      </c>
      <c r="C391" t="s">
        <v>945</v>
      </c>
      <c r="D391" t="s">
        <v>960</v>
      </c>
      <c r="E391" t="s">
        <v>1513</v>
      </c>
      <c r="F391">
        <v>8.3373206766000005E-2</v>
      </c>
      <c r="G391">
        <v>1.3487642255000001</v>
      </c>
      <c r="H391">
        <v>0.29314834628000003</v>
      </c>
      <c r="I391" t="s">
        <v>1539</v>
      </c>
      <c r="J391">
        <v>4.2614034035000001</v>
      </c>
      <c r="K391">
        <v>192445.24218</v>
      </c>
    </row>
    <row r="392" spans="2:11" x14ac:dyDescent="0.25">
      <c r="B392" t="s">
        <v>542</v>
      </c>
      <c r="C392" t="s">
        <v>946</v>
      </c>
      <c r="D392" t="s">
        <v>960</v>
      </c>
      <c r="E392" t="s">
        <v>1514</v>
      </c>
      <c r="F392">
        <v>8.5382407364999996E-2</v>
      </c>
      <c r="G392">
        <v>1.5424712460000001</v>
      </c>
      <c r="H392">
        <v>0.17523976195999999</v>
      </c>
      <c r="I392" t="s">
        <v>1539</v>
      </c>
      <c r="J392">
        <v>3.1755554222</v>
      </c>
      <c r="K392">
        <v>39789.850538999999</v>
      </c>
    </row>
    <row r="393" spans="2:11" x14ac:dyDescent="0.25">
      <c r="B393" t="s">
        <v>543</v>
      </c>
      <c r="C393" t="s">
        <v>947</v>
      </c>
      <c r="D393" t="s">
        <v>960</v>
      </c>
      <c r="E393" t="s">
        <v>1515</v>
      </c>
      <c r="F393">
        <v>0</v>
      </c>
      <c r="G393">
        <v>-0.18091289839999999</v>
      </c>
      <c r="H393">
        <v>-1.6851526254999999E-2</v>
      </c>
      <c r="I393" t="s">
        <v>1541</v>
      </c>
      <c r="J393">
        <v>7.1989921410999996E-2</v>
      </c>
      <c r="K393">
        <v>9853.4253136000007</v>
      </c>
    </row>
    <row r="394" spans="2:11" x14ac:dyDescent="0.25">
      <c r="B394" t="s">
        <v>544</v>
      </c>
      <c r="C394" t="s">
        <v>948</v>
      </c>
      <c r="D394" t="s">
        <v>960</v>
      </c>
      <c r="E394" t="s">
        <v>1516</v>
      </c>
      <c r="F394">
        <v>8.6413145969999994E-2</v>
      </c>
      <c r="G394">
        <v>1.3373988535000001</v>
      </c>
      <c r="H394">
        <v>0.36645832512999998</v>
      </c>
      <c r="I394" t="s">
        <v>1540</v>
      </c>
      <c r="J394">
        <v>2.6616273721999999</v>
      </c>
      <c r="K394">
        <v>31248.217551000002</v>
      </c>
    </row>
    <row r="395" spans="2:11" x14ac:dyDescent="0.25">
      <c r="B395" t="s">
        <v>545</v>
      </c>
      <c r="C395" t="s">
        <v>949</v>
      </c>
      <c r="D395" t="s">
        <v>960</v>
      </c>
      <c r="E395" t="s">
        <v>1517</v>
      </c>
      <c r="F395">
        <v>3.8051819575999998E-2</v>
      </c>
      <c r="G395">
        <v>1.9481730313000001</v>
      </c>
      <c r="H395">
        <v>6.8951805244999997E-2</v>
      </c>
      <c r="I395" t="s">
        <v>1539</v>
      </c>
      <c r="J395">
        <v>1.0738496609999999</v>
      </c>
      <c r="K395">
        <v>1573.9619465000001</v>
      </c>
    </row>
    <row r="396" spans="2:11" x14ac:dyDescent="0.25">
      <c r="B396" t="s">
        <v>546</v>
      </c>
      <c r="C396" t="s">
        <v>950</v>
      </c>
      <c r="D396" t="s">
        <v>960</v>
      </c>
      <c r="E396" t="s">
        <v>1518</v>
      </c>
      <c r="F396">
        <v>0.10482442282</v>
      </c>
      <c r="G396">
        <v>0.69739882536999998</v>
      </c>
      <c r="H396">
        <v>0.21441787243999999</v>
      </c>
      <c r="I396" t="s">
        <v>1536</v>
      </c>
      <c r="J396">
        <v>8.2228488011999996</v>
      </c>
      <c r="K396">
        <v>1165779.1126999999</v>
      </c>
    </row>
    <row r="397" spans="2:11" x14ac:dyDescent="0.25">
      <c r="B397" t="s">
        <v>547</v>
      </c>
      <c r="C397" t="s">
        <v>951</v>
      </c>
      <c r="D397" t="s">
        <v>960</v>
      </c>
      <c r="E397" t="s">
        <v>1519</v>
      </c>
      <c r="F397">
        <v>0</v>
      </c>
      <c r="G397">
        <v>0.53609500260999998</v>
      </c>
      <c r="H397">
        <v>-9.4359282865000005E-2</v>
      </c>
      <c r="I397" t="s">
        <v>1539</v>
      </c>
      <c r="J397">
        <v>0.24396584478</v>
      </c>
      <c r="K397">
        <v>993.74455160000002</v>
      </c>
    </row>
    <row r="398" spans="2:11" x14ac:dyDescent="0.25">
      <c r="B398" t="s">
        <v>549</v>
      </c>
      <c r="C398" t="s">
        <v>952</v>
      </c>
      <c r="D398" t="s">
        <v>961</v>
      </c>
      <c r="E398" t="s">
        <v>1521</v>
      </c>
      <c r="F398">
        <v>0</v>
      </c>
      <c r="G398">
        <v>-0.76401375277000005</v>
      </c>
      <c r="H398">
        <v>2.7859867659000002</v>
      </c>
      <c r="I398" t="s">
        <v>1546</v>
      </c>
      <c r="J398">
        <v>1.9357289979000001</v>
      </c>
      <c r="K398">
        <v>66.591717732999996</v>
      </c>
    </row>
    <row r="399" spans="2:11" x14ac:dyDescent="0.25">
      <c r="B399" t="s">
        <v>551</v>
      </c>
      <c r="C399" t="s">
        <v>953</v>
      </c>
      <c r="D399" t="s">
        <v>961</v>
      </c>
      <c r="E399" t="s">
        <v>1523</v>
      </c>
      <c r="F399">
        <v>3.9277807466E-2</v>
      </c>
      <c r="G399">
        <v>0.27757262932999999</v>
      </c>
      <c r="H399">
        <v>5.3145058321999998E-2</v>
      </c>
      <c r="I399" t="s">
        <v>1549</v>
      </c>
      <c r="J399">
        <v>0.89187513748000002</v>
      </c>
      <c r="K399">
        <v>110.75332825</v>
      </c>
    </row>
    <row r="400" spans="2:11" x14ac:dyDescent="0.25">
      <c r="B400" t="s">
        <v>552</v>
      </c>
      <c r="C400" t="s">
        <v>954</v>
      </c>
      <c r="D400" t="s">
        <v>960</v>
      </c>
      <c r="E400" t="s">
        <v>1524</v>
      </c>
      <c r="F400">
        <v>9.1771677428000006E-2</v>
      </c>
      <c r="G400">
        <v>1.0218684907</v>
      </c>
      <c r="H400">
        <v>0.14277667602999999</v>
      </c>
      <c r="I400" t="s">
        <v>1538</v>
      </c>
      <c r="J400">
        <v>1.9997200392000001</v>
      </c>
      <c r="K400">
        <v>12564.656491</v>
      </c>
    </row>
    <row r="401" spans="2:11" x14ac:dyDescent="0.25">
      <c r="B401" t="s">
        <v>553</v>
      </c>
      <c r="C401" t="s">
        <v>955</v>
      </c>
      <c r="D401" t="s">
        <v>960</v>
      </c>
      <c r="E401" t="s">
        <v>1525</v>
      </c>
      <c r="F401">
        <v>0</v>
      </c>
      <c r="G401">
        <v>0.45352286795000002</v>
      </c>
      <c r="H401">
        <v>0.16142300771000001</v>
      </c>
      <c r="I401" t="s">
        <v>1534</v>
      </c>
      <c r="J401">
        <v>1.1818345431999999</v>
      </c>
      <c r="K401">
        <v>13800.04572</v>
      </c>
    </row>
    <row r="402" spans="2:11" x14ac:dyDescent="0.25">
      <c r="B402" t="s">
        <v>555</v>
      </c>
      <c r="C402" t="s">
        <v>956</v>
      </c>
      <c r="D402" t="s">
        <v>961</v>
      </c>
      <c r="E402" t="s">
        <v>1527</v>
      </c>
      <c r="F402">
        <v>0.21195215835</v>
      </c>
      <c r="G402">
        <v>3.2737279135000001</v>
      </c>
      <c r="H402">
        <v>0.61735521846999997</v>
      </c>
      <c r="I402" t="s">
        <v>1539</v>
      </c>
      <c r="J402">
        <v>3.9994400784000002</v>
      </c>
      <c r="K402">
        <v>151.82398667999999</v>
      </c>
    </row>
    <row r="403" spans="2:11" x14ac:dyDescent="0.25">
      <c r="B403" t="s">
        <v>556</v>
      </c>
      <c r="C403" t="s">
        <v>957</v>
      </c>
      <c r="D403" t="s">
        <v>960</v>
      </c>
      <c r="E403" t="s">
        <v>1528</v>
      </c>
      <c r="G403">
        <v>-1.0899060974E-4</v>
      </c>
      <c r="H403">
        <v>-8.6011590737000005E-4</v>
      </c>
      <c r="I403" t="s">
        <v>1537</v>
      </c>
      <c r="K403">
        <v>0</v>
      </c>
    </row>
    <row r="404" spans="2:11" x14ac:dyDescent="0.25">
      <c r="B404" t="s">
        <v>557</v>
      </c>
      <c r="C404" t="s">
        <v>958</v>
      </c>
      <c r="D404" t="s">
        <v>960</v>
      </c>
      <c r="E404" t="s">
        <v>1529</v>
      </c>
      <c r="F404">
        <v>2.5192558372000001E-2</v>
      </c>
      <c r="G404">
        <v>1.9458287353999999</v>
      </c>
      <c r="H404">
        <v>-3.7625884105E-2</v>
      </c>
      <c r="I404" t="s">
        <v>1537</v>
      </c>
      <c r="J404">
        <v>1.6237726718000001</v>
      </c>
      <c r="K404">
        <v>105720.55353999999</v>
      </c>
    </row>
    <row r="405" spans="2:11" x14ac:dyDescent="0.25">
      <c r="B405" t="s">
        <v>558</v>
      </c>
      <c r="C405" t="s">
        <v>959</v>
      </c>
      <c r="D405" t="s">
        <v>960</v>
      </c>
      <c r="E405" t="s">
        <v>1530</v>
      </c>
      <c r="F405">
        <v>0</v>
      </c>
      <c r="G405">
        <v>1.0681076237</v>
      </c>
      <c r="H405">
        <v>-3.9401040775E-2</v>
      </c>
      <c r="I405" t="s">
        <v>1537</v>
      </c>
      <c r="J405">
        <v>0.83988241645999995</v>
      </c>
      <c r="K405">
        <v>25206.366118000002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Acoes Bovespa</vt:lpstr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2023-04-01T12:52:33Z</dcterms:created>
  <dcterms:modified xsi:type="dcterms:W3CDTF">2023-04-29T13:13:48Z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1367240507</vt:lpwstr>
  </property>
  <property fmtid="{D5CDD505-2E9C-101B-9397-08002B2CF9AE}" pid="3" name="EcoUpdateMessage">
    <vt:lpwstr>2023/04/29-13:01:47</vt:lpwstr>
  </property>
  <property fmtid="{D5CDD505-2E9C-101B-9397-08002B2CF9AE}" pid="4" name="EcoUpdateStatus">
    <vt:lpwstr>2023-04-28=BRA:St,ME,Fd,TP;USA:St,ME;ARG:St,ME,TP;MEX:St,ME,Fd,TP;CHL:St,ME;PER:St,ME,Fd|2022-10-17=USA:TP|2023-04-27=ARG:Fd;CHL:Fd;GBR:St,ME;COL:St,ME,Fd;PER:TP|2021-11-17=CHL:TP|2014-02-26=VEN:St|2002-11-08=JPN:St|2016-08-18=NNN:St|2007-01-31=ESP:St|2003-01-29=CHN:St|2003-01-28=TWN:St|2003-01-30=HKG:St;KOR:St|2023-01-19=OTH:St</vt:lpwstr>
  </property>
</Properties>
</file>