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eba\Documents\GitHub\IDE_Econometria_Financeira\scripts\A1\"/>
    </mc:Choice>
  </mc:AlternateContent>
  <xr:revisionPtr revIDLastSave="0" documentId="8_{0AD19A93-6DC6-4F36-9B26-20641DC32F2C}" xr6:coauthVersionLast="47" xr6:coauthVersionMax="47" xr10:uidLastSave="{00000000-0000-0000-0000-000000000000}"/>
  <bookViews>
    <workbookView xWindow="-96" yWindow="-96" windowWidth="23232" windowHeight="13872" activeTab="1" xr2:uid="{C9EFF812-6CE7-4ECA-9040-C1D7CABFDBA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H7" i="1"/>
  <c r="F5" i="2"/>
  <c r="F6" i="2"/>
  <c r="E4" i="1"/>
  <c r="G26" i="1" s="1"/>
  <c r="B26" i="1"/>
  <c r="D26" i="1"/>
  <c r="E26" i="1"/>
  <c r="E25" i="1"/>
  <c r="D7" i="1"/>
  <c r="D8" i="1"/>
  <c r="D10" i="1"/>
  <c r="E5" i="1"/>
  <c r="E18" i="1" s="1"/>
  <c r="E7" i="1"/>
  <c r="E9" i="1"/>
  <c r="B10" i="1"/>
  <c r="B12" i="1" s="1"/>
  <c r="B9" i="1"/>
  <c r="B11" i="1" s="1"/>
  <c r="G7" i="1" l="1"/>
  <c r="G8" i="1"/>
  <c r="G10" i="1"/>
  <c r="H26" i="1"/>
  <c r="B14" i="1"/>
  <c r="D14" i="1" s="1"/>
  <c r="G14" i="1" s="1"/>
  <c r="D12" i="1"/>
  <c r="G12" i="1" s="1"/>
  <c r="E13" i="1"/>
  <c r="E14" i="1"/>
  <c r="E12" i="1"/>
  <c r="E11" i="1"/>
  <c r="E10" i="1"/>
  <c r="E24" i="1"/>
  <c r="E17" i="1"/>
  <c r="E16" i="1"/>
  <c r="E15" i="1"/>
  <c r="D11" i="1"/>
  <c r="G11" i="1" s="1"/>
  <c r="B13" i="1"/>
  <c r="E23" i="1"/>
  <c r="E20" i="1"/>
  <c r="D9" i="1"/>
  <c r="G9" i="1" s="1"/>
  <c r="H9" i="1" s="1"/>
  <c r="E19" i="1"/>
  <c r="E22" i="1"/>
  <c r="E21" i="1"/>
  <c r="E8" i="1"/>
  <c r="B16" i="1"/>
  <c r="H10" i="1" l="1"/>
  <c r="H8" i="1"/>
  <c r="H12" i="1"/>
  <c r="H14" i="1"/>
  <c r="H11" i="1"/>
  <c r="B18" i="1"/>
  <c r="D16" i="1"/>
  <c r="G16" i="1" s="1"/>
  <c r="H16" i="1" s="1"/>
  <c r="B15" i="1"/>
  <c r="D13" i="1"/>
  <c r="G13" i="1" s="1"/>
  <c r="H13" i="1" s="1"/>
  <c r="D15" i="1" l="1"/>
  <c r="G15" i="1" s="1"/>
  <c r="H15" i="1" s="1"/>
  <c r="B17" i="1"/>
  <c r="B20" i="1"/>
  <c r="D18" i="1"/>
  <c r="G18" i="1" s="1"/>
  <c r="H18" i="1" s="1"/>
  <c r="B19" i="1" l="1"/>
  <c r="D17" i="1"/>
  <c r="G17" i="1" s="1"/>
  <c r="H17" i="1" s="1"/>
  <c r="B22" i="1"/>
  <c r="D20" i="1"/>
  <c r="G20" i="1" s="1"/>
  <c r="H20" i="1" s="1"/>
  <c r="B24" i="1" l="1"/>
  <c r="D24" i="1" s="1"/>
  <c r="G24" i="1" s="1"/>
  <c r="H24" i="1" s="1"/>
  <c r="D22" i="1"/>
  <c r="G22" i="1" s="1"/>
  <c r="H22" i="1" s="1"/>
  <c r="B21" i="1"/>
  <c r="D19" i="1"/>
  <c r="G19" i="1" s="1"/>
  <c r="H19" i="1" s="1"/>
  <c r="B23" i="1" l="1"/>
  <c r="D21" i="1"/>
  <c r="G21" i="1" s="1"/>
  <c r="H21" i="1" s="1"/>
  <c r="B25" i="1" l="1"/>
  <c r="D25" i="1" s="1"/>
  <c r="G25" i="1" s="1"/>
  <c r="H25" i="1" s="1"/>
  <c r="D23" i="1"/>
  <c r="G23" i="1" s="1"/>
  <c r="H23" i="1" s="1"/>
  <c r="J5" i="1" l="1"/>
  <c r="J6" i="1" s="1"/>
</calcChain>
</file>

<file path=xl/sharedStrings.xml><?xml version="1.0" encoding="utf-8"?>
<sst xmlns="http://schemas.openxmlformats.org/spreadsheetml/2006/main" count="6" uniqueCount="6">
  <si>
    <t>VN</t>
  </si>
  <si>
    <t>PU</t>
  </si>
  <si>
    <t>du</t>
  </si>
  <si>
    <t>Taxa</t>
  </si>
  <si>
    <t>Data vencimento</t>
  </si>
  <si>
    <t>https://www.dias-uteis.com/sharer?f=20250909&amp;t=20260401&amp;mode=0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</si>
</sst>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1</xdr:row>
      <xdr:rowOff>28575</xdr:rowOff>
    </xdr:from>
    <xdr:to>
      <xdr:col>11</xdr:col>
      <xdr:colOff>314713</xdr:colOff>
      <xdr:row>21</xdr:row>
      <xdr:rowOff>172002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AFFC89-E6E4-9A78-F359-762C9E080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19075"/>
          <a:ext cx="2781688" cy="395342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</xdr:row>
      <xdr:rowOff>66675</xdr:rowOff>
    </xdr:from>
    <xdr:to>
      <xdr:col>16</xdr:col>
      <xdr:colOff>171844</xdr:colOff>
      <xdr:row>21</xdr:row>
      <xdr:rowOff>143417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987F575-C371-8D0F-7253-D29D97C72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257175"/>
          <a:ext cx="2819794" cy="3886742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1</xdr:row>
      <xdr:rowOff>66675</xdr:rowOff>
    </xdr:from>
    <xdr:to>
      <xdr:col>21</xdr:col>
      <xdr:colOff>9924</xdr:colOff>
      <xdr:row>22</xdr:row>
      <xdr:rowOff>549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5EC5B70-F421-9940-24F4-BBA201E8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7025" y="257175"/>
          <a:ext cx="2857899" cy="393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9639-AD77-43EF-9973-F00A6562A528}">
  <dimension ref="B3:J26"/>
  <sheetViews>
    <sheetView zoomScale="150" zoomScaleNormal="150" workbookViewId="0">
      <selection activeCell="H6" sqref="H6"/>
    </sheetView>
  </sheetViews>
  <sheetFormatPr defaultRowHeight="14.4" x14ac:dyDescent="0.3"/>
  <cols>
    <col min="4" max="5" width="10.44140625" bestFit="1" customWidth="1"/>
    <col min="10" max="10" width="11.44140625" customWidth="1"/>
  </cols>
  <sheetData>
    <row r="3" spans="2:10" x14ac:dyDescent="0.3">
      <c r="E3">
        <v>27</v>
      </c>
    </row>
    <row r="4" spans="2:10" x14ac:dyDescent="0.3">
      <c r="D4" s="1">
        <v>45870</v>
      </c>
      <c r="E4" s="1">
        <f>D4+E3</f>
        <v>45897</v>
      </c>
      <c r="G4" s="2"/>
      <c r="H4" s="3">
        <v>4.2500000000000003E-2</v>
      </c>
    </row>
    <row r="5" spans="2:10" x14ac:dyDescent="0.3">
      <c r="E5">
        <f>4.25%</f>
        <v>4.2500000000000003E-2</v>
      </c>
      <c r="H5" s="3">
        <v>0.03</v>
      </c>
      <c r="J5" s="4">
        <f>SUM(H6:H26)</f>
        <v>1.3622580701029683E-2</v>
      </c>
    </row>
    <row r="6" spans="2:10" x14ac:dyDescent="0.3">
      <c r="D6" s="1"/>
      <c r="H6" s="2"/>
      <c r="J6" s="2">
        <f>J7+J5</f>
        <v>-101.45517741929898</v>
      </c>
    </row>
    <row r="7" spans="2:10" x14ac:dyDescent="0.3">
      <c r="B7">
        <v>2026</v>
      </c>
      <c r="C7">
        <v>2</v>
      </c>
      <c r="D7" s="1">
        <f t="shared" ref="D7:D25" si="0">DATE(B7,C7,15)</f>
        <v>46068</v>
      </c>
      <c r="E7">
        <f t="shared" ref="E7:E26" si="1">$F$26*$E$5/2</f>
        <v>2.125</v>
      </c>
      <c r="G7">
        <f t="shared" ref="G7:G25" si="2">D7-$E$4</f>
        <v>171</v>
      </c>
      <c r="H7" s="2">
        <f>(F7+E7)/((1+$H$5)^G7)</f>
        <v>1.355793382418247E-2</v>
      </c>
      <c r="J7" s="2">
        <v>-101.4688</v>
      </c>
    </row>
    <row r="8" spans="2:10" x14ac:dyDescent="0.3">
      <c r="B8">
        <v>2026</v>
      </c>
      <c r="C8">
        <v>8</v>
      </c>
      <c r="D8" s="1">
        <f t="shared" si="0"/>
        <v>46249</v>
      </c>
      <c r="E8">
        <f t="shared" si="1"/>
        <v>2.125</v>
      </c>
      <c r="G8">
        <f t="shared" si="2"/>
        <v>352</v>
      </c>
      <c r="H8" s="2">
        <f t="shared" ref="H7:H26" si="3">(F8+E8)/((1+$H$5)^G8)</f>
        <v>6.4365898812358279E-5</v>
      </c>
    </row>
    <row r="9" spans="2:10" x14ac:dyDescent="0.3">
      <c r="B9">
        <f>B7+1</f>
        <v>2027</v>
      </c>
      <c r="C9">
        <v>2</v>
      </c>
      <c r="D9" s="1">
        <f t="shared" si="0"/>
        <v>46433</v>
      </c>
      <c r="E9">
        <f t="shared" si="1"/>
        <v>2.125</v>
      </c>
      <c r="G9">
        <f t="shared" si="2"/>
        <v>536</v>
      </c>
      <c r="H9" s="2">
        <f t="shared" si="3"/>
        <v>2.7964463541012331E-7</v>
      </c>
    </row>
    <row r="10" spans="2:10" x14ac:dyDescent="0.3">
      <c r="B10">
        <f t="shared" ref="B10:B26" si="4">B8+1</f>
        <v>2027</v>
      </c>
      <c r="C10">
        <v>8</v>
      </c>
      <c r="D10" s="1">
        <f t="shared" si="0"/>
        <v>46614</v>
      </c>
      <c r="E10">
        <f t="shared" si="1"/>
        <v>2.125</v>
      </c>
      <c r="G10">
        <f t="shared" si="2"/>
        <v>717</v>
      </c>
      <c r="H10" s="2">
        <f t="shared" si="3"/>
        <v>1.3276048208851747E-9</v>
      </c>
    </row>
    <row r="11" spans="2:10" x14ac:dyDescent="0.3">
      <c r="B11">
        <f t="shared" si="4"/>
        <v>2028</v>
      </c>
      <c r="C11">
        <v>2</v>
      </c>
      <c r="D11" s="1">
        <f t="shared" si="0"/>
        <v>46798</v>
      </c>
      <c r="E11">
        <f t="shared" si="1"/>
        <v>2.125</v>
      </c>
      <c r="G11">
        <f t="shared" si="2"/>
        <v>901</v>
      </c>
      <c r="H11" s="2">
        <f t="shared" si="3"/>
        <v>5.7679232785587247E-12</v>
      </c>
    </row>
    <row r="12" spans="2:10" x14ac:dyDescent="0.3">
      <c r="B12">
        <f t="shared" si="4"/>
        <v>2028</v>
      </c>
      <c r="C12">
        <v>8</v>
      </c>
      <c r="D12" s="1">
        <f t="shared" si="0"/>
        <v>46980</v>
      </c>
      <c r="E12">
        <f t="shared" si="1"/>
        <v>2.125</v>
      </c>
      <c r="G12">
        <f t="shared" si="2"/>
        <v>1083</v>
      </c>
      <c r="H12" s="2">
        <f t="shared" si="3"/>
        <v>2.6585484455908951E-14</v>
      </c>
    </row>
    <row r="13" spans="2:10" x14ac:dyDescent="0.3">
      <c r="B13">
        <f t="shared" si="4"/>
        <v>2029</v>
      </c>
      <c r="C13">
        <v>2</v>
      </c>
      <c r="D13" s="1">
        <f t="shared" si="0"/>
        <v>47164</v>
      </c>
      <c r="E13">
        <f t="shared" si="1"/>
        <v>2.125</v>
      </c>
      <c r="G13">
        <f t="shared" si="2"/>
        <v>1267</v>
      </c>
      <c r="H13" s="2">
        <f t="shared" si="3"/>
        <v>1.1550352352800104E-16</v>
      </c>
    </row>
    <row r="14" spans="2:10" x14ac:dyDescent="0.3">
      <c r="B14">
        <f t="shared" si="4"/>
        <v>2029</v>
      </c>
      <c r="C14">
        <v>8</v>
      </c>
      <c r="D14" s="1">
        <f t="shared" si="0"/>
        <v>47345</v>
      </c>
      <c r="E14">
        <f t="shared" si="1"/>
        <v>2.125</v>
      </c>
      <c r="G14">
        <f t="shared" si="2"/>
        <v>1448</v>
      </c>
      <c r="H14" s="2">
        <f t="shared" si="3"/>
        <v>5.4834963824751167E-19</v>
      </c>
    </row>
    <row r="15" spans="2:10" x14ac:dyDescent="0.3">
      <c r="B15">
        <f t="shared" si="4"/>
        <v>2030</v>
      </c>
      <c r="C15">
        <v>2</v>
      </c>
      <c r="D15" s="1">
        <f t="shared" si="0"/>
        <v>47529</v>
      </c>
      <c r="E15">
        <f t="shared" si="1"/>
        <v>2.125</v>
      </c>
      <c r="G15">
        <f t="shared" si="2"/>
        <v>1632</v>
      </c>
      <c r="H15" s="2">
        <f t="shared" si="3"/>
        <v>2.3823645361036488E-21</v>
      </c>
    </row>
    <row r="16" spans="2:10" x14ac:dyDescent="0.3">
      <c r="B16">
        <f t="shared" si="4"/>
        <v>2030</v>
      </c>
      <c r="C16">
        <v>8</v>
      </c>
      <c r="D16" s="1">
        <f t="shared" si="0"/>
        <v>47710</v>
      </c>
      <c r="E16">
        <f t="shared" si="1"/>
        <v>2.125</v>
      </c>
      <c r="G16">
        <f t="shared" si="2"/>
        <v>1813</v>
      </c>
      <c r="H16" s="2">
        <f t="shared" si="3"/>
        <v>1.1310206750787471E-23</v>
      </c>
    </row>
    <row r="17" spans="2:8" x14ac:dyDescent="0.3">
      <c r="B17">
        <f t="shared" si="4"/>
        <v>2031</v>
      </c>
      <c r="C17">
        <v>2</v>
      </c>
      <c r="D17" s="1">
        <f t="shared" si="0"/>
        <v>47894</v>
      </c>
      <c r="E17">
        <f t="shared" si="1"/>
        <v>2.125</v>
      </c>
      <c r="G17">
        <f t="shared" si="2"/>
        <v>1997</v>
      </c>
      <c r="H17" s="2">
        <f t="shared" si="3"/>
        <v>4.9138421145294577E-26</v>
      </c>
    </row>
    <row r="18" spans="2:8" x14ac:dyDescent="0.3">
      <c r="B18">
        <f t="shared" si="4"/>
        <v>2031</v>
      </c>
      <c r="C18">
        <v>8</v>
      </c>
      <c r="D18" s="1">
        <f t="shared" si="0"/>
        <v>48075</v>
      </c>
      <c r="E18">
        <f t="shared" si="1"/>
        <v>2.125</v>
      </c>
      <c r="G18">
        <f t="shared" si="2"/>
        <v>2178</v>
      </c>
      <c r="H18" s="2">
        <f t="shared" si="3"/>
        <v>2.3328323358502549E-28</v>
      </c>
    </row>
    <row r="19" spans="2:8" x14ac:dyDescent="0.3">
      <c r="B19">
        <f t="shared" si="4"/>
        <v>2032</v>
      </c>
      <c r="C19">
        <v>2</v>
      </c>
      <c r="D19" s="1">
        <f t="shared" si="0"/>
        <v>48259</v>
      </c>
      <c r="E19">
        <f t="shared" si="1"/>
        <v>2.125</v>
      </c>
      <c r="G19">
        <f t="shared" si="2"/>
        <v>2362</v>
      </c>
      <c r="H19" s="2">
        <f t="shared" si="3"/>
        <v>1.013524335197408E-30</v>
      </c>
    </row>
    <row r="20" spans="2:8" x14ac:dyDescent="0.3">
      <c r="B20">
        <f t="shared" si="4"/>
        <v>2032</v>
      </c>
      <c r="C20">
        <v>8</v>
      </c>
      <c r="D20" s="1">
        <f t="shared" si="0"/>
        <v>48441</v>
      </c>
      <c r="E20">
        <f t="shared" si="1"/>
        <v>2.125</v>
      </c>
      <c r="G20">
        <f t="shared" si="2"/>
        <v>2544</v>
      </c>
      <c r="H20" s="2">
        <f t="shared" si="3"/>
        <v>4.6715315301158295E-33</v>
      </c>
    </row>
    <row r="21" spans="2:8" x14ac:dyDescent="0.3">
      <c r="B21">
        <f t="shared" si="4"/>
        <v>2033</v>
      </c>
      <c r="C21">
        <v>2</v>
      </c>
      <c r="D21" s="1">
        <f t="shared" si="0"/>
        <v>48625</v>
      </c>
      <c r="E21">
        <f t="shared" si="1"/>
        <v>2.125</v>
      </c>
      <c r="G21">
        <f t="shared" si="2"/>
        <v>2728</v>
      </c>
      <c r="H21" s="2">
        <f t="shared" si="3"/>
        <v>2.0295975907281406E-35</v>
      </c>
    </row>
    <row r="22" spans="2:8" x14ac:dyDescent="0.3">
      <c r="B22">
        <f t="shared" si="4"/>
        <v>2033</v>
      </c>
      <c r="C22">
        <v>8</v>
      </c>
      <c r="D22" s="1">
        <f t="shared" si="0"/>
        <v>48806</v>
      </c>
      <c r="E22">
        <f t="shared" si="1"/>
        <v>2.125</v>
      </c>
      <c r="G22">
        <f t="shared" si="2"/>
        <v>2909</v>
      </c>
      <c r="H22" s="2">
        <f t="shared" si="3"/>
        <v>9.6354558776208597E-38</v>
      </c>
    </row>
    <row r="23" spans="2:8" x14ac:dyDescent="0.3">
      <c r="B23">
        <f t="shared" si="4"/>
        <v>2034</v>
      </c>
      <c r="C23">
        <v>2</v>
      </c>
      <c r="D23" s="1">
        <f t="shared" si="0"/>
        <v>48990</v>
      </c>
      <c r="E23">
        <f t="shared" si="1"/>
        <v>2.125</v>
      </c>
      <c r="G23">
        <f t="shared" si="2"/>
        <v>3093</v>
      </c>
      <c r="H23" s="2">
        <f t="shared" si="3"/>
        <v>4.186228415395435E-40</v>
      </c>
    </row>
    <row r="24" spans="2:8" x14ac:dyDescent="0.3">
      <c r="B24">
        <f t="shared" si="4"/>
        <v>2034</v>
      </c>
      <c r="C24">
        <v>8</v>
      </c>
      <c r="D24" s="1">
        <f t="shared" si="0"/>
        <v>49171</v>
      </c>
      <c r="E24">
        <f t="shared" si="1"/>
        <v>2.125</v>
      </c>
      <c r="G24">
        <f t="shared" si="2"/>
        <v>3274</v>
      </c>
      <c r="H24" s="2">
        <f t="shared" si="3"/>
        <v>1.9873998360292857E-42</v>
      </c>
    </row>
    <row r="25" spans="2:8" x14ac:dyDescent="0.3">
      <c r="B25">
        <f t="shared" si="4"/>
        <v>2035</v>
      </c>
      <c r="C25">
        <v>2</v>
      </c>
      <c r="D25" s="1">
        <f t="shared" si="0"/>
        <v>49355</v>
      </c>
      <c r="E25">
        <f t="shared" si="1"/>
        <v>2.125</v>
      </c>
      <c r="G25">
        <f t="shared" si="2"/>
        <v>3458</v>
      </c>
      <c r="H25" s="2">
        <f t="shared" si="3"/>
        <v>8.634474353892517E-45</v>
      </c>
    </row>
    <row r="26" spans="2:8" x14ac:dyDescent="0.3">
      <c r="B26">
        <f t="shared" si="4"/>
        <v>2035</v>
      </c>
      <c r="C26">
        <v>8</v>
      </c>
      <c r="D26" s="1">
        <f t="shared" ref="D26" si="5">DATE(B26,C26,15)</f>
        <v>49536</v>
      </c>
      <c r="E26">
        <f t="shared" si="1"/>
        <v>2.125</v>
      </c>
      <c r="F26" s="2">
        <v>100</v>
      </c>
      <c r="G26">
        <f t="shared" ref="G26" si="6">D26-$E$4</f>
        <v>3639</v>
      </c>
      <c r="H26" s="2">
        <f t="shared" si="3"/>
        <v>1.9700233213571899E-45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BECC-DBF7-4B09-9DD6-E12B120ABCD7}">
  <dimension ref="A3:H24"/>
  <sheetViews>
    <sheetView tabSelected="1" zoomScale="220" zoomScaleNormal="220" workbookViewId="0">
      <selection activeCell="E9" sqref="E9"/>
    </sheetView>
  </sheetViews>
  <sheetFormatPr defaultRowHeight="14.4" x14ac:dyDescent="0.3"/>
  <cols>
    <col min="1" max="1" width="10.44140625" bestFit="1" customWidth="1"/>
    <col min="2" max="2" width="15.88671875" bestFit="1" customWidth="1"/>
    <col min="6" max="6" width="9.5546875" bestFit="1" customWidth="1"/>
  </cols>
  <sheetData>
    <row r="3" spans="1:6" x14ac:dyDescent="0.3">
      <c r="B3" t="s">
        <v>4</v>
      </c>
      <c r="C3" t="s">
        <v>0</v>
      </c>
      <c r="D3" t="s">
        <v>1</v>
      </c>
      <c r="E3" t="s">
        <v>2</v>
      </c>
      <c r="F3" t="s">
        <v>3</v>
      </c>
    </row>
    <row r="4" spans="1:6" x14ac:dyDescent="0.3">
      <c r="A4" s="1">
        <v>45909</v>
      </c>
      <c r="B4" s="1">
        <v>45931</v>
      </c>
      <c r="C4">
        <v>1000</v>
      </c>
      <c r="D4">
        <v>990</v>
      </c>
      <c r="E4">
        <v>15</v>
      </c>
      <c r="F4" s="5">
        <f>((C4/D4)^(252/E4)-1)*100</f>
        <v>18.39373750146429</v>
      </c>
    </row>
    <row r="5" spans="1:6" x14ac:dyDescent="0.3">
      <c r="A5" s="1">
        <v>45909</v>
      </c>
      <c r="B5" s="1">
        <v>46023</v>
      </c>
      <c r="C5">
        <v>1000</v>
      </c>
      <c r="D5">
        <v>957.69834700000001</v>
      </c>
      <c r="E5">
        <v>79</v>
      </c>
      <c r="F5" s="5">
        <f>((C5/D5)^(252/E5)-1)*100</f>
        <v>14.783100125915283</v>
      </c>
    </row>
    <row r="6" spans="1:6" x14ac:dyDescent="0.3">
      <c r="A6" s="1">
        <v>45909</v>
      </c>
      <c r="B6" s="1">
        <v>46113</v>
      </c>
      <c r="C6">
        <v>1000</v>
      </c>
      <c r="D6">
        <v>926.52435500000001</v>
      </c>
      <c r="E6">
        <v>140</v>
      </c>
      <c r="F6" s="5">
        <f t="shared" ref="F6" si="0">((C6/D6)^(252/E6)-1)*100</f>
        <v>14.724900121330409</v>
      </c>
    </row>
    <row r="7" spans="1:6" x14ac:dyDescent="0.3">
      <c r="A7" s="1"/>
      <c r="B7" s="1"/>
    </row>
    <row r="24" spans="8:8" x14ac:dyDescent="0.3">
      <c r="H24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2025-09-09T17:25:12Z</dcterms:created>
  <dcterms:modified xsi:type="dcterms:W3CDTF">2025-10-30T01:09:32Z</dcterms:modified>
</cp:coreProperties>
</file>