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cuments\FGV2\Metodos_Quant\OtimizacaoCashFlow\R\database\"/>
    </mc:Choice>
  </mc:AlternateContent>
  <xr:revisionPtr revIDLastSave="0" documentId="13_ncr:1_{0008D59A-A7F6-4CF8-8D2C-902EEE660F2C}" xr6:coauthVersionLast="45" xr6:coauthVersionMax="45" xr10:uidLastSave="{00000000-0000-0000-0000-000000000000}"/>
  <bookViews>
    <workbookView xWindow="-120" yWindow="-120" windowWidth="29040" windowHeight="15840" xr2:uid="{8602E7E3-2A99-482F-B6D8-C3D4586BFA44}"/>
  </bookViews>
  <sheets>
    <sheet name="Inputs-Valores" sheetId="9" r:id="rId1"/>
    <sheet name="Planilha1" sheetId="10" r:id="rId2"/>
    <sheet name="Feriados" sheetId="12" r:id="rId3"/>
  </sheets>
  <definedNames>
    <definedName name="Feriados">Feriados!$A$1:$A$936</definedName>
    <definedName name="FeriadosBMF">#REF!</definedName>
    <definedName name="FeriadosBR">#REF!</definedName>
    <definedName name="solver_cvg" localSheetId="1" hidden="1">"0,0001"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1" hidden="1">1</definedName>
    <definedName name="solver_opt" localSheetId="0" hidden="1">'Inputs-Valores'!$D$13</definedName>
    <definedName name="solver_opt" localSheetId="1" hidden="1">Planilha1!#REF!</definedName>
    <definedName name="solver_pre" localSheetId="1" hidden="1">"0,000001"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10" l="1"/>
  <c r="X9" i="10"/>
  <c r="W8" i="10"/>
  <c r="V7" i="10"/>
  <c r="AA10" i="10"/>
  <c r="R16" i="10"/>
  <c r="R18" i="10"/>
  <c r="R20" i="10"/>
  <c r="R28" i="10"/>
  <c r="R31" i="10"/>
  <c r="R42" i="10"/>
  <c r="R9" i="10"/>
  <c r="R8" i="10"/>
  <c r="R7" i="10"/>
  <c r="R6" i="10"/>
  <c r="R5" i="10"/>
  <c r="R4" i="10"/>
  <c r="N9" i="10"/>
  <c r="N8" i="10"/>
  <c r="N7" i="10"/>
  <c r="N6" i="10"/>
  <c r="N5" i="10"/>
  <c r="N3" i="10"/>
  <c r="N4" i="10"/>
  <c r="O4" i="10" s="1"/>
  <c r="P4" i="10" s="1"/>
  <c r="N16" i="10"/>
  <c r="O16" i="10" s="1"/>
  <c r="M3" i="10"/>
  <c r="L3" i="10"/>
  <c r="N14" i="10"/>
  <c r="N15" i="10"/>
  <c r="AA9" i="10" l="1"/>
  <c r="O3" i="10"/>
  <c r="P3" i="10" s="1"/>
  <c r="O28" i="10"/>
  <c r="O42" i="10"/>
  <c r="P42" i="10"/>
  <c r="Q42" i="10" s="1"/>
  <c r="M4" i="10" l="1"/>
  <c r="M5" i="10"/>
  <c r="M42" i="10"/>
  <c r="L42" i="10" l="1"/>
  <c r="M41" i="10"/>
  <c r="L41" i="10"/>
  <c r="M40" i="10"/>
  <c r="L40" i="10"/>
  <c r="M39" i="10"/>
  <c r="L39" i="10"/>
  <c r="M38" i="10"/>
  <c r="L38" i="10"/>
  <c r="M37" i="10"/>
  <c r="L37" i="10"/>
  <c r="M36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E26" i="10"/>
  <c r="E12" i="10"/>
  <c r="L4" i="10"/>
  <c r="M6" i="10" l="1"/>
  <c r="M7" i="10"/>
  <c r="M8" i="10"/>
  <c r="M9" i="10"/>
  <c r="L9" i="10" l="1"/>
  <c r="L8" i="10"/>
  <c r="L7" i="10"/>
  <c r="L6" i="10"/>
  <c r="L5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N37" i="10" s="1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N38" i="10" s="1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N39" i="10" s="1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N40" i="10" s="1"/>
  <c r="H76" i="10"/>
  <c r="H77" i="10"/>
  <c r="H78" i="10"/>
  <c r="H79" i="10"/>
  <c r="H80" i="10"/>
  <c r="H81" i="10"/>
  <c r="H82" i="10"/>
  <c r="N41" i="10" s="1"/>
  <c r="H83" i="10"/>
  <c r="H84" i="10"/>
  <c r="H85" i="10"/>
  <c r="H86" i="10"/>
  <c r="H87" i="10"/>
  <c r="H88" i="10"/>
  <c r="N42" i="10" s="1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2" i="10"/>
  <c r="N36" i="10" s="1"/>
  <c r="O36" i="10" s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N26" i="10" s="1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N27" i="10" s="1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N28" i="10" s="1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N29" i="10" s="1"/>
  <c r="G76" i="10"/>
  <c r="G77" i="10"/>
  <c r="G78" i="10"/>
  <c r="G79" i="10"/>
  <c r="G80" i="10"/>
  <c r="G81" i="10"/>
  <c r="G82" i="10"/>
  <c r="N30" i="10" s="1"/>
  <c r="G83" i="10"/>
  <c r="G84" i="10"/>
  <c r="G85" i="10"/>
  <c r="G86" i="10"/>
  <c r="G87" i="10"/>
  <c r="G88" i="10"/>
  <c r="N31" i="10" s="1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2" i="10"/>
  <c r="N25" i="10" s="1"/>
  <c r="O25" i="10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P16" i="10" s="1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N17" i="10" s="1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N18" i="10" s="1"/>
  <c r="O18" i="10" s="1"/>
  <c r="P18" i="10" s="1"/>
  <c r="F76" i="10"/>
  <c r="F77" i="10"/>
  <c r="F78" i="10"/>
  <c r="F79" i="10"/>
  <c r="F80" i="10"/>
  <c r="F81" i="10"/>
  <c r="F82" i="10"/>
  <c r="N19" i="10" s="1"/>
  <c r="F83" i="10"/>
  <c r="F84" i="10"/>
  <c r="F85" i="10"/>
  <c r="F86" i="10"/>
  <c r="F87" i="10"/>
  <c r="F88" i="10"/>
  <c r="N20" i="10" s="1"/>
  <c r="O20" i="10" s="1"/>
  <c r="P20" i="10" s="1"/>
  <c r="Q20" i="10" s="1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2" i="10"/>
  <c r="O14" i="10" s="1"/>
  <c r="E3" i="10"/>
  <c r="E4" i="10"/>
  <c r="E5" i="10"/>
  <c r="E6" i="10"/>
  <c r="E7" i="10"/>
  <c r="E8" i="10"/>
  <c r="E9" i="10"/>
  <c r="E10" i="10"/>
  <c r="E11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O5" i="10" s="1"/>
  <c r="P5" i="10" s="1"/>
  <c r="Q5" i="10" s="1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O7" i="10" s="1"/>
  <c r="P7" i="10" s="1"/>
  <c r="Q7" i="10" s="1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2" i="10"/>
  <c r="O9" i="10" l="1"/>
  <c r="P9" i="10" s="1"/>
  <c r="Q9" i="10" s="1"/>
  <c r="O6" i="10"/>
  <c r="P6" i="10" s="1"/>
  <c r="Q6" i="10" s="1"/>
  <c r="P28" i="10"/>
  <c r="Q28" i="10" s="1"/>
  <c r="O8" i="10"/>
  <c r="P8" i="10" s="1"/>
  <c r="Q8" i="10" s="1"/>
  <c r="Q18" i="10"/>
  <c r="Q4" i="10"/>
  <c r="Q16" i="10"/>
  <c r="O31" i="10"/>
  <c r="P31" i="10" s="1"/>
  <c r="Q31" i="10" s="1"/>
</calcChain>
</file>

<file path=xl/sharedStrings.xml><?xml version="1.0" encoding="utf-8"?>
<sst xmlns="http://schemas.openxmlformats.org/spreadsheetml/2006/main" count="1002" uniqueCount="38">
  <si>
    <t>Data</t>
  </si>
  <si>
    <t>DC</t>
  </si>
  <si>
    <t>DU</t>
  </si>
  <si>
    <t>CurvaPre</t>
  </si>
  <si>
    <t>t</t>
  </si>
  <si>
    <t>CDB 01</t>
  </si>
  <si>
    <t>CDB 02</t>
  </si>
  <si>
    <t>CDB 03</t>
  </si>
  <si>
    <t>CDB 04</t>
  </si>
  <si>
    <t>Pagamentos</t>
  </si>
  <si>
    <t xml:space="preserve">Data Ref: </t>
  </si>
  <si>
    <t>Aplicações CDB</t>
  </si>
  <si>
    <t>Aplicações em CDB disponíveis</t>
  </si>
  <si>
    <t>Nome</t>
  </si>
  <si>
    <t>Taxa %CDI</t>
  </si>
  <si>
    <t>Prazo (DC)</t>
  </si>
  <si>
    <t>Taxa Pre</t>
  </si>
  <si>
    <t>CDB 105</t>
  </si>
  <si>
    <t>segunda-feira</t>
  </si>
  <si>
    <t>terça-feira</t>
  </si>
  <si>
    <t>sexta-feira</t>
  </si>
  <si>
    <t>sábado</t>
  </si>
  <si>
    <t>quinta-feira</t>
  </si>
  <si>
    <t>domingo</t>
  </si>
  <si>
    <t>quarta-feira</t>
  </si>
  <si>
    <t>FRA</t>
  </si>
  <si>
    <t>CDB 107,5</t>
  </si>
  <si>
    <t>CDB 110</t>
  </si>
  <si>
    <t>CDB 112,5</t>
  </si>
  <si>
    <t>Rentabilidade</t>
  </si>
  <si>
    <t>t 0</t>
  </si>
  <si>
    <t>t1</t>
  </si>
  <si>
    <t>t2</t>
  </si>
  <si>
    <t>t3</t>
  </si>
  <si>
    <t>t4</t>
  </si>
  <si>
    <t>t5</t>
  </si>
  <si>
    <t>t6</t>
  </si>
  <si>
    <t>(1+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</si>
</sst>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[Red]\-\ #,##0;\-"/>
    <numFmt numFmtId="165" formatCode="#,##0_ ;\-#,##0\ "/>
    <numFmt numFmtId="166" formatCode="0.00000%"/>
    <numFmt numFmtId="167" formatCode="0.0000000%"/>
    <numFmt numFmtId="168" formatCode="0.000%"/>
    <numFmt numFmtId="169" formatCode="0.000000%"/>
    <numFmt numFmtId="170" formatCode="#,##0.00_ ;\-#,##0.00\ "/>
    <numFmt numFmtId="171" formatCode="#,##0.0000_ ;\-#,##0.00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43" fontId="0" fillId="0" borderId="0" xfId="4" applyFont="1"/>
    <xf numFmtId="10" fontId="0" fillId="0" borderId="0" xfId="1" applyNumberFormat="1" applyFon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165" fontId="1" fillId="0" borderId="0" xfId="4" applyNumberFormat="1" applyFont="1" applyAlignment="1">
      <alignment horizontal="center"/>
    </xf>
    <xf numFmtId="15" fontId="0" fillId="0" borderId="0" xfId="0" applyNumberFormat="1"/>
    <xf numFmtId="14" fontId="4" fillId="2" borderId="10" xfId="0" applyNumberFormat="1" applyFont="1" applyFill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14" fontId="4" fillId="3" borderId="8" xfId="0" applyNumberFormat="1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14" fontId="4" fillId="3" borderId="10" xfId="0" applyNumberFormat="1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14" fontId="4" fillId="2" borderId="8" xfId="0" applyNumberFormat="1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1" fontId="0" fillId="0" borderId="0" xfId="0" applyNumberFormat="1"/>
    <xf numFmtId="43" fontId="0" fillId="0" borderId="0" xfId="0" applyNumberFormat="1"/>
    <xf numFmtId="166" fontId="0" fillId="0" borderId="0" xfId="1" applyNumberFormat="1" applyFont="1"/>
    <xf numFmtId="15" fontId="0" fillId="0" borderId="0" xfId="0" applyNumberFormat="1" applyFill="1"/>
    <xf numFmtId="167" fontId="0" fillId="0" borderId="0" xfId="1" applyNumberFormat="1" applyFont="1"/>
    <xf numFmtId="167" fontId="0" fillId="0" borderId="0" xfId="0" applyNumberFormat="1"/>
    <xf numFmtId="167" fontId="0" fillId="4" borderId="0" xfId="1" applyNumberFormat="1" applyFont="1" applyFill="1"/>
    <xf numFmtId="0" fontId="0" fillId="0" borderId="0" xfId="0" applyFill="1"/>
    <xf numFmtId="169" fontId="0" fillId="0" borderId="0" xfId="1" applyNumberFormat="1" applyFont="1" applyAlignment="1">
      <alignment horizontal="center"/>
    </xf>
    <xf numFmtId="168" fontId="0" fillId="0" borderId="0" xfId="0" applyNumberFormat="1"/>
    <xf numFmtId="43" fontId="0" fillId="0" borderId="0" xfId="4" applyFont="1" applyAlignment="1">
      <alignment horizontal="center"/>
    </xf>
    <xf numFmtId="170" fontId="0" fillId="0" borderId="0" xfId="4" applyNumberFormat="1" applyFont="1" applyAlignment="1">
      <alignment horizontal="center"/>
    </xf>
    <xf numFmtId="171" fontId="0" fillId="0" borderId="0" xfId="4" applyNumberFormat="1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Normal" xfId="0" builtinId="0"/>
    <cellStyle name="Normal 44" xfId="2" xr:uid="{A5264662-7342-41C9-8F10-EE4FE16169D4}"/>
    <cellStyle name="Normal 53" xfId="3" xr:uid="{5127896D-0B50-43C8-B433-4D12201ED010}"/>
    <cellStyle name="Porcentagem" xfId="1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E9C-19F2-4087-839B-1FE1A9DFD729}">
  <dimension ref="A1:M110"/>
  <sheetViews>
    <sheetView showGridLines="0" tabSelected="1" workbookViewId="0">
      <selection activeCell="K8" sqref="K8"/>
    </sheetView>
  </sheetViews>
  <sheetFormatPr defaultRowHeight="15" x14ac:dyDescent="0.25"/>
  <cols>
    <col min="1" max="1" width="10.7109375" bestFit="1" customWidth="1"/>
    <col min="2" max="2" width="11.140625" style="5" customWidth="1"/>
    <col min="3" max="3" width="10.42578125" style="5" customWidth="1"/>
    <col min="4" max="4" width="10" style="5" customWidth="1"/>
    <col min="6" max="6" width="9.42578125" customWidth="1"/>
    <col min="7" max="7" width="12.140625" customWidth="1"/>
    <col min="8" max="8" width="11.28515625" customWidth="1"/>
    <col min="9" max="10" width="11.85546875" bestFit="1" customWidth="1"/>
    <col min="14" max="14" width="9.140625" customWidth="1"/>
  </cols>
  <sheetData>
    <row r="1" spans="1:13" x14ac:dyDescent="0.25">
      <c r="A1" s="5" t="s">
        <v>10</v>
      </c>
      <c r="B1" s="4">
        <v>44004</v>
      </c>
    </row>
    <row r="2" spans="1:13" x14ac:dyDescent="0.25">
      <c r="J2" s="57" t="s">
        <v>11</v>
      </c>
      <c r="K2" s="57"/>
      <c r="L2" s="57"/>
      <c r="M2" s="57"/>
    </row>
    <row r="3" spans="1:13" x14ac:dyDescent="0.25">
      <c r="A3" t="s">
        <v>0</v>
      </c>
      <c r="B3" s="5" t="s">
        <v>1</v>
      </c>
      <c r="C3" s="5" t="s">
        <v>2</v>
      </c>
      <c r="D3" s="5" t="s">
        <v>3</v>
      </c>
      <c r="F3" s="16" t="s">
        <v>4</v>
      </c>
      <c r="G3" s="16" t="s">
        <v>0</v>
      </c>
      <c r="H3" s="16" t="s">
        <v>1</v>
      </c>
      <c r="I3" s="15" t="s">
        <v>9</v>
      </c>
      <c r="J3" s="15" t="s">
        <v>5</v>
      </c>
      <c r="K3" s="15" t="s">
        <v>6</v>
      </c>
      <c r="L3" s="15" t="s">
        <v>7</v>
      </c>
      <c r="M3" s="15" t="s">
        <v>8</v>
      </c>
    </row>
    <row r="4" spans="1:13" x14ac:dyDescent="0.25">
      <c r="A4" s="2">
        <v>44005</v>
      </c>
      <c r="B4" s="5">
        <v>1</v>
      </c>
      <c r="C4" s="5">
        <v>1</v>
      </c>
      <c r="D4" s="3">
        <v>2.1499999999999998E-2</v>
      </c>
      <c r="F4" s="6">
        <v>0</v>
      </c>
      <c r="G4" s="9">
        <v>44005</v>
      </c>
      <c r="H4" s="12">
        <v>1</v>
      </c>
      <c r="I4" s="24">
        <v>0</v>
      </c>
      <c r="J4" s="17">
        <v>1.05</v>
      </c>
      <c r="K4" s="19">
        <v>1.075</v>
      </c>
      <c r="L4" s="19">
        <v>1.1000000000000001</v>
      </c>
      <c r="M4" s="19">
        <v>1.125</v>
      </c>
    </row>
    <row r="5" spans="1:13" x14ac:dyDescent="0.25">
      <c r="A5" s="2">
        <v>44011</v>
      </c>
      <c r="B5" s="5">
        <v>7</v>
      </c>
      <c r="C5" s="5">
        <v>5</v>
      </c>
      <c r="D5" s="3">
        <v>2.1499999999999998E-2</v>
      </c>
      <c r="F5" s="7">
        <v>1</v>
      </c>
      <c r="G5" s="10">
        <v>44095</v>
      </c>
      <c r="H5" s="13">
        <v>90</v>
      </c>
      <c r="I5" s="25">
        <v>0</v>
      </c>
      <c r="J5" s="18">
        <v>1.05</v>
      </c>
      <c r="K5" s="20"/>
      <c r="L5" s="20"/>
      <c r="M5" s="13"/>
    </row>
    <row r="6" spans="1:13" x14ac:dyDescent="0.25">
      <c r="A6" s="2">
        <v>44012</v>
      </c>
      <c r="B6" s="5">
        <v>8</v>
      </c>
      <c r="C6" s="5">
        <v>6</v>
      </c>
      <c r="D6" s="3">
        <v>2.1499999999999998E-2</v>
      </c>
      <c r="F6" s="7">
        <v>2</v>
      </c>
      <c r="G6" s="10">
        <v>44186</v>
      </c>
      <c r="H6" s="13">
        <v>180</v>
      </c>
      <c r="I6" s="25">
        <v>2500</v>
      </c>
      <c r="J6" s="18">
        <v>1.05</v>
      </c>
      <c r="K6" s="21">
        <v>1.075</v>
      </c>
      <c r="L6" s="21"/>
      <c r="M6" s="13"/>
    </row>
    <row r="7" spans="1:13" x14ac:dyDescent="0.25">
      <c r="A7" s="2">
        <v>44013</v>
      </c>
      <c r="B7" s="5">
        <v>9</v>
      </c>
      <c r="C7" s="5">
        <v>7</v>
      </c>
      <c r="D7" s="3">
        <v>2.1499999999999998E-2</v>
      </c>
      <c r="F7" s="7">
        <v>3</v>
      </c>
      <c r="G7" s="10">
        <v>44274</v>
      </c>
      <c r="H7" s="13">
        <v>270</v>
      </c>
      <c r="I7" s="25">
        <v>0</v>
      </c>
      <c r="J7" s="18">
        <v>1.05</v>
      </c>
      <c r="K7" s="20"/>
      <c r="L7" s="21">
        <v>1.1000000000000001</v>
      </c>
      <c r="M7" s="13"/>
    </row>
    <row r="8" spans="1:13" x14ac:dyDescent="0.25">
      <c r="A8" s="2">
        <v>44018</v>
      </c>
      <c r="B8" s="5">
        <v>14</v>
      </c>
      <c r="C8" s="5">
        <v>10</v>
      </c>
      <c r="D8" s="3">
        <v>2.1499999999999998E-2</v>
      </c>
      <c r="F8" s="7">
        <v>4</v>
      </c>
      <c r="G8" s="10">
        <v>44364</v>
      </c>
      <c r="H8" s="13">
        <v>360</v>
      </c>
      <c r="I8" s="25">
        <v>5000</v>
      </c>
      <c r="J8" s="18">
        <v>1.05</v>
      </c>
      <c r="K8" s="21">
        <v>1.075</v>
      </c>
      <c r="L8" s="20"/>
      <c r="M8" s="13"/>
    </row>
    <row r="9" spans="1:13" x14ac:dyDescent="0.25">
      <c r="A9" s="2">
        <v>44025</v>
      </c>
      <c r="B9" s="5">
        <v>21</v>
      </c>
      <c r="C9" s="5">
        <v>15</v>
      </c>
      <c r="D9" s="3">
        <v>2.1499999999999998E-2</v>
      </c>
      <c r="F9" s="7">
        <v>5</v>
      </c>
      <c r="G9" s="10">
        <v>44454</v>
      </c>
      <c r="H9" s="13">
        <v>450</v>
      </c>
      <c r="I9" s="25">
        <v>0</v>
      </c>
      <c r="J9" s="18">
        <v>1.05</v>
      </c>
      <c r="K9" s="20"/>
      <c r="L9" s="21"/>
      <c r="M9" s="13"/>
    </row>
    <row r="10" spans="1:13" x14ac:dyDescent="0.25">
      <c r="A10" s="2">
        <v>44027</v>
      </c>
      <c r="B10" s="5">
        <v>23</v>
      </c>
      <c r="C10" s="5">
        <v>17</v>
      </c>
      <c r="D10" s="3">
        <v>2.1499999999999998E-2</v>
      </c>
      <c r="F10" s="8">
        <v>6</v>
      </c>
      <c r="G10" s="11">
        <v>44544</v>
      </c>
      <c r="H10" s="14">
        <v>540</v>
      </c>
      <c r="I10" s="26">
        <v>7500</v>
      </c>
      <c r="J10" s="8"/>
      <c r="K10" s="22"/>
      <c r="L10" s="22"/>
      <c r="M10" s="14"/>
    </row>
    <row r="11" spans="1:13" x14ac:dyDescent="0.25">
      <c r="A11" s="2">
        <v>44032</v>
      </c>
      <c r="B11" s="5">
        <v>28</v>
      </c>
      <c r="C11" s="5">
        <v>20</v>
      </c>
      <c r="D11" s="3">
        <v>2.1499999999999998E-2</v>
      </c>
    </row>
    <row r="12" spans="1:13" x14ac:dyDescent="0.25">
      <c r="A12" s="2">
        <v>44034</v>
      </c>
      <c r="B12" s="5">
        <v>30</v>
      </c>
      <c r="C12" s="5">
        <v>22</v>
      </c>
      <c r="D12" s="3">
        <v>2.1499999999999998E-2</v>
      </c>
      <c r="F12" s="1" t="s">
        <v>12</v>
      </c>
    </row>
    <row r="13" spans="1:13" x14ac:dyDescent="0.25">
      <c r="A13" s="2">
        <v>44035</v>
      </c>
      <c r="B13" s="5">
        <v>31</v>
      </c>
      <c r="C13" s="5">
        <v>23</v>
      </c>
      <c r="D13" s="3">
        <v>2.1499999999999998E-2</v>
      </c>
    </row>
    <row r="14" spans="1:13" x14ac:dyDescent="0.25">
      <c r="A14" s="2">
        <v>44039</v>
      </c>
      <c r="B14" s="5">
        <v>35</v>
      </c>
      <c r="C14" s="5">
        <v>25</v>
      </c>
      <c r="D14" s="3">
        <v>2.1499999999999998E-2</v>
      </c>
      <c r="F14" s="16" t="s">
        <v>13</v>
      </c>
      <c r="G14" s="16" t="s">
        <v>14</v>
      </c>
      <c r="H14" s="16" t="s">
        <v>15</v>
      </c>
    </row>
    <row r="15" spans="1:13" x14ac:dyDescent="0.25">
      <c r="A15" s="2">
        <v>44042</v>
      </c>
      <c r="B15" s="5">
        <v>38</v>
      </c>
      <c r="C15" s="5">
        <v>28</v>
      </c>
      <c r="D15" s="3">
        <v>2.1499999999999998E-2</v>
      </c>
      <c r="F15" s="6" t="s">
        <v>5</v>
      </c>
      <c r="G15" s="17">
        <v>1.05</v>
      </c>
      <c r="H15" s="6">
        <v>90</v>
      </c>
    </row>
    <row r="16" spans="1:13" x14ac:dyDescent="0.25">
      <c r="A16" s="2">
        <v>44043</v>
      </c>
      <c r="B16" s="5">
        <v>39</v>
      </c>
      <c r="C16" s="5">
        <v>29</v>
      </c>
      <c r="D16" s="3">
        <v>2.1499999999999998E-2</v>
      </c>
      <c r="F16" s="7" t="s">
        <v>6</v>
      </c>
      <c r="G16" s="18">
        <v>1.075</v>
      </c>
      <c r="H16" s="7">
        <v>180</v>
      </c>
    </row>
    <row r="17" spans="1:8" x14ac:dyDescent="0.25">
      <c r="A17" s="2">
        <v>44046</v>
      </c>
      <c r="B17" s="5">
        <v>42</v>
      </c>
      <c r="C17" s="5">
        <v>30</v>
      </c>
      <c r="D17" s="3">
        <v>2.1499999999999998E-2</v>
      </c>
      <c r="F17" s="7" t="s">
        <v>7</v>
      </c>
      <c r="G17" s="18">
        <v>1.1000000000000001</v>
      </c>
      <c r="H17" s="7">
        <v>270</v>
      </c>
    </row>
    <row r="18" spans="1:8" x14ac:dyDescent="0.25">
      <c r="A18" s="2">
        <v>44055</v>
      </c>
      <c r="B18" s="5">
        <v>51</v>
      </c>
      <c r="C18" s="5">
        <v>37</v>
      </c>
      <c r="D18" s="3">
        <v>2.1299999999999999E-2</v>
      </c>
      <c r="F18" s="8" t="s">
        <v>8</v>
      </c>
      <c r="G18" s="23">
        <v>1.125</v>
      </c>
      <c r="H18" s="8">
        <v>540</v>
      </c>
    </row>
    <row r="19" spans="1:8" x14ac:dyDescent="0.25">
      <c r="A19" s="2">
        <v>44060</v>
      </c>
      <c r="B19" s="5">
        <v>56</v>
      </c>
      <c r="C19" s="5">
        <v>40</v>
      </c>
      <c r="D19" s="3">
        <v>2.12E-2</v>
      </c>
    </row>
    <row r="20" spans="1:8" x14ac:dyDescent="0.25">
      <c r="A20" s="2">
        <v>44064</v>
      </c>
      <c r="B20" s="5">
        <v>60</v>
      </c>
      <c r="C20" s="5">
        <v>44</v>
      </c>
      <c r="D20" s="3">
        <v>2.12E-2</v>
      </c>
    </row>
    <row r="21" spans="1:8" x14ac:dyDescent="0.25">
      <c r="A21" s="2">
        <v>44071</v>
      </c>
      <c r="B21" s="5">
        <v>67</v>
      </c>
      <c r="C21" s="5">
        <v>49</v>
      </c>
      <c r="D21" s="3">
        <v>2.1099999999999997E-2</v>
      </c>
    </row>
    <row r="22" spans="1:8" x14ac:dyDescent="0.25">
      <c r="A22" s="2">
        <v>44074</v>
      </c>
      <c r="B22" s="5">
        <v>70</v>
      </c>
      <c r="C22" s="5">
        <v>50</v>
      </c>
      <c r="D22" s="3">
        <v>2.1099999999999997E-2</v>
      </c>
    </row>
    <row r="23" spans="1:8" x14ac:dyDescent="0.25">
      <c r="A23" s="2">
        <v>44075</v>
      </c>
      <c r="B23" s="5">
        <v>71</v>
      </c>
      <c r="C23" s="5">
        <v>51</v>
      </c>
      <c r="D23" s="3">
        <v>2.1099999999999997E-2</v>
      </c>
    </row>
    <row r="24" spans="1:8" x14ac:dyDescent="0.25">
      <c r="A24" s="2">
        <v>44085</v>
      </c>
      <c r="B24" s="5">
        <v>81</v>
      </c>
      <c r="C24" s="5">
        <v>58</v>
      </c>
      <c r="D24" s="3">
        <v>2.0899999999999998E-2</v>
      </c>
    </row>
    <row r="25" spans="1:8" x14ac:dyDescent="0.25">
      <c r="A25" s="2">
        <v>44089</v>
      </c>
      <c r="B25" s="5">
        <v>85</v>
      </c>
      <c r="C25" s="5">
        <v>60</v>
      </c>
      <c r="D25" s="3">
        <v>2.0899999999999998E-2</v>
      </c>
    </row>
    <row r="26" spans="1:8" x14ac:dyDescent="0.25">
      <c r="A26" s="2">
        <v>44091</v>
      </c>
      <c r="B26" s="5">
        <v>87</v>
      </c>
      <c r="C26" s="5">
        <v>62</v>
      </c>
      <c r="D26" s="3">
        <v>2.0899999999999998E-2</v>
      </c>
    </row>
    <row r="27" spans="1:8" x14ac:dyDescent="0.25">
      <c r="A27" s="2">
        <v>44092</v>
      </c>
      <c r="B27" s="5">
        <v>88</v>
      </c>
      <c r="C27" s="5">
        <v>63</v>
      </c>
      <c r="D27" s="3">
        <v>2.0899999999999998E-2</v>
      </c>
    </row>
    <row r="28" spans="1:8" x14ac:dyDescent="0.25">
      <c r="A28" s="2">
        <v>44095</v>
      </c>
      <c r="B28" s="5">
        <v>91</v>
      </c>
      <c r="C28" s="5">
        <v>64</v>
      </c>
      <c r="D28" s="3">
        <v>2.0799999999999999E-2</v>
      </c>
    </row>
    <row r="29" spans="1:8" x14ac:dyDescent="0.25">
      <c r="A29" s="2">
        <v>44096</v>
      </c>
      <c r="B29" s="5">
        <v>92</v>
      </c>
      <c r="C29" s="5">
        <v>65</v>
      </c>
      <c r="D29" s="3">
        <v>2.0799999999999999E-2</v>
      </c>
    </row>
    <row r="30" spans="1:8" x14ac:dyDescent="0.25">
      <c r="A30" s="2">
        <v>44104</v>
      </c>
      <c r="B30" s="5">
        <v>100</v>
      </c>
      <c r="C30" s="5">
        <v>71</v>
      </c>
      <c r="D30" s="3">
        <v>2.0799999999999999E-2</v>
      </c>
    </row>
    <row r="31" spans="1:8" x14ac:dyDescent="0.25">
      <c r="A31" s="2">
        <v>44105</v>
      </c>
      <c r="B31" s="5">
        <v>101</v>
      </c>
      <c r="C31" s="5">
        <v>72</v>
      </c>
      <c r="D31" s="3">
        <v>2.0799999999999999E-2</v>
      </c>
    </row>
    <row r="32" spans="1:8" x14ac:dyDescent="0.25">
      <c r="A32" s="2">
        <v>44118</v>
      </c>
      <c r="B32" s="5">
        <v>114</v>
      </c>
      <c r="C32" s="5">
        <v>80</v>
      </c>
      <c r="D32" s="3">
        <v>2.06E-2</v>
      </c>
    </row>
    <row r="33" spans="1:4" x14ac:dyDescent="0.25">
      <c r="A33" s="2">
        <v>44119</v>
      </c>
      <c r="B33" s="5">
        <v>115</v>
      </c>
      <c r="C33" s="5">
        <v>81</v>
      </c>
      <c r="D33" s="3">
        <v>2.06E-2</v>
      </c>
    </row>
    <row r="34" spans="1:4" x14ac:dyDescent="0.25">
      <c r="A34" s="2">
        <v>44124</v>
      </c>
      <c r="B34" s="5">
        <v>120</v>
      </c>
      <c r="C34" s="5">
        <v>84</v>
      </c>
      <c r="D34" s="3">
        <v>2.06E-2</v>
      </c>
    </row>
    <row r="35" spans="1:4" x14ac:dyDescent="0.25">
      <c r="A35" s="2">
        <v>44133</v>
      </c>
      <c r="B35" s="5">
        <v>129</v>
      </c>
      <c r="C35" s="5">
        <v>91</v>
      </c>
      <c r="D35" s="3">
        <v>2.0499999999999997E-2</v>
      </c>
    </row>
    <row r="36" spans="1:4" x14ac:dyDescent="0.25">
      <c r="A36" s="2">
        <v>44134</v>
      </c>
      <c r="B36" s="5">
        <v>130</v>
      </c>
      <c r="C36" s="5">
        <v>92</v>
      </c>
      <c r="D36" s="3">
        <v>2.0499999999999997E-2</v>
      </c>
    </row>
    <row r="37" spans="1:4" x14ac:dyDescent="0.25">
      <c r="A37" s="2">
        <v>44138</v>
      </c>
      <c r="B37" s="5">
        <v>134</v>
      </c>
      <c r="C37" s="5">
        <v>93</v>
      </c>
      <c r="D37" s="3">
        <v>2.0499999999999997E-2</v>
      </c>
    </row>
    <row r="38" spans="1:4" x14ac:dyDescent="0.25">
      <c r="A38" s="2">
        <v>44151</v>
      </c>
      <c r="B38" s="5">
        <v>147</v>
      </c>
      <c r="C38" s="5">
        <v>102</v>
      </c>
      <c r="D38" s="3">
        <v>2.0499999999999997E-2</v>
      </c>
    </row>
    <row r="39" spans="1:4" x14ac:dyDescent="0.25">
      <c r="A39" s="2">
        <v>44154</v>
      </c>
      <c r="B39" s="5">
        <v>150</v>
      </c>
      <c r="C39" s="5">
        <v>105</v>
      </c>
      <c r="D39" s="3">
        <v>2.0499999999999997E-2</v>
      </c>
    </row>
    <row r="40" spans="1:4" x14ac:dyDescent="0.25">
      <c r="A40" s="2">
        <v>44165</v>
      </c>
      <c r="B40" s="5">
        <v>161</v>
      </c>
      <c r="C40" s="5">
        <v>112</v>
      </c>
      <c r="D40" s="3">
        <v>2.0499999999999997E-2</v>
      </c>
    </row>
    <row r="41" spans="1:4" x14ac:dyDescent="0.25">
      <c r="A41" s="2">
        <v>44166</v>
      </c>
      <c r="B41" s="5">
        <v>162</v>
      </c>
      <c r="C41" s="5">
        <v>113</v>
      </c>
      <c r="D41" s="3">
        <v>2.0499999999999997E-2</v>
      </c>
    </row>
    <row r="42" spans="1:4" x14ac:dyDescent="0.25">
      <c r="A42" s="2">
        <v>44176</v>
      </c>
      <c r="B42" s="5">
        <v>172</v>
      </c>
      <c r="C42" s="5">
        <v>121</v>
      </c>
      <c r="D42" s="3">
        <v>2.0400000000000001E-2</v>
      </c>
    </row>
    <row r="43" spans="1:4" x14ac:dyDescent="0.25">
      <c r="A43" s="2">
        <v>44180</v>
      </c>
      <c r="B43" s="5">
        <v>176</v>
      </c>
      <c r="C43" s="5">
        <v>123</v>
      </c>
      <c r="D43" s="3">
        <v>2.0400000000000001E-2</v>
      </c>
    </row>
    <row r="44" spans="1:4" x14ac:dyDescent="0.25">
      <c r="A44" s="2">
        <v>44181</v>
      </c>
      <c r="B44" s="5">
        <v>177</v>
      </c>
      <c r="C44" s="5">
        <v>124</v>
      </c>
      <c r="D44" s="3">
        <v>2.0400000000000001E-2</v>
      </c>
    </row>
    <row r="45" spans="1:4" x14ac:dyDescent="0.25">
      <c r="A45" s="2">
        <v>44182</v>
      </c>
      <c r="B45" s="5">
        <v>178</v>
      </c>
      <c r="C45" s="5">
        <v>125</v>
      </c>
      <c r="D45" s="3">
        <v>2.0400000000000001E-2</v>
      </c>
    </row>
    <row r="46" spans="1:4" x14ac:dyDescent="0.25">
      <c r="A46" s="2">
        <v>44183</v>
      </c>
      <c r="B46" s="5">
        <v>179</v>
      </c>
      <c r="C46" s="5">
        <v>126</v>
      </c>
      <c r="D46" s="3">
        <v>2.0400000000000001E-2</v>
      </c>
    </row>
    <row r="47" spans="1:4" x14ac:dyDescent="0.25">
      <c r="A47" s="2">
        <v>44186</v>
      </c>
      <c r="B47" s="5">
        <v>182</v>
      </c>
      <c r="C47" s="5">
        <v>127</v>
      </c>
      <c r="D47" s="3">
        <v>2.0400000000000001E-2</v>
      </c>
    </row>
    <row r="48" spans="1:4" x14ac:dyDescent="0.25">
      <c r="A48" s="2">
        <v>44194</v>
      </c>
      <c r="B48" s="5">
        <v>190</v>
      </c>
      <c r="C48" s="5">
        <v>132</v>
      </c>
      <c r="D48" s="3">
        <v>2.0400000000000001E-2</v>
      </c>
    </row>
    <row r="49" spans="1:4" x14ac:dyDescent="0.25">
      <c r="A49" s="2">
        <v>44195</v>
      </c>
      <c r="B49" s="5">
        <v>191</v>
      </c>
      <c r="C49" s="5">
        <v>133</v>
      </c>
      <c r="D49" s="3">
        <v>2.0400000000000001E-2</v>
      </c>
    </row>
    <row r="50" spans="1:4" x14ac:dyDescent="0.25">
      <c r="A50" s="2">
        <v>44200</v>
      </c>
      <c r="B50" s="5">
        <v>196</v>
      </c>
      <c r="C50" s="5">
        <v>135</v>
      </c>
      <c r="D50" s="3">
        <v>2.0400000000000001E-2</v>
      </c>
    </row>
    <row r="51" spans="1:4" x14ac:dyDescent="0.25">
      <c r="A51" s="2">
        <v>44211</v>
      </c>
      <c r="B51" s="5">
        <v>207</v>
      </c>
      <c r="C51" s="5">
        <v>144</v>
      </c>
      <c r="D51" s="3">
        <v>2.0400000000000001E-2</v>
      </c>
    </row>
    <row r="52" spans="1:4" x14ac:dyDescent="0.25">
      <c r="A52" s="2">
        <v>44214</v>
      </c>
      <c r="B52" s="5">
        <v>210</v>
      </c>
      <c r="C52" s="5">
        <v>145</v>
      </c>
      <c r="D52" s="3">
        <v>2.0400000000000001E-2</v>
      </c>
    </row>
    <row r="53" spans="1:4" x14ac:dyDescent="0.25">
      <c r="A53" s="2">
        <v>44225</v>
      </c>
      <c r="B53" s="5">
        <v>221</v>
      </c>
      <c r="C53" s="5">
        <v>154</v>
      </c>
      <c r="D53" s="3">
        <v>2.0400000000000001E-2</v>
      </c>
    </row>
    <row r="54" spans="1:4" x14ac:dyDescent="0.25">
      <c r="A54" s="2">
        <v>44228</v>
      </c>
      <c r="B54" s="5">
        <v>224</v>
      </c>
      <c r="C54" s="5">
        <v>155</v>
      </c>
      <c r="D54" s="3">
        <v>2.0400000000000001E-2</v>
      </c>
    </row>
    <row r="55" spans="1:4" x14ac:dyDescent="0.25">
      <c r="A55" s="2">
        <v>44244</v>
      </c>
      <c r="B55" s="5">
        <v>240</v>
      </c>
      <c r="C55" s="5">
        <v>165</v>
      </c>
      <c r="D55" s="3">
        <v>2.07E-2</v>
      </c>
    </row>
    <row r="56" spans="1:4" x14ac:dyDescent="0.25">
      <c r="A56" s="2">
        <v>44252</v>
      </c>
      <c r="B56" s="5">
        <v>248</v>
      </c>
      <c r="C56" s="5">
        <v>171</v>
      </c>
      <c r="D56" s="3">
        <v>2.0899999999999998E-2</v>
      </c>
    </row>
    <row r="57" spans="1:4" x14ac:dyDescent="0.25">
      <c r="A57" s="2">
        <v>44253</v>
      </c>
      <c r="B57" s="5">
        <v>249</v>
      </c>
      <c r="C57" s="5">
        <v>172</v>
      </c>
      <c r="D57" s="3">
        <v>2.0899999999999998E-2</v>
      </c>
    </row>
    <row r="58" spans="1:4" x14ac:dyDescent="0.25">
      <c r="A58" s="2">
        <v>44256</v>
      </c>
      <c r="B58" s="5">
        <v>252</v>
      </c>
      <c r="C58" s="5">
        <v>173</v>
      </c>
      <c r="D58" s="3">
        <v>2.0899999999999998E-2</v>
      </c>
    </row>
    <row r="59" spans="1:4" x14ac:dyDescent="0.25">
      <c r="A59" s="2">
        <v>44270</v>
      </c>
      <c r="B59" s="5">
        <v>266</v>
      </c>
      <c r="C59" s="5">
        <v>183</v>
      </c>
      <c r="D59" s="3">
        <v>2.1299999999999999E-2</v>
      </c>
    </row>
    <row r="60" spans="1:4" x14ac:dyDescent="0.25">
      <c r="A60" s="2">
        <v>44272</v>
      </c>
      <c r="B60" s="5">
        <v>268</v>
      </c>
      <c r="C60" s="5">
        <v>185</v>
      </c>
      <c r="D60" s="3">
        <v>2.1400000000000002E-2</v>
      </c>
    </row>
    <row r="61" spans="1:4" x14ac:dyDescent="0.25">
      <c r="A61" s="2">
        <v>44274</v>
      </c>
      <c r="B61" s="5">
        <v>270</v>
      </c>
      <c r="C61" s="5">
        <v>187</v>
      </c>
      <c r="D61" s="3">
        <v>2.1499999999999998E-2</v>
      </c>
    </row>
    <row r="62" spans="1:4" x14ac:dyDescent="0.25">
      <c r="A62" s="2">
        <v>44278</v>
      </c>
      <c r="B62" s="5">
        <v>274</v>
      </c>
      <c r="C62" s="5">
        <v>189</v>
      </c>
      <c r="D62" s="3">
        <v>2.1600000000000001E-2</v>
      </c>
    </row>
    <row r="63" spans="1:4" x14ac:dyDescent="0.25">
      <c r="A63" s="2">
        <v>44286</v>
      </c>
      <c r="B63" s="5">
        <v>282</v>
      </c>
      <c r="C63" s="5">
        <v>195</v>
      </c>
      <c r="D63" s="3">
        <v>2.18E-2</v>
      </c>
    </row>
    <row r="64" spans="1:4" x14ac:dyDescent="0.25">
      <c r="A64" s="2">
        <v>44287</v>
      </c>
      <c r="B64" s="5">
        <v>283</v>
      </c>
      <c r="C64" s="5">
        <v>196</v>
      </c>
      <c r="D64" s="3">
        <v>2.1899999999999999E-2</v>
      </c>
    </row>
    <row r="65" spans="1:4" x14ac:dyDescent="0.25">
      <c r="A65" s="2">
        <v>44300</v>
      </c>
      <c r="B65" s="5">
        <v>296</v>
      </c>
      <c r="C65" s="5">
        <v>204</v>
      </c>
      <c r="D65" s="3">
        <v>2.2099999999999998E-2</v>
      </c>
    </row>
    <row r="66" spans="1:4" x14ac:dyDescent="0.25">
      <c r="A66" s="2">
        <v>44301</v>
      </c>
      <c r="B66" s="5">
        <v>297</v>
      </c>
      <c r="C66" s="5">
        <v>205</v>
      </c>
      <c r="D66" s="3">
        <v>2.2099999999999998E-2</v>
      </c>
    </row>
    <row r="67" spans="1:4" x14ac:dyDescent="0.25">
      <c r="A67" s="2">
        <v>44305</v>
      </c>
      <c r="B67" s="5">
        <v>301</v>
      </c>
      <c r="C67" s="5">
        <v>207</v>
      </c>
      <c r="D67" s="3">
        <v>2.2200000000000001E-2</v>
      </c>
    </row>
    <row r="68" spans="1:4" x14ac:dyDescent="0.25">
      <c r="A68" s="2">
        <v>44315</v>
      </c>
      <c r="B68" s="5">
        <v>311</v>
      </c>
      <c r="C68" s="5">
        <v>214</v>
      </c>
      <c r="D68" s="3">
        <v>2.2400000000000003E-2</v>
      </c>
    </row>
    <row r="69" spans="1:4" x14ac:dyDescent="0.25">
      <c r="A69" s="2">
        <v>44316</v>
      </c>
      <c r="B69" s="5">
        <v>312</v>
      </c>
      <c r="C69" s="5">
        <v>215</v>
      </c>
      <c r="D69" s="3">
        <v>2.2400000000000003E-2</v>
      </c>
    </row>
    <row r="70" spans="1:4" x14ac:dyDescent="0.25">
      <c r="A70" s="2">
        <v>44319</v>
      </c>
      <c r="B70" s="5">
        <v>315</v>
      </c>
      <c r="C70" s="5">
        <v>216</v>
      </c>
      <c r="D70" s="3">
        <v>2.2499999999999999E-2</v>
      </c>
    </row>
    <row r="71" spans="1:4" x14ac:dyDescent="0.25">
      <c r="A71" s="2">
        <v>44333</v>
      </c>
      <c r="B71" s="5">
        <v>329</v>
      </c>
      <c r="C71" s="5">
        <v>226</v>
      </c>
      <c r="D71" s="3">
        <v>2.29E-2</v>
      </c>
    </row>
    <row r="72" spans="1:4" x14ac:dyDescent="0.25">
      <c r="A72" s="2">
        <v>44334</v>
      </c>
      <c r="B72" s="5">
        <v>330</v>
      </c>
      <c r="C72" s="5">
        <v>227</v>
      </c>
      <c r="D72" s="3">
        <v>2.29E-2</v>
      </c>
    </row>
    <row r="73" spans="1:4" x14ac:dyDescent="0.25">
      <c r="A73" s="2">
        <v>44340</v>
      </c>
      <c r="B73" s="5">
        <v>336</v>
      </c>
      <c r="C73" s="5">
        <v>231</v>
      </c>
      <c r="D73" s="3">
        <v>2.3099999999999999E-2</v>
      </c>
    </row>
    <row r="74" spans="1:4" x14ac:dyDescent="0.25">
      <c r="A74" s="2">
        <v>44347</v>
      </c>
      <c r="B74" s="5">
        <v>343</v>
      </c>
      <c r="C74" s="5">
        <v>236</v>
      </c>
      <c r="D74" s="3">
        <v>2.3300000000000001E-2</v>
      </c>
    </row>
    <row r="75" spans="1:4" x14ac:dyDescent="0.25">
      <c r="A75" s="2">
        <v>44348</v>
      </c>
      <c r="B75" s="5">
        <v>344</v>
      </c>
      <c r="C75" s="5">
        <v>237</v>
      </c>
      <c r="D75" s="3">
        <v>2.3300000000000001E-2</v>
      </c>
    </row>
    <row r="76" spans="1:4" x14ac:dyDescent="0.25">
      <c r="A76" s="2">
        <v>44363</v>
      </c>
      <c r="B76" s="5">
        <v>359</v>
      </c>
      <c r="C76" s="5">
        <v>247</v>
      </c>
      <c r="D76" s="3">
        <v>2.3799999999999998E-2</v>
      </c>
    </row>
    <row r="77" spans="1:4" x14ac:dyDescent="0.25">
      <c r="A77" s="2">
        <v>44364</v>
      </c>
      <c r="B77" s="5">
        <v>360</v>
      </c>
      <c r="C77" s="5">
        <v>248</v>
      </c>
      <c r="D77" s="3">
        <v>2.3799999999999998E-2</v>
      </c>
    </row>
    <row r="78" spans="1:4" x14ac:dyDescent="0.25">
      <c r="A78" s="2">
        <v>44378</v>
      </c>
      <c r="B78" s="5">
        <v>374</v>
      </c>
      <c r="C78" s="5">
        <v>258</v>
      </c>
      <c r="D78" s="3">
        <v>2.4199999999999999E-2</v>
      </c>
    </row>
    <row r="79" spans="1:4" x14ac:dyDescent="0.25">
      <c r="A79" s="2">
        <v>44392</v>
      </c>
      <c r="B79" s="5">
        <v>388</v>
      </c>
      <c r="C79" s="5">
        <v>268</v>
      </c>
      <c r="D79" s="3">
        <v>2.4799999999999999E-2</v>
      </c>
    </row>
    <row r="80" spans="1:4" x14ac:dyDescent="0.25">
      <c r="A80" s="2">
        <v>44396</v>
      </c>
      <c r="B80" s="5">
        <v>392</v>
      </c>
      <c r="C80" s="5">
        <v>270</v>
      </c>
      <c r="D80" s="3">
        <v>2.4900000000000002E-2</v>
      </c>
    </row>
    <row r="81" spans="1:4" x14ac:dyDescent="0.25">
      <c r="A81" s="2">
        <v>44424</v>
      </c>
      <c r="B81" s="5">
        <v>420</v>
      </c>
      <c r="C81" s="5">
        <v>290</v>
      </c>
      <c r="D81" s="3">
        <v>2.5899999999999999E-2</v>
      </c>
    </row>
    <row r="82" spans="1:4" x14ac:dyDescent="0.25">
      <c r="A82" s="2">
        <v>44426</v>
      </c>
      <c r="B82" s="5">
        <v>422</v>
      </c>
      <c r="C82" s="5">
        <v>292</v>
      </c>
      <c r="D82" s="3">
        <v>2.6000000000000002E-2</v>
      </c>
    </row>
    <row r="83" spans="1:4" x14ac:dyDescent="0.25">
      <c r="A83" s="2">
        <v>44440</v>
      </c>
      <c r="B83" s="5">
        <v>436</v>
      </c>
      <c r="C83" s="5">
        <v>302</v>
      </c>
      <c r="D83" s="3">
        <v>2.64E-2</v>
      </c>
    </row>
    <row r="84" spans="1:4" x14ac:dyDescent="0.25">
      <c r="A84" s="2">
        <v>44454</v>
      </c>
      <c r="B84" s="5">
        <v>450</v>
      </c>
      <c r="C84" s="5">
        <v>311</v>
      </c>
      <c r="D84" s="3">
        <v>2.6800000000000001E-2</v>
      </c>
    </row>
    <row r="85" spans="1:4" x14ac:dyDescent="0.25">
      <c r="A85" s="2">
        <v>44461</v>
      </c>
      <c r="B85" s="5">
        <v>457</v>
      </c>
      <c r="C85" s="5">
        <v>316</v>
      </c>
      <c r="D85" s="3">
        <v>2.7000000000000003E-2</v>
      </c>
    </row>
    <row r="86" spans="1:4" x14ac:dyDescent="0.25">
      <c r="A86" s="2">
        <v>44470</v>
      </c>
      <c r="B86" s="5">
        <v>466</v>
      </c>
      <c r="C86" s="5">
        <v>323</v>
      </c>
      <c r="D86" s="3">
        <v>2.7300000000000001E-2</v>
      </c>
    </row>
    <row r="87" spans="1:4" x14ac:dyDescent="0.25">
      <c r="A87" s="2">
        <v>44482</v>
      </c>
      <c r="B87" s="5">
        <v>478</v>
      </c>
      <c r="C87" s="5">
        <v>330</v>
      </c>
      <c r="D87" s="3">
        <v>2.7699999999999999E-2</v>
      </c>
    </row>
    <row r="88" spans="1:4" x14ac:dyDescent="0.25">
      <c r="A88" s="2">
        <v>44484</v>
      </c>
      <c r="B88" s="5">
        <v>480</v>
      </c>
      <c r="C88" s="5">
        <v>332</v>
      </c>
      <c r="D88" s="3">
        <v>2.7799999999999998E-2</v>
      </c>
    </row>
    <row r="89" spans="1:4" x14ac:dyDescent="0.25">
      <c r="A89" s="2">
        <v>44516</v>
      </c>
      <c r="B89" s="5">
        <v>512</v>
      </c>
      <c r="C89" s="5">
        <v>352</v>
      </c>
      <c r="D89" s="3">
        <v>2.8799999999999999E-2</v>
      </c>
    </row>
    <row r="90" spans="1:4" x14ac:dyDescent="0.25">
      <c r="A90" s="2">
        <v>44544</v>
      </c>
      <c r="B90" s="5">
        <v>540</v>
      </c>
      <c r="C90" s="5">
        <v>372</v>
      </c>
      <c r="D90" s="3">
        <v>2.9700000000000001E-2</v>
      </c>
    </row>
    <row r="91" spans="1:4" x14ac:dyDescent="0.25">
      <c r="A91" s="2">
        <v>44545</v>
      </c>
      <c r="B91" s="5">
        <v>541</v>
      </c>
      <c r="C91" s="5">
        <v>373</v>
      </c>
      <c r="D91" s="3">
        <v>2.98E-2</v>
      </c>
    </row>
    <row r="92" spans="1:4" x14ac:dyDescent="0.25">
      <c r="A92" s="2">
        <v>44551</v>
      </c>
      <c r="B92" s="5">
        <v>547</v>
      </c>
      <c r="C92" s="5">
        <v>377</v>
      </c>
      <c r="D92" s="3">
        <v>2.9900000000000003E-2</v>
      </c>
    </row>
    <row r="93" spans="1:4" x14ac:dyDescent="0.25">
      <c r="A93" s="2">
        <v>44564</v>
      </c>
      <c r="B93" s="5">
        <v>560</v>
      </c>
      <c r="C93" s="5">
        <v>386</v>
      </c>
      <c r="D93" s="3">
        <v>3.0299999999999997E-2</v>
      </c>
    </row>
    <row r="94" spans="1:4" x14ac:dyDescent="0.25">
      <c r="A94" s="2">
        <v>44574</v>
      </c>
      <c r="B94" s="5">
        <v>570</v>
      </c>
      <c r="C94" s="5">
        <v>394</v>
      </c>
      <c r="D94" s="3">
        <v>3.0800000000000001E-2</v>
      </c>
    </row>
    <row r="95" spans="1:4" x14ac:dyDescent="0.25">
      <c r="A95" s="2">
        <v>44578</v>
      </c>
      <c r="B95" s="5">
        <v>574</v>
      </c>
      <c r="C95" s="5">
        <v>396</v>
      </c>
      <c r="D95" s="3">
        <v>3.0899999999999997E-2</v>
      </c>
    </row>
    <row r="96" spans="1:4" x14ac:dyDescent="0.25">
      <c r="A96" s="2">
        <v>44606</v>
      </c>
      <c r="B96" s="5">
        <v>602</v>
      </c>
      <c r="C96" s="5">
        <v>416</v>
      </c>
      <c r="D96" s="3">
        <v>3.2000000000000001E-2</v>
      </c>
    </row>
    <row r="97" spans="1:4" x14ac:dyDescent="0.25">
      <c r="A97" s="2">
        <v>44607</v>
      </c>
      <c r="B97" s="5">
        <v>603</v>
      </c>
      <c r="C97" s="5">
        <v>417</v>
      </c>
      <c r="D97" s="3">
        <v>3.2000000000000001E-2</v>
      </c>
    </row>
    <row r="98" spans="1:4" x14ac:dyDescent="0.25">
      <c r="A98" s="2">
        <v>44608</v>
      </c>
      <c r="B98" s="5">
        <v>604</v>
      </c>
      <c r="C98" s="5">
        <v>418</v>
      </c>
      <c r="D98" s="3">
        <v>3.2099999999999997E-2</v>
      </c>
    </row>
    <row r="99" spans="1:4" x14ac:dyDescent="0.25">
      <c r="A99" s="2">
        <v>44622</v>
      </c>
      <c r="B99" s="5">
        <v>618</v>
      </c>
      <c r="C99" s="5">
        <v>426</v>
      </c>
      <c r="D99" s="3">
        <v>3.2500000000000001E-2</v>
      </c>
    </row>
    <row r="100" spans="1:4" x14ac:dyDescent="0.25">
      <c r="A100" s="2">
        <v>44634</v>
      </c>
      <c r="B100" s="5">
        <v>630</v>
      </c>
      <c r="C100" s="5">
        <v>434</v>
      </c>
      <c r="D100" s="3">
        <v>3.2899999999999999E-2</v>
      </c>
    </row>
    <row r="101" spans="1:4" x14ac:dyDescent="0.25">
      <c r="A101" s="2">
        <v>44635</v>
      </c>
      <c r="B101" s="5">
        <v>631</v>
      </c>
      <c r="C101" s="5">
        <v>435</v>
      </c>
      <c r="D101" s="3">
        <v>3.2899999999999999E-2</v>
      </c>
    </row>
    <row r="102" spans="1:4" x14ac:dyDescent="0.25">
      <c r="A102" s="2">
        <v>44652</v>
      </c>
      <c r="B102" s="5">
        <v>648</v>
      </c>
      <c r="C102" s="5">
        <v>448</v>
      </c>
      <c r="D102" s="3">
        <v>3.3500000000000002E-2</v>
      </c>
    </row>
    <row r="103" spans="1:4" x14ac:dyDescent="0.25">
      <c r="A103" s="2">
        <v>44664</v>
      </c>
      <c r="B103" s="5">
        <v>660</v>
      </c>
      <c r="C103" s="5">
        <v>456</v>
      </c>
      <c r="D103" s="3">
        <v>3.39E-2</v>
      </c>
    </row>
    <row r="104" spans="1:4" x14ac:dyDescent="0.25">
      <c r="A104" s="2">
        <v>44669</v>
      </c>
      <c r="B104" s="5">
        <v>665</v>
      </c>
      <c r="C104" s="5">
        <v>458</v>
      </c>
      <c r="D104" s="3">
        <v>3.4000000000000002E-2</v>
      </c>
    </row>
    <row r="105" spans="1:4" x14ac:dyDescent="0.25">
      <c r="A105" s="2">
        <v>44694</v>
      </c>
      <c r="B105" s="5">
        <v>690</v>
      </c>
      <c r="C105" s="5">
        <v>476</v>
      </c>
      <c r="D105" s="3">
        <v>3.49E-2</v>
      </c>
    </row>
    <row r="106" spans="1:4" x14ac:dyDescent="0.25">
      <c r="A106" s="2">
        <v>44697</v>
      </c>
      <c r="B106" s="5">
        <v>693</v>
      </c>
      <c r="C106" s="5">
        <v>477</v>
      </c>
      <c r="D106" s="3">
        <v>3.49E-2</v>
      </c>
    </row>
    <row r="107" spans="1:4" x14ac:dyDescent="0.25">
      <c r="A107" s="2">
        <v>44725</v>
      </c>
      <c r="B107" s="5">
        <v>721</v>
      </c>
      <c r="C107" s="5">
        <v>497</v>
      </c>
      <c r="D107" s="3">
        <v>3.5799999999999998E-2</v>
      </c>
    </row>
    <row r="108" spans="1:4" x14ac:dyDescent="0.25">
      <c r="A108" s="2">
        <v>44727</v>
      </c>
      <c r="B108" s="5">
        <v>723</v>
      </c>
      <c r="C108" s="5">
        <v>499</v>
      </c>
      <c r="D108" s="3">
        <v>3.5900000000000001E-2</v>
      </c>
    </row>
    <row r="109" spans="1:4" x14ac:dyDescent="0.25">
      <c r="A109" s="2">
        <v>44743</v>
      </c>
      <c r="B109" s="5">
        <v>739</v>
      </c>
      <c r="C109" s="5">
        <v>510</v>
      </c>
      <c r="D109" s="3">
        <v>3.6299999999999999E-2</v>
      </c>
    </row>
    <row r="110" spans="1:4" x14ac:dyDescent="0.25">
      <c r="A110" s="2">
        <v>44754</v>
      </c>
      <c r="B110" s="5">
        <v>750</v>
      </c>
      <c r="C110" s="5">
        <v>517</v>
      </c>
      <c r="D110" s="3">
        <v>3.6699999999999997E-2</v>
      </c>
    </row>
  </sheetData>
  <mergeCells count="1">
    <mergeCell ref="J2: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5867-3812-4067-BD4F-83529A4DF654}">
  <dimension ref="A1:AA108"/>
  <sheetViews>
    <sheetView zoomScale="85" zoomScaleNormal="85" workbookViewId="0">
      <selection activeCell="O9" sqref="O9"/>
    </sheetView>
  </sheetViews>
  <sheetFormatPr defaultRowHeight="15" x14ac:dyDescent="0.25"/>
  <cols>
    <col min="1" max="1" width="11.85546875" bestFit="1" customWidth="1"/>
    <col min="5" max="5" width="12.140625" bestFit="1" customWidth="1"/>
    <col min="8" max="8" width="11" bestFit="1" customWidth="1"/>
    <col min="11" max="11" width="10.85546875" bestFit="1" customWidth="1"/>
    <col min="12" max="12" width="9.5703125" bestFit="1" customWidth="1"/>
    <col min="13" max="13" width="10.140625" bestFit="1" customWidth="1"/>
    <col min="14" max="15" width="9.85546875" bestFit="1" customWidth="1"/>
    <col min="16" max="16" width="14.28515625" bestFit="1" customWidth="1"/>
    <col min="17" max="17" width="13.42578125" bestFit="1" customWidth="1"/>
    <col min="18" max="18" width="10.140625" bestFit="1" customWidth="1"/>
    <col min="19" max="19" width="12.7109375" bestFit="1" customWidth="1"/>
    <col min="20" max="25" width="10.42578125" bestFit="1" customWidth="1"/>
    <col min="26" max="26" width="12.7109375" bestFit="1" customWidth="1"/>
  </cols>
  <sheetData>
    <row r="1" spans="1:27" x14ac:dyDescent="0.25">
      <c r="A1" t="s">
        <v>0</v>
      </c>
      <c r="B1" s="5" t="s">
        <v>1</v>
      </c>
      <c r="C1" s="5" t="s">
        <v>2</v>
      </c>
      <c r="D1" s="5" t="s">
        <v>3</v>
      </c>
      <c r="E1" s="31">
        <v>1.05</v>
      </c>
      <c r="F1" s="32">
        <v>1.075</v>
      </c>
      <c r="G1" s="32">
        <v>1.1000000000000001</v>
      </c>
      <c r="H1" s="32">
        <v>1.125</v>
      </c>
      <c r="I1" s="5"/>
      <c r="J1" s="5" t="s">
        <v>17</v>
      </c>
      <c r="K1" s="28"/>
      <c r="L1" s="35">
        <v>44004</v>
      </c>
    </row>
    <row r="2" spans="1:27" x14ac:dyDescent="0.25">
      <c r="A2" s="2">
        <v>44005</v>
      </c>
      <c r="B2" s="5">
        <v>1</v>
      </c>
      <c r="C2" s="5">
        <v>1</v>
      </c>
      <c r="D2" s="3">
        <v>2.1499999999999998E-2</v>
      </c>
      <c r="E2" s="3">
        <f>((((($D2+1)^(1/252)-1)*$E$1)+1)^252)-1</f>
        <v>2.2587004105819153E-2</v>
      </c>
      <c r="F2" s="3">
        <f>((((($D2+1)^(1/252)-1)*$F$1)+1)^252)-1</f>
        <v>2.3130938125412781E-2</v>
      </c>
      <c r="G2" s="3">
        <f>((((($D2+1)^(1/252)-1)*$G$1)+1)^252)-1</f>
        <v>2.3675160325418165E-2</v>
      </c>
      <c r="H2" s="3">
        <f>((((($D2+1)^(1/252)-1)*$H$1)+1)^252)-1</f>
        <v>2.4219670857801301E-2</v>
      </c>
      <c r="I2" s="5"/>
      <c r="J2" s="5" t="s">
        <v>4</v>
      </c>
      <c r="K2" t="s">
        <v>0</v>
      </c>
      <c r="L2" t="s">
        <v>1</v>
      </c>
      <c r="M2" t="s">
        <v>2</v>
      </c>
      <c r="N2" t="s">
        <v>16</v>
      </c>
      <c r="O2" t="s">
        <v>25</v>
      </c>
      <c r="P2" s="29">
        <v>1000</v>
      </c>
      <c r="R2" t="s">
        <v>29</v>
      </c>
    </row>
    <row r="3" spans="1:27" x14ac:dyDescent="0.25">
      <c r="A3" s="2">
        <v>44011</v>
      </c>
      <c r="B3" s="5">
        <v>7</v>
      </c>
      <c r="C3" s="5">
        <v>5</v>
      </c>
      <c r="D3" s="3">
        <v>2.1499999999999998E-2</v>
      </c>
      <c r="E3" s="3">
        <f t="shared" ref="E3:E66" si="0">((((($D3+1)^(1/252)-1)*$E$1)+1)^252)-1</f>
        <v>2.2587004105819153E-2</v>
      </c>
      <c r="F3" s="3">
        <f t="shared" ref="F3:F66" si="1">((((($D3+1)^(1/252)-1)*$F$1)+1)^252)-1</f>
        <v>2.3130938125412781E-2</v>
      </c>
      <c r="G3" s="3">
        <f t="shared" ref="G3:G66" si="2">((((($D3+1)^(1/252)-1)*$G$1)+1)^252)-1</f>
        <v>2.3675160325418165E-2</v>
      </c>
      <c r="H3" s="3">
        <f t="shared" ref="H3:H66" si="3">((((($D3+1)^(1/252)-1)*$H$1)+1)^252)-1</f>
        <v>2.4219670857801301E-2</v>
      </c>
      <c r="J3" s="34">
        <v>0</v>
      </c>
      <c r="K3" s="35">
        <v>44005</v>
      </c>
      <c r="L3">
        <f>K3-$L$1</f>
        <v>1</v>
      </c>
      <c r="M3" s="44">
        <f t="shared" ref="M3" si="4">NETWORKDAYS($L$1,K3,Feriados)-1</f>
        <v>1</v>
      </c>
      <c r="N3" s="30">
        <f t="shared" ref="N3:N9" si="5">VLOOKUP(M3,$C$2:$E$108,3,0)</f>
        <v>2.2587004105819153E-2</v>
      </c>
      <c r="O3" s="30">
        <f>N3</f>
        <v>2.2587004105819153E-2</v>
      </c>
      <c r="P3" s="45">
        <f>$P$2*(O3+1)^((M3)/252)</f>
        <v>1000.0886376380236</v>
      </c>
      <c r="Q3" s="48"/>
    </row>
    <row r="4" spans="1:27" x14ac:dyDescent="0.25">
      <c r="A4" s="2">
        <v>44012</v>
      </c>
      <c r="B4" s="5">
        <v>8</v>
      </c>
      <c r="C4" s="5">
        <v>6</v>
      </c>
      <c r="D4" s="3">
        <v>2.1499999999999998E-2</v>
      </c>
      <c r="E4" s="3">
        <f t="shared" si="0"/>
        <v>2.2587004105819153E-2</v>
      </c>
      <c r="F4" s="3">
        <f t="shared" si="1"/>
        <v>2.3130938125412781E-2</v>
      </c>
      <c r="G4" s="3">
        <f t="shared" si="2"/>
        <v>2.3675160325418165E-2</v>
      </c>
      <c r="H4" s="3">
        <f t="shared" si="3"/>
        <v>2.4219670857801301E-2</v>
      </c>
      <c r="J4" s="33">
        <v>1</v>
      </c>
      <c r="K4" s="35">
        <v>44095</v>
      </c>
      <c r="L4">
        <f>K4-$L$1</f>
        <v>91</v>
      </c>
      <c r="M4" s="44">
        <f t="shared" ref="M4:M9" si="6">NETWORKDAYS($L$1,K4,Feriados)-1</f>
        <v>64</v>
      </c>
      <c r="N4" s="30">
        <f t="shared" si="5"/>
        <v>2.1851237635743814E-2</v>
      </c>
      <c r="O4" s="30">
        <f>N4</f>
        <v>2.1851237635743814E-2</v>
      </c>
      <c r="P4" s="45">
        <f>$P$2*(O4+1)^((M4-M3)/252)</f>
        <v>1005.4186081249421</v>
      </c>
      <c r="Q4" s="48">
        <f t="shared" ref="Q4:Q9" si="7">P4/$P$2-1</f>
        <v>5.4186081249421036E-3</v>
      </c>
      <c r="R4" s="27">
        <f t="shared" ref="R4:R9" si="8">(O4+1)^((M4-M3)/252)-1</f>
        <v>5.4186081249421036E-3</v>
      </c>
      <c r="S4" s="46"/>
    </row>
    <row r="5" spans="1:27" x14ac:dyDescent="0.25">
      <c r="A5" s="2">
        <v>44013</v>
      </c>
      <c r="B5" s="5">
        <v>9</v>
      </c>
      <c r="C5" s="5">
        <v>7</v>
      </c>
      <c r="D5" s="3">
        <v>2.1499999999999998E-2</v>
      </c>
      <c r="E5" s="3">
        <f t="shared" si="0"/>
        <v>2.2587004105819153E-2</v>
      </c>
      <c r="F5" s="3">
        <f t="shared" si="1"/>
        <v>2.3130938125412781E-2</v>
      </c>
      <c r="G5" s="3">
        <f t="shared" si="2"/>
        <v>2.3675160325418165E-2</v>
      </c>
      <c r="H5" s="3">
        <f t="shared" si="3"/>
        <v>2.4219670857801301E-2</v>
      </c>
      <c r="J5" s="33">
        <v>2</v>
      </c>
      <c r="K5" s="35">
        <v>44186</v>
      </c>
      <c r="L5">
        <f t="shared" ref="L5:L9" si="9">K5-$L$1</f>
        <v>182</v>
      </c>
      <c r="M5" s="44">
        <f t="shared" si="6"/>
        <v>127</v>
      </c>
      <c r="N5" s="30">
        <f t="shared" si="5"/>
        <v>2.1430810932123512E-2</v>
      </c>
      <c r="O5" s="30">
        <f>(((1+N5)^(M5/252))/((1+N4)^(M4/252)))^(252/(M5-M4))-1</f>
        <v>2.1003887907523833E-2</v>
      </c>
      <c r="P5" s="45">
        <f t="shared" ref="P5:P9" si="10">$P$2*(O5+1)^((M5-M4)/252)</f>
        <v>1005.2101124550543</v>
      </c>
      <c r="Q5" s="48">
        <f t="shared" si="7"/>
        <v>5.2101124550543165E-3</v>
      </c>
      <c r="R5" s="27">
        <f t="shared" si="8"/>
        <v>5.2101124550543165E-3</v>
      </c>
      <c r="S5" s="46"/>
    </row>
    <row r="6" spans="1:27" x14ac:dyDescent="0.25">
      <c r="A6" s="2">
        <v>44018</v>
      </c>
      <c r="B6" s="5">
        <v>14</v>
      </c>
      <c r="C6" s="5">
        <v>10</v>
      </c>
      <c r="D6" s="3">
        <v>2.1499999999999998E-2</v>
      </c>
      <c r="E6" s="3">
        <f t="shared" si="0"/>
        <v>2.2587004105819153E-2</v>
      </c>
      <c r="F6" s="3">
        <f t="shared" si="1"/>
        <v>2.3130938125412781E-2</v>
      </c>
      <c r="G6" s="3">
        <f t="shared" si="2"/>
        <v>2.3675160325418165E-2</v>
      </c>
      <c r="H6" s="3">
        <f t="shared" si="3"/>
        <v>2.4219670857801301E-2</v>
      </c>
      <c r="J6" s="33">
        <v>3</v>
      </c>
      <c r="K6" s="35">
        <v>44274</v>
      </c>
      <c r="L6">
        <f t="shared" si="9"/>
        <v>270</v>
      </c>
      <c r="M6" s="44">
        <f t="shared" si="6"/>
        <v>187</v>
      </c>
      <c r="N6" s="30">
        <f t="shared" si="5"/>
        <v>2.2587004105819153E-2</v>
      </c>
      <c r="O6" s="30">
        <f>(((1+N6)^(M6/252))/((1+N5)^(M5/252)))^(252/(M6-M5))-1</f>
        <v>2.5038598303027459E-2</v>
      </c>
      <c r="P6" s="45">
        <f t="shared" si="10"/>
        <v>1005.9055285129919</v>
      </c>
      <c r="Q6" s="48">
        <f t="shared" si="7"/>
        <v>5.9055285129918644E-3</v>
      </c>
      <c r="R6" s="27">
        <f t="shared" si="8"/>
        <v>5.9055285129918644E-3</v>
      </c>
      <c r="S6" s="46"/>
      <c r="U6" s="54" t="s">
        <v>30</v>
      </c>
      <c r="V6" s="54" t="s">
        <v>31</v>
      </c>
      <c r="W6" s="54" t="s">
        <v>32</v>
      </c>
      <c r="X6" s="54" t="s">
        <v>33</v>
      </c>
      <c r="Y6" s="54" t="s">
        <v>34</v>
      </c>
      <c r="Z6" s="54" t="s">
        <v>35</v>
      </c>
      <c r="AA6" s="54" t="s">
        <v>36</v>
      </c>
    </row>
    <row r="7" spans="1:27" x14ac:dyDescent="0.25">
      <c r="A7" s="2">
        <v>44025</v>
      </c>
      <c r="B7" s="5">
        <v>21</v>
      </c>
      <c r="C7" s="5">
        <v>15</v>
      </c>
      <c r="D7" s="3">
        <v>2.1499999999999998E-2</v>
      </c>
      <c r="E7" s="3">
        <f t="shared" si="0"/>
        <v>2.2587004105819153E-2</v>
      </c>
      <c r="F7" s="3">
        <f t="shared" si="1"/>
        <v>2.3130938125412781E-2</v>
      </c>
      <c r="G7" s="3">
        <f t="shared" si="2"/>
        <v>2.3675160325418165E-2</v>
      </c>
      <c r="H7" s="3">
        <f t="shared" si="3"/>
        <v>2.4219670857801301E-2</v>
      </c>
      <c r="J7" s="33">
        <v>4</v>
      </c>
      <c r="K7" s="35">
        <v>44364</v>
      </c>
      <c r="L7">
        <f t="shared" si="9"/>
        <v>360</v>
      </c>
      <c r="M7" s="44">
        <f t="shared" si="6"/>
        <v>248</v>
      </c>
      <c r="N7" s="30">
        <f t="shared" si="5"/>
        <v>2.5004699200330105E-2</v>
      </c>
      <c r="O7" s="30">
        <f>(((1+N7)^(M7/252))/((1+N6)^(M6/252)))^(252/(M7-M6))-1</f>
        <v>3.2452000915086154E-2</v>
      </c>
      <c r="P7" s="45">
        <f t="shared" si="10"/>
        <v>1007.7606332183149</v>
      </c>
      <c r="Q7" s="48">
        <f t="shared" si="7"/>
        <v>7.760633218314883E-3</v>
      </c>
      <c r="R7" s="27">
        <f t="shared" si="8"/>
        <v>7.760633218314883E-3</v>
      </c>
      <c r="S7" s="46"/>
      <c r="T7">
        <v>1</v>
      </c>
      <c r="U7" s="55">
        <v>0</v>
      </c>
      <c r="V7" s="55">
        <f>(1+R4)*U7</f>
        <v>0</v>
      </c>
      <c r="W7" s="55">
        <v>-1</v>
      </c>
      <c r="X7" s="55">
        <v>0</v>
      </c>
      <c r="Y7" s="55" t="s">
        <v>37</v>
      </c>
      <c r="Z7" s="55">
        <v>0</v>
      </c>
      <c r="AA7" s="55">
        <v>0</v>
      </c>
    </row>
    <row r="8" spans="1:27" x14ac:dyDescent="0.25">
      <c r="A8" s="2">
        <v>44027</v>
      </c>
      <c r="B8" s="5">
        <v>23</v>
      </c>
      <c r="C8" s="5">
        <v>17</v>
      </c>
      <c r="D8" s="3">
        <v>2.1499999999999998E-2</v>
      </c>
      <c r="E8" s="3">
        <f t="shared" si="0"/>
        <v>2.2587004105819153E-2</v>
      </c>
      <c r="F8" s="3">
        <f t="shared" si="1"/>
        <v>2.3130938125412781E-2</v>
      </c>
      <c r="G8" s="3">
        <f t="shared" si="2"/>
        <v>2.3675160325418165E-2</v>
      </c>
      <c r="H8" s="3">
        <f t="shared" si="3"/>
        <v>2.4219670857801301E-2</v>
      </c>
      <c r="J8" s="33">
        <v>5</v>
      </c>
      <c r="K8" s="35">
        <v>44454</v>
      </c>
      <c r="L8">
        <f t="shared" si="9"/>
        <v>450</v>
      </c>
      <c r="M8" s="44">
        <f t="shared" si="6"/>
        <v>311</v>
      </c>
      <c r="N8" s="30">
        <f t="shared" si="5"/>
        <v>2.8158620943667501E-2</v>
      </c>
      <c r="O8" s="30">
        <f>(((1+N8)^(M8/252))/((1+N7)^(M7/252)))^(252/(M8-M7))-1</f>
        <v>4.0668635791988983E-2</v>
      </c>
      <c r="P8" s="45">
        <f t="shared" si="10"/>
        <v>1010.0156809240626</v>
      </c>
      <c r="Q8" s="50">
        <f t="shared" si="7"/>
        <v>1.0015680924062575E-2</v>
      </c>
      <c r="R8" s="27">
        <f t="shared" si="8"/>
        <v>1.0015680924062575E-2</v>
      </c>
      <c r="S8" s="46"/>
      <c r="T8">
        <v>2</v>
      </c>
      <c r="U8" s="55">
        <v>0</v>
      </c>
      <c r="V8" s="55">
        <v>0</v>
      </c>
      <c r="W8" s="55">
        <f>(1+Q5)*V7</f>
        <v>0</v>
      </c>
      <c r="X8" s="55">
        <v>-1</v>
      </c>
      <c r="Y8" s="55">
        <v>0</v>
      </c>
      <c r="Z8" s="55">
        <v>0</v>
      </c>
      <c r="AA8" s="56">
        <v>0</v>
      </c>
    </row>
    <row r="9" spans="1:27" x14ac:dyDescent="0.25">
      <c r="A9" s="2">
        <v>44032</v>
      </c>
      <c r="B9" s="5">
        <v>28</v>
      </c>
      <c r="C9" s="5">
        <v>20</v>
      </c>
      <c r="D9" s="3">
        <v>2.1499999999999998E-2</v>
      </c>
      <c r="E9" s="3">
        <f t="shared" si="0"/>
        <v>2.2587004105819153E-2</v>
      </c>
      <c r="F9" s="3">
        <f t="shared" si="1"/>
        <v>2.3130938125412781E-2</v>
      </c>
      <c r="G9" s="3">
        <f t="shared" si="2"/>
        <v>2.3675160325418165E-2</v>
      </c>
      <c r="H9" s="3">
        <f t="shared" si="3"/>
        <v>2.4219670857801301E-2</v>
      </c>
      <c r="J9" s="33">
        <v>6</v>
      </c>
      <c r="K9" s="35">
        <v>44544</v>
      </c>
      <c r="L9">
        <f t="shared" si="9"/>
        <v>540</v>
      </c>
      <c r="M9" s="44">
        <f t="shared" si="6"/>
        <v>372</v>
      </c>
      <c r="N9" s="30">
        <f t="shared" si="5"/>
        <v>3.1207848181459275E-2</v>
      </c>
      <c r="O9" s="30">
        <f>(((1+N9)^(M9/252))/((1+N8)^(M8/252)))^(252/(M9-M8))-1</f>
        <v>4.6895062349460614E-2</v>
      </c>
      <c r="P9" s="45">
        <f t="shared" si="10"/>
        <v>1011.1552156717496</v>
      </c>
      <c r="Q9" s="50">
        <f t="shared" si="7"/>
        <v>1.1155215671749596E-2</v>
      </c>
      <c r="R9" s="27">
        <f t="shared" si="8"/>
        <v>1.1155215671749596E-2</v>
      </c>
      <c r="S9" s="46"/>
      <c r="T9">
        <v>3</v>
      </c>
      <c r="U9" s="55">
        <v>0</v>
      </c>
      <c r="V9" s="55">
        <v>0</v>
      </c>
      <c r="W9" s="55">
        <v>0</v>
      </c>
      <c r="X9" s="55">
        <f>(1+R6)*U9</f>
        <v>0</v>
      </c>
      <c r="Y9" s="55">
        <v>-1</v>
      </c>
      <c r="Z9" s="55">
        <v>0</v>
      </c>
      <c r="AA9" s="56">
        <f>(1+R31)*X9</f>
        <v>0</v>
      </c>
    </row>
    <row r="10" spans="1:27" x14ac:dyDescent="0.25">
      <c r="A10" s="2">
        <v>44034</v>
      </c>
      <c r="B10" s="5">
        <v>30</v>
      </c>
      <c r="C10" s="5">
        <v>22</v>
      </c>
      <c r="D10" s="3">
        <v>2.1499999999999998E-2</v>
      </c>
      <c r="E10" s="3">
        <f t="shared" si="0"/>
        <v>2.2587004105819153E-2</v>
      </c>
      <c r="F10" s="3">
        <f t="shared" si="1"/>
        <v>2.3130938125412781E-2</v>
      </c>
      <c r="G10" s="3">
        <f t="shared" si="2"/>
        <v>2.3675160325418165E-2</v>
      </c>
      <c r="H10" s="3">
        <f t="shared" si="3"/>
        <v>2.4219670857801301E-2</v>
      </c>
      <c r="Q10" s="49"/>
      <c r="T10">
        <v>4</v>
      </c>
      <c r="U10" s="55">
        <v>0</v>
      </c>
      <c r="V10" s="55">
        <v>0</v>
      </c>
      <c r="W10" s="55">
        <v>0</v>
      </c>
      <c r="X10" s="55">
        <v>0</v>
      </c>
      <c r="Y10" s="55">
        <f>(1+R7)*U10</f>
        <v>0</v>
      </c>
      <c r="Z10" s="55">
        <v>-1</v>
      </c>
      <c r="AA10" s="56">
        <f>(1+R42)*U10-7500</f>
        <v>-7500</v>
      </c>
    </row>
    <row r="11" spans="1:27" x14ac:dyDescent="0.25">
      <c r="A11" s="2">
        <v>44035</v>
      </c>
      <c r="B11" s="5">
        <v>31</v>
      </c>
      <c r="C11" s="5">
        <v>23</v>
      </c>
      <c r="D11" s="3">
        <v>2.1499999999999998E-2</v>
      </c>
      <c r="E11" s="3">
        <f t="shared" si="0"/>
        <v>2.2587004105819153E-2</v>
      </c>
      <c r="F11" s="3">
        <f t="shared" si="1"/>
        <v>2.3130938125412781E-2</v>
      </c>
      <c r="G11" s="3">
        <f t="shared" si="2"/>
        <v>2.3675160325418165E-2</v>
      </c>
      <c r="H11" s="3">
        <f t="shared" si="3"/>
        <v>2.4219670857801301E-2</v>
      </c>
      <c r="Q11" s="49"/>
      <c r="T11">
        <v>5</v>
      </c>
      <c r="U11" s="55">
        <v>0</v>
      </c>
    </row>
    <row r="12" spans="1:27" x14ac:dyDescent="0.25">
      <c r="A12" s="2">
        <v>44039</v>
      </c>
      <c r="B12" s="5">
        <v>35</v>
      </c>
      <c r="C12" s="5">
        <v>25</v>
      </c>
      <c r="D12" s="3">
        <v>2.1499999999999998E-2</v>
      </c>
      <c r="E12" s="3">
        <f>((((($D12+1)^(1/252)-1)*$E$1)+1)^252)-1</f>
        <v>2.2587004105819153E-2</v>
      </c>
      <c r="F12" s="3">
        <f t="shared" si="1"/>
        <v>2.3130938125412781E-2</v>
      </c>
      <c r="G12" s="3">
        <f t="shared" si="2"/>
        <v>2.3675160325418165E-2</v>
      </c>
      <c r="H12" s="3">
        <f t="shared" si="3"/>
        <v>2.4219670857801301E-2</v>
      </c>
      <c r="J12" s="5" t="s">
        <v>26</v>
      </c>
      <c r="K12" s="28"/>
      <c r="L12" s="35">
        <v>44004</v>
      </c>
      <c r="Q12" s="49"/>
      <c r="T12">
        <v>6</v>
      </c>
      <c r="U12" s="55">
        <v>0</v>
      </c>
    </row>
    <row r="13" spans="1:27" x14ac:dyDescent="0.25">
      <c r="A13" s="2">
        <v>44042</v>
      </c>
      <c r="B13" s="5">
        <v>38</v>
      </c>
      <c r="C13" s="5">
        <v>28</v>
      </c>
      <c r="D13" s="3">
        <v>2.1499999999999998E-2</v>
      </c>
      <c r="E13" s="3">
        <f t="shared" si="0"/>
        <v>2.2587004105819153E-2</v>
      </c>
      <c r="F13" s="3">
        <f t="shared" si="1"/>
        <v>2.3130938125412781E-2</v>
      </c>
      <c r="G13" s="3">
        <f t="shared" si="2"/>
        <v>2.3675160325418165E-2</v>
      </c>
      <c r="H13" s="3">
        <f t="shared" si="3"/>
        <v>2.4219670857801301E-2</v>
      </c>
      <c r="J13" s="5" t="s">
        <v>4</v>
      </c>
      <c r="K13" t="s">
        <v>0</v>
      </c>
      <c r="L13" t="s">
        <v>1</v>
      </c>
      <c r="M13" t="s">
        <v>2</v>
      </c>
      <c r="N13" t="s">
        <v>16</v>
      </c>
      <c r="O13" t="s">
        <v>25</v>
      </c>
      <c r="P13" s="29">
        <v>1000</v>
      </c>
      <c r="Q13" s="49"/>
      <c r="R13" t="s">
        <v>29</v>
      </c>
      <c r="T13">
        <v>7</v>
      </c>
      <c r="U13" s="55">
        <v>0</v>
      </c>
    </row>
    <row r="14" spans="1:27" x14ac:dyDescent="0.25">
      <c r="A14" s="2">
        <v>44043</v>
      </c>
      <c r="B14" s="5">
        <v>39</v>
      </c>
      <c r="C14" s="5">
        <v>29</v>
      </c>
      <c r="D14" s="3">
        <v>2.1499999999999998E-2</v>
      </c>
      <c r="E14" s="3">
        <f t="shared" si="0"/>
        <v>2.2587004105819153E-2</v>
      </c>
      <c r="F14" s="3">
        <f t="shared" si="1"/>
        <v>2.3130938125412781E-2</v>
      </c>
      <c r="G14" s="3">
        <f t="shared" si="2"/>
        <v>2.3675160325418165E-2</v>
      </c>
      <c r="H14" s="3">
        <f t="shared" si="3"/>
        <v>2.4219670857801301E-2</v>
      </c>
      <c r="J14" s="34">
        <v>0</v>
      </c>
      <c r="K14" s="35">
        <v>44005</v>
      </c>
      <c r="L14">
        <v>1</v>
      </c>
      <c r="M14" s="44">
        <f t="shared" ref="M14:M20" si="11">NETWORKDAYS($L$1,K14,Feriados)-1</f>
        <v>1</v>
      </c>
      <c r="N14" s="30">
        <f>VLOOKUP(M14,$C$2:$F$108,4,0)</f>
        <v>2.3130938125412781E-2</v>
      </c>
      <c r="O14" s="27">
        <f>N14</f>
        <v>2.3130938125412781E-2</v>
      </c>
      <c r="Q14" s="49"/>
      <c r="T14">
        <v>8</v>
      </c>
      <c r="U14" s="55">
        <v>0</v>
      </c>
    </row>
    <row r="15" spans="1:27" x14ac:dyDescent="0.25">
      <c r="A15" s="2">
        <v>44046</v>
      </c>
      <c r="B15" s="5">
        <v>42</v>
      </c>
      <c r="C15" s="5">
        <v>30</v>
      </c>
      <c r="D15" s="3">
        <v>2.1499999999999998E-2</v>
      </c>
      <c r="E15" s="3">
        <f t="shared" si="0"/>
        <v>2.2587004105819153E-2</v>
      </c>
      <c r="F15" s="3">
        <f t="shared" si="1"/>
        <v>2.3130938125412781E-2</v>
      </c>
      <c r="G15" s="3">
        <f t="shared" si="2"/>
        <v>2.3675160325418165E-2</v>
      </c>
      <c r="H15" s="3">
        <f t="shared" si="3"/>
        <v>2.4219670857801301E-2</v>
      </c>
      <c r="J15" s="33">
        <v>1</v>
      </c>
      <c r="K15" s="35">
        <v>44095</v>
      </c>
      <c r="L15">
        <f>K15-$L$1</f>
        <v>91</v>
      </c>
      <c r="M15" s="44">
        <f t="shared" si="11"/>
        <v>64</v>
      </c>
      <c r="N15" s="30">
        <f t="shared" ref="N15:N19" si="12">VLOOKUP(M15,$C$2:$F$108,4,0)</f>
        <v>2.2377260740701121E-2</v>
      </c>
      <c r="O15" s="27"/>
      <c r="Q15" s="49"/>
      <c r="T15">
        <v>9</v>
      </c>
      <c r="U15" s="55">
        <v>0</v>
      </c>
    </row>
    <row r="16" spans="1:27" x14ac:dyDescent="0.25">
      <c r="A16" s="2">
        <v>44055</v>
      </c>
      <c r="B16" s="5">
        <v>51</v>
      </c>
      <c r="C16" s="5">
        <v>37</v>
      </c>
      <c r="D16" s="3">
        <v>2.1299999999999999E-2</v>
      </c>
      <c r="E16" s="3">
        <f t="shared" si="0"/>
        <v>2.2376782551675856E-2</v>
      </c>
      <c r="F16" s="3">
        <f t="shared" si="1"/>
        <v>2.2915597792066977E-2</v>
      </c>
      <c r="G16" s="3">
        <f t="shared" si="2"/>
        <v>2.3454695872671794E-2</v>
      </c>
      <c r="H16" s="3">
        <f t="shared" si="3"/>
        <v>2.399407694127631E-2</v>
      </c>
      <c r="J16" s="33">
        <v>2</v>
      </c>
      <c r="K16" s="47">
        <v>44186</v>
      </c>
      <c r="L16">
        <f t="shared" ref="L16:L20" si="13">K16-$L$1</f>
        <v>182</v>
      </c>
      <c r="M16" s="44">
        <f t="shared" si="11"/>
        <v>127</v>
      </c>
      <c r="N16" s="46">
        <f t="shared" si="12"/>
        <v>2.1946605280114051E-2</v>
      </c>
      <c r="O16" s="46">
        <f>N16</f>
        <v>2.1946605280114051E-2</v>
      </c>
      <c r="P16" s="45">
        <f>$P$13*(O16+1)^((M16-M14)/252)</f>
        <v>1010.9137476956746</v>
      </c>
      <c r="Q16" s="48">
        <f>P16/$P$13-1</f>
        <v>1.0913747695674658E-2</v>
      </c>
      <c r="R16" s="27">
        <f>(O16+1)^((M16-M14)/252)-1</f>
        <v>1.0913747695674658E-2</v>
      </c>
      <c r="T16">
        <v>10</v>
      </c>
      <c r="U16" s="55">
        <v>0</v>
      </c>
    </row>
    <row r="17" spans="1:21" x14ac:dyDescent="0.25">
      <c r="A17" s="2">
        <v>44060</v>
      </c>
      <c r="B17" s="5">
        <v>56</v>
      </c>
      <c r="C17" s="5">
        <v>40</v>
      </c>
      <c r="D17" s="3">
        <v>2.12E-2</v>
      </c>
      <c r="E17" s="3">
        <f t="shared" si="0"/>
        <v>2.2271672543228149E-2</v>
      </c>
      <c r="F17" s="3">
        <f t="shared" si="1"/>
        <v>2.2807928806578559E-2</v>
      </c>
      <c r="G17" s="3">
        <f t="shared" si="2"/>
        <v>2.3344465258635871E-2</v>
      </c>
      <c r="H17" s="3">
        <f t="shared" si="3"/>
        <v>2.3881282045290719E-2</v>
      </c>
      <c r="J17" s="33">
        <v>3</v>
      </c>
      <c r="K17" s="47">
        <v>44274</v>
      </c>
      <c r="L17">
        <f t="shared" si="13"/>
        <v>270</v>
      </c>
      <c r="M17" s="44">
        <f t="shared" si="11"/>
        <v>187</v>
      </c>
      <c r="N17" s="30">
        <f t="shared" si="12"/>
        <v>2.3130938125412781E-2</v>
      </c>
      <c r="O17" s="30"/>
      <c r="Q17" s="49"/>
      <c r="R17" s="51"/>
      <c r="T17">
        <v>11</v>
      </c>
      <c r="U17" s="55">
        <v>0</v>
      </c>
    </row>
    <row r="18" spans="1:21" x14ac:dyDescent="0.25">
      <c r="A18" s="2">
        <v>44064</v>
      </c>
      <c r="B18" s="5">
        <v>60</v>
      </c>
      <c r="C18" s="5">
        <v>44</v>
      </c>
      <c r="D18" s="3">
        <v>2.12E-2</v>
      </c>
      <c r="E18" s="3">
        <f t="shared" si="0"/>
        <v>2.2271672543228149E-2</v>
      </c>
      <c r="F18" s="3">
        <f t="shared" si="1"/>
        <v>2.2807928806578559E-2</v>
      </c>
      <c r="G18" s="3">
        <f t="shared" si="2"/>
        <v>2.3344465258635871E-2</v>
      </c>
      <c r="H18" s="3">
        <f t="shared" si="3"/>
        <v>2.3881282045290719E-2</v>
      </c>
      <c r="J18" s="33">
        <v>4</v>
      </c>
      <c r="K18" s="47">
        <v>44364</v>
      </c>
      <c r="L18">
        <f t="shared" si="13"/>
        <v>360</v>
      </c>
      <c r="M18" s="44">
        <f t="shared" si="11"/>
        <v>248</v>
      </c>
      <c r="N18" s="30">
        <f t="shared" si="12"/>
        <v>2.560757817140602E-2</v>
      </c>
      <c r="O18" s="30">
        <f>(((1+N18)^(M18/252))/((1+N16)^(M16/252)))^(252/(M18-M16))-1</f>
        <v>2.9464194250036879E-2</v>
      </c>
      <c r="P18" s="45">
        <f>$P$13*(O18+1)^((M18-M16)/252)</f>
        <v>1014.0407315103192</v>
      </c>
      <c r="Q18" s="48">
        <f>P18/$P$13-1</f>
        <v>1.404073151031926E-2</v>
      </c>
      <c r="R18" s="27">
        <f>(O18+1)^((M18-M16)/252)-1</f>
        <v>1.404073151031926E-2</v>
      </c>
      <c r="T18">
        <v>12</v>
      </c>
      <c r="U18" s="55">
        <v>0</v>
      </c>
    </row>
    <row r="19" spans="1:21" x14ac:dyDescent="0.25">
      <c r="A19" s="2">
        <v>44071</v>
      </c>
      <c r="B19" s="5">
        <v>67</v>
      </c>
      <c r="C19" s="5">
        <v>49</v>
      </c>
      <c r="D19" s="3">
        <v>2.1099999999999997E-2</v>
      </c>
      <c r="E19" s="3">
        <f t="shared" si="0"/>
        <v>2.2166563047440357E-2</v>
      </c>
      <c r="F19" s="3">
        <f t="shared" si="1"/>
        <v>2.2700260608580658E-2</v>
      </c>
      <c r="G19" s="3">
        <f t="shared" si="2"/>
        <v>2.3234235719684859E-2</v>
      </c>
      <c r="H19" s="3">
        <f t="shared" si="3"/>
        <v>2.3768488524390285E-2</v>
      </c>
      <c r="J19" s="33">
        <v>5</v>
      </c>
      <c r="K19" s="35">
        <v>44454</v>
      </c>
      <c r="L19">
        <f t="shared" si="13"/>
        <v>450</v>
      </c>
      <c r="M19" s="44">
        <f t="shared" si="11"/>
        <v>311</v>
      </c>
      <c r="N19" s="30">
        <f t="shared" si="12"/>
        <v>2.8838602717549566E-2</v>
      </c>
      <c r="O19" s="30"/>
      <c r="Q19" s="49"/>
      <c r="R19" s="51"/>
      <c r="U19" s="55"/>
    </row>
    <row r="20" spans="1:21" x14ac:dyDescent="0.25">
      <c r="A20" s="2">
        <v>44074</v>
      </c>
      <c r="B20" s="5">
        <v>70</v>
      </c>
      <c r="C20" s="5">
        <v>50</v>
      </c>
      <c r="D20" s="3">
        <v>2.1099999999999997E-2</v>
      </c>
      <c r="E20" s="3">
        <f t="shared" si="0"/>
        <v>2.2166563047440357E-2</v>
      </c>
      <c r="F20" s="3">
        <f t="shared" si="1"/>
        <v>2.2700260608580658E-2</v>
      </c>
      <c r="G20" s="3">
        <f t="shared" si="2"/>
        <v>2.3234235719684859E-2</v>
      </c>
      <c r="H20" s="3">
        <f t="shared" si="3"/>
        <v>2.3768488524390285E-2</v>
      </c>
      <c r="J20" s="33">
        <v>6</v>
      </c>
      <c r="K20" s="35">
        <v>44544</v>
      </c>
      <c r="L20">
        <f t="shared" si="13"/>
        <v>540</v>
      </c>
      <c r="M20" s="44">
        <f t="shared" si="11"/>
        <v>372</v>
      </c>
      <c r="N20" s="30">
        <f>VLOOKUP(M20,$C$2:$F$108,4,0)</f>
        <v>3.1962596792448839E-2</v>
      </c>
      <c r="O20" s="30">
        <f>(((1+N20)^(M20/252))/((1+N18)^(M18/252)))^(252/(M20-M18))-1</f>
        <v>4.4791011701417194E-2</v>
      </c>
      <c r="P20" s="45">
        <f>$P$13*(O20+1)^((M20-M18)/252)</f>
        <v>1021.7947963980218</v>
      </c>
      <c r="Q20" s="48">
        <f>P20/$P$13-1</f>
        <v>2.1794796398021843E-2</v>
      </c>
      <c r="R20" s="27">
        <f>(O20+1)^((M20-M18)/252)-1</f>
        <v>2.1794796398021843E-2</v>
      </c>
      <c r="U20" s="55"/>
    </row>
    <row r="21" spans="1:21" x14ac:dyDescent="0.25">
      <c r="A21" s="2">
        <v>44075</v>
      </c>
      <c r="B21" s="5">
        <v>71</v>
      </c>
      <c r="C21" s="5">
        <v>51</v>
      </c>
      <c r="D21" s="3">
        <v>2.1099999999999997E-2</v>
      </c>
      <c r="E21" s="3">
        <f t="shared" si="0"/>
        <v>2.2166563047440357E-2</v>
      </c>
      <c r="F21" s="3">
        <f t="shared" si="1"/>
        <v>2.2700260608580658E-2</v>
      </c>
      <c r="G21" s="3">
        <f t="shared" si="2"/>
        <v>2.3234235719684859E-2</v>
      </c>
      <c r="H21" s="3">
        <f t="shared" si="3"/>
        <v>2.3768488524390285E-2</v>
      </c>
      <c r="Q21" s="49"/>
    </row>
    <row r="22" spans="1:21" x14ac:dyDescent="0.25">
      <c r="A22" s="2">
        <v>44085</v>
      </c>
      <c r="B22" s="5">
        <v>81</v>
      </c>
      <c r="C22" s="5">
        <v>58</v>
      </c>
      <c r="D22" s="3">
        <v>2.0899999999999998E-2</v>
      </c>
      <c r="E22" s="3">
        <f t="shared" si="0"/>
        <v>2.1956345593615589E-2</v>
      </c>
      <c r="F22" s="3">
        <f t="shared" si="1"/>
        <v>2.2484926575545794E-2</v>
      </c>
      <c r="G22" s="3">
        <f t="shared" si="2"/>
        <v>2.3013779867207429E-2</v>
      </c>
      <c r="H22" s="3">
        <f t="shared" si="3"/>
        <v>2.3542905608176845E-2</v>
      </c>
      <c r="Q22" s="49"/>
    </row>
    <row r="23" spans="1:21" x14ac:dyDescent="0.25">
      <c r="A23" s="2">
        <v>44089</v>
      </c>
      <c r="B23" s="5">
        <v>85</v>
      </c>
      <c r="C23" s="5">
        <v>60</v>
      </c>
      <c r="D23" s="3">
        <v>2.0899999999999998E-2</v>
      </c>
      <c r="E23" s="3">
        <f t="shared" si="0"/>
        <v>2.1956345593615589E-2</v>
      </c>
      <c r="F23" s="3">
        <f t="shared" si="1"/>
        <v>2.2484926575545794E-2</v>
      </c>
      <c r="G23" s="3">
        <f t="shared" si="2"/>
        <v>2.3013779867207429E-2</v>
      </c>
      <c r="H23" s="3">
        <f t="shared" si="3"/>
        <v>2.3542905608176845E-2</v>
      </c>
      <c r="J23" s="5" t="s">
        <v>27</v>
      </c>
      <c r="K23" s="28"/>
      <c r="L23" s="35">
        <v>44004</v>
      </c>
      <c r="Q23" s="49"/>
    </row>
    <row r="24" spans="1:21" x14ac:dyDescent="0.25">
      <c r="A24" s="2">
        <v>44091</v>
      </c>
      <c r="B24" s="5">
        <v>87</v>
      </c>
      <c r="C24" s="5">
        <v>62</v>
      </c>
      <c r="D24" s="3">
        <v>2.0899999999999998E-2</v>
      </c>
      <c r="E24" s="3">
        <f t="shared" si="0"/>
        <v>2.1956345593615589E-2</v>
      </c>
      <c r="F24" s="3">
        <f t="shared" si="1"/>
        <v>2.2484926575545794E-2</v>
      </c>
      <c r="G24" s="3">
        <f t="shared" si="2"/>
        <v>2.3013779867207429E-2</v>
      </c>
      <c r="H24" s="3">
        <f t="shared" si="3"/>
        <v>2.3542905608176845E-2</v>
      </c>
      <c r="J24" s="5" t="s">
        <v>4</v>
      </c>
      <c r="K24" t="s">
        <v>0</v>
      </c>
      <c r="L24" t="s">
        <v>1</v>
      </c>
      <c r="M24" t="s">
        <v>2</v>
      </c>
      <c r="N24" t="s">
        <v>16</v>
      </c>
      <c r="O24" t="s">
        <v>25</v>
      </c>
      <c r="P24" s="29">
        <v>1000</v>
      </c>
      <c r="Q24" s="49"/>
      <c r="R24" t="s">
        <v>29</v>
      </c>
    </row>
    <row r="25" spans="1:21" x14ac:dyDescent="0.25">
      <c r="A25" s="2">
        <v>44092</v>
      </c>
      <c r="B25" s="5">
        <v>88</v>
      </c>
      <c r="C25" s="5">
        <v>63</v>
      </c>
      <c r="D25" s="3">
        <v>2.0899999999999998E-2</v>
      </c>
      <c r="E25" s="3">
        <f t="shared" si="0"/>
        <v>2.1956345593615589E-2</v>
      </c>
      <c r="F25" s="3">
        <f t="shared" si="1"/>
        <v>2.2484926575545794E-2</v>
      </c>
      <c r="G25" s="3">
        <f t="shared" si="2"/>
        <v>2.3013779867207429E-2</v>
      </c>
      <c r="H25" s="3">
        <f t="shared" si="3"/>
        <v>2.3542905608176845E-2</v>
      </c>
      <c r="J25" s="34">
        <v>0</v>
      </c>
      <c r="K25" s="35">
        <v>44005</v>
      </c>
      <c r="L25">
        <v>1</v>
      </c>
      <c r="M25" s="44">
        <f t="shared" ref="M25:M31" si="14">NETWORKDAYS($L$1,K25,Feriados)-1</f>
        <v>1</v>
      </c>
      <c r="N25" s="30">
        <f>VLOOKUP(M25,$C$2:$G$108,5,0)</f>
        <v>2.3675160325418165E-2</v>
      </c>
      <c r="O25" s="27">
        <f>N25</f>
        <v>2.3675160325418165E-2</v>
      </c>
      <c r="Q25" s="49"/>
    </row>
    <row r="26" spans="1:21" x14ac:dyDescent="0.25">
      <c r="A26" s="2">
        <v>44095</v>
      </c>
      <c r="B26" s="5">
        <v>91</v>
      </c>
      <c r="C26" s="5">
        <v>64</v>
      </c>
      <c r="D26" s="3">
        <v>2.0799999999999999E-2</v>
      </c>
      <c r="E26" s="52">
        <f>((((($D26+1)^(1/252)-1)*$E$1)+1)^252)-1</f>
        <v>2.1851237635743814E-2</v>
      </c>
      <c r="F26" s="3">
        <f t="shared" si="1"/>
        <v>2.2377260740701121E-2</v>
      </c>
      <c r="G26" s="3">
        <f t="shared" si="2"/>
        <v>2.2903553553958123E-2</v>
      </c>
      <c r="H26" s="3">
        <f t="shared" si="3"/>
        <v>2.343011621323221E-2</v>
      </c>
      <c r="J26" s="33">
        <v>1</v>
      </c>
      <c r="K26" s="35">
        <v>44095</v>
      </c>
      <c r="L26">
        <f>K26-$L$1</f>
        <v>91</v>
      </c>
      <c r="M26" s="44">
        <f t="shared" si="14"/>
        <v>64</v>
      </c>
      <c r="N26" s="30">
        <f t="shared" ref="N26:N31" si="15">VLOOKUP(M26,$C$2:$G$108,5,0)</f>
        <v>2.2903553553958123E-2</v>
      </c>
      <c r="O26" s="27"/>
      <c r="Q26" s="49"/>
    </row>
    <row r="27" spans="1:21" x14ac:dyDescent="0.25">
      <c r="A27" s="2">
        <v>44096</v>
      </c>
      <c r="B27" s="5">
        <v>92</v>
      </c>
      <c r="C27" s="5">
        <v>65</v>
      </c>
      <c r="D27" s="3">
        <v>2.0799999999999999E-2</v>
      </c>
      <c r="E27" s="3">
        <f t="shared" si="0"/>
        <v>2.1851237635743814E-2</v>
      </c>
      <c r="F27" s="3">
        <f t="shared" si="1"/>
        <v>2.2377260740701121E-2</v>
      </c>
      <c r="G27" s="3">
        <f t="shared" si="2"/>
        <v>2.2903553553958123E-2</v>
      </c>
      <c r="H27" s="3">
        <f t="shared" si="3"/>
        <v>2.343011621323221E-2</v>
      </c>
      <c r="J27" s="33">
        <v>2</v>
      </c>
      <c r="K27" s="35">
        <v>44186</v>
      </c>
      <c r="L27">
        <f t="shared" ref="L27:L31" si="16">K27-$L$1</f>
        <v>182</v>
      </c>
      <c r="M27" s="44">
        <f t="shared" si="14"/>
        <v>127</v>
      </c>
      <c r="N27" s="30">
        <f t="shared" si="15"/>
        <v>2.246265905591982E-2</v>
      </c>
      <c r="O27" s="30"/>
      <c r="Q27" s="49"/>
    </row>
    <row r="28" spans="1:21" x14ac:dyDescent="0.25">
      <c r="A28" s="2">
        <v>44104</v>
      </c>
      <c r="B28" s="5">
        <v>100</v>
      </c>
      <c r="C28" s="5">
        <v>71</v>
      </c>
      <c r="D28" s="3">
        <v>2.0799999999999999E-2</v>
      </c>
      <c r="E28" s="3">
        <f t="shared" si="0"/>
        <v>2.1851237635743814E-2</v>
      </c>
      <c r="F28" s="3">
        <f t="shared" si="1"/>
        <v>2.2377260740701121E-2</v>
      </c>
      <c r="G28" s="3">
        <f t="shared" si="2"/>
        <v>2.2903553553958123E-2</v>
      </c>
      <c r="H28" s="3">
        <f t="shared" si="3"/>
        <v>2.343011621323221E-2</v>
      </c>
      <c r="J28" s="33">
        <v>3</v>
      </c>
      <c r="K28" s="35">
        <v>44274</v>
      </c>
      <c r="L28">
        <f t="shared" si="16"/>
        <v>270</v>
      </c>
      <c r="M28" s="44">
        <f t="shared" si="14"/>
        <v>187</v>
      </c>
      <c r="N28" s="30">
        <f t="shared" si="15"/>
        <v>2.3675160325418165E-2</v>
      </c>
      <c r="O28" s="30">
        <f>N28</f>
        <v>2.3675160325418165E-2</v>
      </c>
      <c r="P28" s="45">
        <f>$P$24*(O28+1)^((M28-M25)/252)</f>
        <v>1017.4208789177645</v>
      </c>
      <c r="Q28" s="48">
        <f>P28/$P$24-1</f>
        <v>1.742087891776456E-2</v>
      </c>
      <c r="R28" s="27">
        <f>(O28+1)^((M28-M25)/252)-1</f>
        <v>1.742087891776456E-2</v>
      </c>
    </row>
    <row r="29" spans="1:21" x14ac:dyDescent="0.25">
      <c r="A29" s="2">
        <v>44105</v>
      </c>
      <c r="B29" s="5">
        <v>101</v>
      </c>
      <c r="C29" s="5">
        <v>72</v>
      </c>
      <c r="D29" s="3">
        <v>2.0799999999999999E-2</v>
      </c>
      <c r="E29" s="3">
        <f t="shared" si="0"/>
        <v>2.1851237635743814E-2</v>
      </c>
      <c r="F29" s="3">
        <f t="shared" si="1"/>
        <v>2.2377260740701121E-2</v>
      </c>
      <c r="G29" s="3">
        <f t="shared" si="2"/>
        <v>2.2903553553958123E-2</v>
      </c>
      <c r="H29" s="3">
        <f t="shared" si="3"/>
        <v>2.343011621323221E-2</v>
      </c>
      <c r="J29" s="33">
        <v>4</v>
      </c>
      <c r="K29" s="35">
        <v>44364</v>
      </c>
      <c r="L29">
        <f t="shared" si="16"/>
        <v>360</v>
      </c>
      <c r="M29" s="44">
        <f t="shared" si="14"/>
        <v>248</v>
      </c>
      <c r="N29" s="30">
        <f t="shared" si="15"/>
        <v>2.6210810330994372E-2</v>
      </c>
      <c r="O29" s="30"/>
      <c r="Q29" s="49"/>
    </row>
    <row r="30" spans="1:21" x14ac:dyDescent="0.25">
      <c r="A30" s="2">
        <v>44118</v>
      </c>
      <c r="B30" s="5">
        <v>114</v>
      </c>
      <c r="C30" s="5">
        <v>80</v>
      </c>
      <c r="D30" s="3">
        <v>2.06E-2</v>
      </c>
      <c r="E30" s="3">
        <f t="shared" si="0"/>
        <v>2.1641023258252234E-2</v>
      </c>
      <c r="F30" s="3">
        <f t="shared" si="1"/>
        <v>2.2161931434503845E-2</v>
      </c>
      <c r="G30" s="3">
        <f t="shared" si="2"/>
        <v>2.2683104153686129E-2</v>
      </c>
      <c r="H30" s="3">
        <f t="shared" si="3"/>
        <v>2.3204541549787461E-2</v>
      </c>
      <c r="J30" s="33">
        <v>5</v>
      </c>
      <c r="K30" s="35">
        <v>44454</v>
      </c>
      <c r="L30">
        <f t="shared" si="16"/>
        <v>450</v>
      </c>
      <c r="M30" s="44">
        <f t="shared" si="14"/>
        <v>311</v>
      </c>
      <c r="N30" s="30">
        <f t="shared" si="15"/>
        <v>2.9519032417550495E-2</v>
      </c>
      <c r="O30" s="30"/>
      <c r="Q30" s="49"/>
    </row>
    <row r="31" spans="1:21" x14ac:dyDescent="0.25">
      <c r="A31" s="2">
        <v>44119</v>
      </c>
      <c r="B31" s="5">
        <v>115</v>
      </c>
      <c r="C31" s="5">
        <v>81</v>
      </c>
      <c r="D31" s="3">
        <v>2.06E-2</v>
      </c>
      <c r="E31" s="3">
        <f t="shared" si="0"/>
        <v>2.1641023258252234E-2</v>
      </c>
      <c r="F31" s="3">
        <f t="shared" si="1"/>
        <v>2.2161931434503845E-2</v>
      </c>
      <c r="G31" s="3">
        <f t="shared" si="2"/>
        <v>2.2683104153686129E-2</v>
      </c>
      <c r="H31" s="3">
        <f t="shared" si="3"/>
        <v>2.3204541549787461E-2</v>
      </c>
      <c r="J31" s="33">
        <v>6</v>
      </c>
      <c r="K31" s="35">
        <v>44544</v>
      </c>
      <c r="L31">
        <f t="shared" si="16"/>
        <v>540</v>
      </c>
      <c r="M31" s="44">
        <f t="shared" si="14"/>
        <v>372</v>
      </c>
      <c r="N31" s="30">
        <f t="shared" si="15"/>
        <v>3.2717895615785197E-2</v>
      </c>
      <c r="O31" s="30">
        <f>(((1+N31)^(M31/252))/((1+N28)^(M28/252)))^(252/(M31-M28))-1</f>
        <v>4.1939572694952298E-2</v>
      </c>
      <c r="P31" s="45">
        <f>$P$24*(O31+1)^((M31-M28)/252)</f>
        <v>1030.620281782187</v>
      </c>
      <c r="Q31" s="50">
        <f>P31/$P$24-1</f>
        <v>3.0620281782187009E-2</v>
      </c>
      <c r="R31" s="27">
        <f>(O31+1)^((M31-M28)/252)-1</f>
        <v>3.0620281782187009E-2</v>
      </c>
    </row>
    <row r="32" spans="1:21" x14ac:dyDescent="0.25">
      <c r="A32" s="2">
        <v>44124</v>
      </c>
      <c r="B32" s="5">
        <v>120</v>
      </c>
      <c r="C32" s="5">
        <v>84</v>
      </c>
      <c r="D32" s="3">
        <v>2.06E-2</v>
      </c>
      <c r="E32" s="3">
        <f t="shared" si="0"/>
        <v>2.1641023258252234E-2</v>
      </c>
      <c r="F32" s="3">
        <f t="shared" si="1"/>
        <v>2.2161931434503845E-2</v>
      </c>
      <c r="G32" s="3">
        <f t="shared" si="2"/>
        <v>2.2683104153686129E-2</v>
      </c>
      <c r="H32" s="3">
        <f t="shared" si="3"/>
        <v>2.3204541549787461E-2</v>
      </c>
      <c r="Q32" s="49"/>
    </row>
    <row r="33" spans="1:18" x14ac:dyDescent="0.25">
      <c r="A33" s="2">
        <v>44133</v>
      </c>
      <c r="B33" s="5">
        <v>129</v>
      </c>
      <c r="C33" s="5">
        <v>91</v>
      </c>
      <c r="D33" s="3">
        <v>2.0499999999999997E-2</v>
      </c>
      <c r="E33" s="3">
        <f t="shared" si="0"/>
        <v>2.1535916838690827E-2</v>
      </c>
      <c r="F33" s="3">
        <f t="shared" si="1"/>
        <v>2.2054267963231844E-2</v>
      </c>
      <c r="G33" s="3">
        <f t="shared" si="2"/>
        <v>2.257288106692501E-2</v>
      </c>
      <c r="H33" s="3">
        <f t="shared" si="3"/>
        <v>2.3091756281621523E-2</v>
      </c>
      <c r="Q33" s="49"/>
    </row>
    <row r="34" spans="1:18" x14ac:dyDescent="0.25">
      <c r="A34" s="2">
        <v>44134</v>
      </c>
      <c r="B34" s="5">
        <v>130</v>
      </c>
      <c r="C34" s="5">
        <v>92</v>
      </c>
      <c r="D34" s="3">
        <v>2.0499999999999997E-2</v>
      </c>
      <c r="E34" s="3">
        <f t="shared" si="0"/>
        <v>2.1535916838690827E-2</v>
      </c>
      <c r="F34" s="3">
        <f t="shared" si="1"/>
        <v>2.2054267963231844E-2</v>
      </c>
      <c r="G34" s="3">
        <f t="shared" si="2"/>
        <v>2.257288106692501E-2</v>
      </c>
      <c r="H34" s="3">
        <f t="shared" si="3"/>
        <v>2.3091756281621523E-2</v>
      </c>
      <c r="J34" s="5" t="s">
        <v>28</v>
      </c>
      <c r="K34" s="28"/>
      <c r="L34" s="35">
        <v>44004</v>
      </c>
      <c r="Q34" s="49"/>
    </row>
    <row r="35" spans="1:18" x14ac:dyDescent="0.25">
      <c r="A35" s="2">
        <v>44138</v>
      </c>
      <c r="B35" s="5">
        <v>134</v>
      </c>
      <c r="C35" s="5">
        <v>93</v>
      </c>
      <c r="D35" s="3">
        <v>2.0499999999999997E-2</v>
      </c>
      <c r="E35" s="3">
        <f t="shared" si="0"/>
        <v>2.1535916838690827E-2</v>
      </c>
      <c r="F35" s="3">
        <f t="shared" si="1"/>
        <v>2.2054267963231844E-2</v>
      </c>
      <c r="G35" s="3">
        <f t="shared" si="2"/>
        <v>2.257288106692501E-2</v>
      </c>
      <c r="H35" s="3">
        <f t="shared" si="3"/>
        <v>2.3091756281621523E-2</v>
      </c>
      <c r="J35" s="5" t="s">
        <v>4</v>
      </c>
      <c r="K35" t="s">
        <v>0</v>
      </c>
      <c r="L35" t="s">
        <v>1</v>
      </c>
      <c r="M35" t="s">
        <v>2</v>
      </c>
      <c r="N35" t="s">
        <v>16</v>
      </c>
      <c r="O35" t="s">
        <v>25</v>
      </c>
      <c r="P35" s="29">
        <v>1000</v>
      </c>
      <c r="Q35" s="49"/>
      <c r="R35" t="s">
        <v>29</v>
      </c>
    </row>
    <row r="36" spans="1:18" x14ac:dyDescent="0.25">
      <c r="A36" s="2">
        <v>44151</v>
      </c>
      <c r="B36" s="5">
        <v>147</v>
      </c>
      <c r="C36" s="5">
        <v>102</v>
      </c>
      <c r="D36" s="3">
        <v>2.0499999999999997E-2</v>
      </c>
      <c r="E36" s="3">
        <f t="shared" si="0"/>
        <v>2.1535916838690827E-2</v>
      </c>
      <c r="F36" s="3">
        <f t="shared" si="1"/>
        <v>2.2054267963231844E-2</v>
      </c>
      <c r="G36" s="3">
        <f t="shared" si="2"/>
        <v>2.257288106692501E-2</v>
      </c>
      <c r="H36" s="3">
        <f t="shared" si="3"/>
        <v>2.3091756281621523E-2</v>
      </c>
      <c r="J36" s="34">
        <v>0</v>
      </c>
      <c r="K36" s="35">
        <v>44005</v>
      </c>
      <c r="L36">
        <v>1</v>
      </c>
      <c r="M36" s="44">
        <f t="shared" ref="M36:M42" si="17">NETWORKDAYS($L$1,K36,Feriados)-1</f>
        <v>1</v>
      </c>
      <c r="N36" s="30">
        <f>VLOOKUP(M36,$C$2:$H$108,6,0)</f>
        <v>2.4219670857801301E-2</v>
      </c>
      <c r="O36" s="27">
        <f>N36</f>
        <v>2.4219670857801301E-2</v>
      </c>
      <c r="Q36" s="49"/>
    </row>
    <row r="37" spans="1:18" x14ac:dyDescent="0.25">
      <c r="A37" s="2">
        <v>44154</v>
      </c>
      <c r="B37" s="5">
        <v>150</v>
      </c>
      <c r="C37" s="5">
        <v>105</v>
      </c>
      <c r="D37" s="3">
        <v>2.0499999999999997E-2</v>
      </c>
      <c r="E37" s="3">
        <f t="shared" si="0"/>
        <v>2.1535916838690827E-2</v>
      </c>
      <c r="F37" s="3">
        <f t="shared" si="1"/>
        <v>2.2054267963231844E-2</v>
      </c>
      <c r="G37" s="3">
        <f t="shared" si="2"/>
        <v>2.257288106692501E-2</v>
      </c>
      <c r="H37" s="3">
        <f t="shared" si="3"/>
        <v>2.3091756281621523E-2</v>
      </c>
      <c r="J37" s="33">
        <v>1</v>
      </c>
      <c r="K37" s="35">
        <v>44095</v>
      </c>
      <c r="L37">
        <f>K37-$L$1</f>
        <v>91</v>
      </c>
      <c r="M37" s="44">
        <f t="shared" si="17"/>
        <v>64</v>
      </c>
      <c r="N37" s="30">
        <f t="shared" ref="N37:N42" si="18">VLOOKUP(M37,$C$2:$H$108,6,0)</f>
        <v>2.343011621323221E-2</v>
      </c>
      <c r="O37" s="27"/>
      <c r="Q37" s="49"/>
    </row>
    <row r="38" spans="1:18" x14ac:dyDescent="0.25">
      <c r="A38" s="2">
        <v>44165</v>
      </c>
      <c r="B38" s="5">
        <v>161</v>
      </c>
      <c r="C38" s="5">
        <v>112</v>
      </c>
      <c r="D38" s="3">
        <v>2.0499999999999997E-2</v>
      </c>
      <c r="E38" s="3">
        <f t="shared" si="0"/>
        <v>2.1535916838690827E-2</v>
      </c>
      <c r="F38" s="3">
        <f t="shared" si="1"/>
        <v>2.2054267963231844E-2</v>
      </c>
      <c r="G38" s="3">
        <f t="shared" si="2"/>
        <v>2.257288106692501E-2</v>
      </c>
      <c r="H38" s="3">
        <f t="shared" si="3"/>
        <v>2.3091756281621523E-2</v>
      </c>
      <c r="J38" s="33">
        <v>2</v>
      </c>
      <c r="K38" s="35">
        <v>44186</v>
      </c>
      <c r="L38">
        <f t="shared" ref="L38:L42" si="19">K38-$L$1</f>
        <v>182</v>
      </c>
      <c r="M38" s="44">
        <f t="shared" si="17"/>
        <v>127</v>
      </c>
      <c r="N38" s="30">
        <f t="shared" si="18"/>
        <v>2.2978972389460894E-2</v>
      </c>
      <c r="O38" s="30"/>
      <c r="Q38" s="49"/>
    </row>
    <row r="39" spans="1:18" x14ac:dyDescent="0.25">
      <c r="A39" s="2">
        <v>44166</v>
      </c>
      <c r="B39" s="5">
        <v>162</v>
      </c>
      <c r="C39" s="5">
        <v>113</v>
      </c>
      <c r="D39" s="3">
        <v>2.0499999999999997E-2</v>
      </c>
      <c r="E39" s="3">
        <f t="shared" si="0"/>
        <v>2.1535916838690827E-2</v>
      </c>
      <c r="F39" s="3">
        <f t="shared" si="1"/>
        <v>2.2054267963231844E-2</v>
      </c>
      <c r="G39" s="3">
        <f t="shared" si="2"/>
        <v>2.257288106692501E-2</v>
      </c>
      <c r="H39" s="3">
        <f t="shared" si="3"/>
        <v>2.3091756281621523E-2</v>
      </c>
      <c r="J39" s="33">
        <v>3</v>
      </c>
      <c r="K39" s="35">
        <v>44274</v>
      </c>
      <c r="L39">
        <f t="shared" si="19"/>
        <v>270</v>
      </c>
      <c r="M39" s="44">
        <f t="shared" si="17"/>
        <v>187</v>
      </c>
      <c r="N39" s="30">
        <f t="shared" si="18"/>
        <v>2.4219670857801301E-2</v>
      </c>
      <c r="O39" s="30"/>
      <c r="Q39" s="49"/>
    </row>
    <row r="40" spans="1:18" x14ac:dyDescent="0.25">
      <c r="A40" s="2">
        <v>44176</v>
      </c>
      <c r="B40" s="5">
        <v>172</v>
      </c>
      <c r="C40" s="5">
        <v>121</v>
      </c>
      <c r="D40" s="3">
        <v>2.0400000000000001E-2</v>
      </c>
      <c r="E40" s="3">
        <f t="shared" si="0"/>
        <v>2.1430810932123512E-2</v>
      </c>
      <c r="F40" s="3">
        <f t="shared" si="1"/>
        <v>2.1946605280114051E-2</v>
      </c>
      <c r="G40" s="3">
        <f t="shared" si="2"/>
        <v>2.246265905591982E-2</v>
      </c>
      <c r="H40" s="3">
        <f t="shared" si="3"/>
        <v>2.2978972389460894E-2</v>
      </c>
      <c r="J40" s="33">
        <v>4</v>
      </c>
      <c r="K40" s="35">
        <v>44364</v>
      </c>
      <c r="L40">
        <f t="shared" si="19"/>
        <v>360</v>
      </c>
      <c r="M40" s="44">
        <f t="shared" si="17"/>
        <v>248</v>
      </c>
      <c r="N40" s="30">
        <f t="shared" si="18"/>
        <v>2.6814395885202069E-2</v>
      </c>
      <c r="O40" s="30"/>
      <c r="Q40" s="49"/>
    </row>
    <row r="41" spans="1:18" x14ac:dyDescent="0.25">
      <c r="A41" s="2">
        <v>44180</v>
      </c>
      <c r="B41" s="5">
        <v>176</v>
      </c>
      <c r="C41" s="5">
        <v>123</v>
      </c>
      <c r="D41" s="3">
        <v>2.0400000000000001E-2</v>
      </c>
      <c r="E41" s="3">
        <f t="shared" si="0"/>
        <v>2.1430810932123512E-2</v>
      </c>
      <c r="F41" s="3">
        <f t="shared" si="1"/>
        <v>2.1946605280114051E-2</v>
      </c>
      <c r="G41" s="3">
        <f t="shared" si="2"/>
        <v>2.246265905591982E-2</v>
      </c>
      <c r="H41" s="3">
        <f t="shared" si="3"/>
        <v>2.2978972389460894E-2</v>
      </c>
      <c r="J41" s="33">
        <v>5</v>
      </c>
      <c r="K41" s="35">
        <v>44454</v>
      </c>
      <c r="L41">
        <f t="shared" si="19"/>
        <v>450</v>
      </c>
      <c r="M41" s="44">
        <f t="shared" si="17"/>
        <v>311</v>
      </c>
      <c r="N41" s="30">
        <f t="shared" si="18"/>
        <v>3.0199910337700642E-2</v>
      </c>
      <c r="O41" s="30"/>
      <c r="Q41" s="49"/>
    </row>
    <row r="42" spans="1:18" x14ac:dyDescent="0.25">
      <c r="A42" s="2">
        <v>44181</v>
      </c>
      <c r="B42" s="5">
        <v>177</v>
      </c>
      <c r="C42" s="5">
        <v>124</v>
      </c>
      <c r="D42" s="3">
        <v>2.0400000000000001E-2</v>
      </c>
      <c r="E42" s="3">
        <f t="shared" si="0"/>
        <v>2.1430810932123512E-2</v>
      </c>
      <c r="F42" s="3">
        <f t="shared" si="1"/>
        <v>2.1946605280114051E-2</v>
      </c>
      <c r="G42" s="3">
        <f t="shared" si="2"/>
        <v>2.246265905591982E-2</v>
      </c>
      <c r="H42" s="3">
        <f t="shared" si="3"/>
        <v>2.2978972389460894E-2</v>
      </c>
      <c r="J42" s="33">
        <v>6</v>
      </c>
      <c r="K42" s="35">
        <v>44544</v>
      </c>
      <c r="L42">
        <f t="shared" si="19"/>
        <v>540</v>
      </c>
      <c r="M42" s="44">
        <f t="shared" si="17"/>
        <v>372</v>
      </c>
      <c r="N42" s="30">
        <f t="shared" si="18"/>
        <v>3.347374505109002E-2</v>
      </c>
      <c r="O42" s="30">
        <f>N42</f>
        <v>3.347374505109002E-2</v>
      </c>
      <c r="P42" s="45">
        <f>$P$2*(O42+1)^((M42-M36)/252)</f>
        <v>1049.6680183593608</v>
      </c>
      <c r="Q42" s="48">
        <f>P42/$P$35-1</f>
        <v>4.9668018359360744E-2</v>
      </c>
      <c r="R42" s="53">
        <f>(O42+1)^((M42-M36)/252)-1</f>
        <v>4.9668018359360744E-2</v>
      </c>
    </row>
    <row r="43" spans="1:18" x14ac:dyDescent="0.25">
      <c r="A43" s="2">
        <v>44182</v>
      </c>
      <c r="B43" s="5">
        <v>178</v>
      </c>
      <c r="C43" s="5">
        <v>125</v>
      </c>
      <c r="D43" s="3">
        <v>2.0400000000000001E-2</v>
      </c>
      <c r="E43" s="3">
        <f t="shared" si="0"/>
        <v>2.1430810932123512E-2</v>
      </c>
      <c r="F43" s="3">
        <f t="shared" si="1"/>
        <v>2.1946605280114051E-2</v>
      </c>
      <c r="G43" s="3">
        <f t="shared" si="2"/>
        <v>2.246265905591982E-2</v>
      </c>
      <c r="H43" s="3">
        <f t="shared" si="3"/>
        <v>2.2978972389460894E-2</v>
      </c>
      <c r="N43" s="27"/>
    </row>
    <row r="44" spans="1:18" x14ac:dyDescent="0.25">
      <c r="A44" s="2">
        <v>44183</v>
      </c>
      <c r="B44" s="5">
        <v>179</v>
      </c>
      <c r="C44" s="5">
        <v>126</v>
      </c>
      <c r="D44" s="3">
        <v>2.0400000000000001E-2</v>
      </c>
      <c r="E44" s="3">
        <f t="shared" si="0"/>
        <v>2.1430810932123512E-2</v>
      </c>
      <c r="F44" s="3">
        <f t="shared" si="1"/>
        <v>2.1946605280114051E-2</v>
      </c>
      <c r="G44" s="3">
        <f t="shared" si="2"/>
        <v>2.246265905591982E-2</v>
      </c>
      <c r="H44" s="3">
        <f t="shared" si="3"/>
        <v>2.2978972389460894E-2</v>
      </c>
    </row>
    <row r="45" spans="1:18" x14ac:dyDescent="0.25">
      <c r="A45" s="2">
        <v>44186</v>
      </c>
      <c r="B45" s="5">
        <v>182</v>
      </c>
      <c r="C45" s="5">
        <v>127</v>
      </c>
      <c r="D45" s="3">
        <v>2.0400000000000001E-2</v>
      </c>
      <c r="E45" s="3">
        <f t="shared" si="0"/>
        <v>2.1430810932123512E-2</v>
      </c>
      <c r="F45" s="3">
        <f t="shared" si="1"/>
        <v>2.1946605280114051E-2</v>
      </c>
      <c r="G45" s="3">
        <f t="shared" si="2"/>
        <v>2.246265905591982E-2</v>
      </c>
      <c r="H45" s="3">
        <f t="shared" si="3"/>
        <v>2.2978972389460894E-2</v>
      </c>
    </row>
    <row r="46" spans="1:18" x14ac:dyDescent="0.25">
      <c r="A46" s="2">
        <v>44194</v>
      </c>
      <c r="B46" s="5">
        <v>190</v>
      </c>
      <c r="C46" s="5">
        <v>132</v>
      </c>
      <c r="D46" s="3">
        <v>2.0400000000000001E-2</v>
      </c>
      <c r="E46" s="3">
        <f t="shared" si="0"/>
        <v>2.1430810932123512E-2</v>
      </c>
      <c r="F46" s="3">
        <f t="shared" si="1"/>
        <v>2.1946605280114051E-2</v>
      </c>
      <c r="G46" s="3">
        <f t="shared" si="2"/>
        <v>2.246265905591982E-2</v>
      </c>
      <c r="H46" s="3">
        <f t="shared" si="3"/>
        <v>2.2978972389460894E-2</v>
      </c>
    </row>
    <row r="47" spans="1:18" x14ac:dyDescent="0.25">
      <c r="A47" s="2">
        <v>44195</v>
      </c>
      <c r="B47" s="5">
        <v>191</v>
      </c>
      <c r="C47" s="5">
        <v>133</v>
      </c>
      <c r="D47" s="3">
        <v>2.0400000000000001E-2</v>
      </c>
      <c r="E47" s="3">
        <f t="shared" si="0"/>
        <v>2.1430810932123512E-2</v>
      </c>
      <c r="F47" s="3">
        <f t="shared" si="1"/>
        <v>2.1946605280114051E-2</v>
      </c>
      <c r="G47" s="3">
        <f t="shared" si="2"/>
        <v>2.246265905591982E-2</v>
      </c>
      <c r="H47" s="3">
        <f t="shared" si="3"/>
        <v>2.2978972389460894E-2</v>
      </c>
    </row>
    <row r="48" spans="1:18" x14ac:dyDescent="0.25">
      <c r="A48" s="2">
        <v>44200</v>
      </c>
      <c r="B48" s="5">
        <v>196</v>
      </c>
      <c r="C48" s="5">
        <v>135</v>
      </c>
      <c r="D48" s="3">
        <v>2.0400000000000001E-2</v>
      </c>
      <c r="E48" s="3">
        <f t="shared" si="0"/>
        <v>2.1430810932123512E-2</v>
      </c>
      <c r="F48" s="3">
        <f t="shared" si="1"/>
        <v>2.1946605280114051E-2</v>
      </c>
      <c r="G48" s="3">
        <f t="shared" si="2"/>
        <v>2.246265905591982E-2</v>
      </c>
      <c r="H48" s="3">
        <f t="shared" si="3"/>
        <v>2.2978972389460894E-2</v>
      </c>
    </row>
    <row r="49" spans="1:8" x14ac:dyDescent="0.25">
      <c r="A49" s="2">
        <v>44211</v>
      </c>
      <c r="B49" s="5">
        <v>207</v>
      </c>
      <c r="C49" s="5">
        <v>144</v>
      </c>
      <c r="D49" s="3">
        <v>2.0400000000000001E-2</v>
      </c>
      <c r="E49" s="3">
        <f t="shared" si="0"/>
        <v>2.1430810932123512E-2</v>
      </c>
      <c r="F49" s="3">
        <f t="shared" si="1"/>
        <v>2.1946605280114051E-2</v>
      </c>
      <c r="G49" s="3">
        <f t="shared" si="2"/>
        <v>2.246265905591982E-2</v>
      </c>
      <c r="H49" s="3">
        <f t="shared" si="3"/>
        <v>2.2978972389460894E-2</v>
      </c>
    </row>
    <row r="50" spans="1:8" x14ac:dyDescent="0.25">
      <c r="A50" s="2">
        <v>44214</v>
      </c>
      <c r="B50" s="5">
        <v>210</v>
      </c>
      <c r="C50" s="5">
        <v>145</v>
      </c>
      <c r="D50" s="3">
        <v>2.0400000000000001E-2</v>
      </c>
      <c r="E50" s="3">
        <f t="shared" si="0"/>
        <v>2.1430810932123512E-2</v>
      </c>
      <c r="F50" s="3">
        <f t="shared" si="1"/>
        <v>2.1946605280114051E-2</v>
      </c>
      <c r="G50" s="3">
        <f t="shared" si="2"/>
        <v>2.246265905591982E-2</v>
      </c>
      <c r="H50" s="3">
        <f t="shared" si="3"/>
        <v>2.2978972389460894E-2</v>
      </c>
    </row>
    <row r="51" spans="1:8" x14ac:dyDescent="0.25">
      <c r="A51" s="2">
        <v>44225</v>
      </c>
      <c r="B51" s="5">
        <v>221</v>
      </c>
      <c r="C51" s="5">
        <v>154</v>
      </c>
      <c r="D51" s="3">
        <v>2.0400000000000001E-2</v>
      </c>
      <c r="E51" s="3">
        <f t="shared" si="0"/>
        <v>2.1430810932123512E-2</v>
      </c>
      <c r="F51" s="3">
        <f t="shared" si="1"/>
        <v>2.1946605280114051E-2</v>
      </c>
      <c r="G51" s="3">
        <f t="shared" si="2"/>
        <v>2.246265905591982E-2</v>
      </c>
      <c r="H51" s="3">
        <f t="shared" si="3"/>
        <v>2.2978972389460894E-2</v>
      </c>
    </row>
    <row r="52" spans="1:8" x14ac:dyDescent="0.25">
      <c r="A52" s="2">
        <v>44228</v>
      </c>
      <c r="B52" s="5">
        <v>224</v>
      </c>
      <c r="C52" s="5">
        <v>155</v>
      </c>
      <c r="D52" s="3">
        <v>2.0400000000000001E-2</v>
      </c>
      <c r="E52" s="3">
        <f t="shared" si="0"/>
        <v>2.1430810932123512E-2</v>
      </c>
      <c r="F52" s="3">
        <f t="shared" si="1"/>
        <v>2.1946605280114051E-2</v>
      </c>
      <c r="G52" s="3">
        <f t="shared" si="2"/>
        <v>2.246265905591982E-2</v>
      </c>
      <c r="H52" s="3">
        <f t="shared" si="3"/>
        <v>2.2978972389460894E-2</v>
      </c>
    </row>
    <row r="53" spans="1:8" x14ac:dyDescent="0.25">
      <c r="A53" s="2">
        <v>44244</v>
      </c>
      <c r="B53" s="5">
        <v>240</v>
      </c>
      <c r="C53" s="5">
        <v>165</v>
      </c>
      <c r="D53" s="3">
        <v>2.07E-2</v>
      </c>
      <c r="E53" s="3">
        <f t="shared" si="0"/>
        <v>2.1746130190617441E-2</v>
      </c>
      <c r="F53" s="3">
        <f t="shared" si="1"/>
        <v>2.2269595693622302E-2</v>
      </c>
      <c r="G53" s="3">
        <f t="shared" si="2"/>
        <v>2.2793328316066175E-2</v>
      </c>
      <c r="H53" s="3">
        <f t="shared" si="3"/>
        <v>2.3317328193685816E-2</v>
      </c>
    </row>
    <row r="54" spans="1:8" x14ac:dyDescent="0.25">
      <c r="A54" s="2">
        <v>44252</v>
      </c>
      <c r="B54" s="5">
        <v>248</v>
      </c>
      <c r="C54" s="5">
        <v>171</v>
      </c>
      <c r="D54" s="3">
        <v>2.0899999999999998E-2</v>
      </c>
      <c r="E54" s="3">
        <f t="shared" si="0"/>
        <v>2.1956345593615589E-2</v>
      </c>
      <c r="F54" s="3">
        <f t="shared" si="1"/>
        <v>2.2484926575545794E-2</v>
      </c>
      <c r="G54" s="3">
        <f t="shared" si="2"/>
        <v>2.3013779867207429E-2</v>
      </c>
      <c r="H54" s="3">
        <f t="shared" si="3"/>
        <v>2.3542905608176845E-2</v>
      </c>
    </row>
    <row r="55" spans="1:8" x14ac:dyDescent="0.25">
      <c r="A55" s="2">
        <v>44253</v>
      </c>
      <c r="B55" s="5">
        <v>249</v>
      </c>
      <c r="C55" s="5">
        <v>172</v>
      </c>
      <c r="D55" s="3">
        <v>2.0899999999999998E-2</v>
      </c>
      <c r="E55" s="3">
        <f t="shared" si="0"/>
        <v>2.1956345593615589E-2</v>
      </c>
      <c r="F55" s="3">
        <f t="shared" si="1"/>
        <v>2.2484926575545794E-2</v>
      </c>
      <c r="G55" s="3">
        <f t="shared" si="2"/>
        <v>2.3013779867207429E-2</v>
      </c>
      <c r="H55" s="3">
        <f t="shared" si="3"/>
        <v>2.3542905608176845E-2</v>
      </c>
    </row>
    <row r="56" spans="1:8" x14ac:dyDescent="0.25">
      <c r="A56" s="2">
        <v>44256</v>
      </c>
      <c r="B56" s="5">
        <v>252</v>
      </c>
      <c r="C56" s="5">
        <v>173</v>
      </c>
      <c r="D56" s="3">
        <v>2.0899999999999998E-2</v>
      </c>
      <c r="E56" s="3">
        <f t="shared" si="0"/>
        <v>2.1956345593615589E-2</v>
      </c>
      <c r="F56" s="3">
        <f t="shared" si="1"/>
        <v>2.2484926575545794E-2</v>
      </c>
      <c r="G56" s="3">
        <f t="shared" si="2"/>
        <v>2.3013779867207429E-2</v>
      </c>
      <c r="H56" s="3">
        <f t="shared" si="3"/>
        <v>2.3542905608176845E-2</v>
      </c>
    </row>
    <row r="57" spans="1:8" x14ac:dyDescent="0.25">
      <c r="A57" s="2">
        <v>44270</v>
      </c>
      <c r="B57" s="5">
        <v>266</v>
      </c>
      <c r="C57" s="5">
        <v>183</v>
      </c>
      <c r="D57" s="3">
        <v>2.1299999999999999E-2</v>
      </c>
      <c r="E57" s="3">
        <f t="shared" si="0"/>
        <v>2.2376782551675856E-2</v>
      </c>
      <c r="F57" s="3">
        <f t="shared" si="1"/>
        <v>2.2915597792066977E-2</v>
      </c>
      <c r="G57" s="3">
        <f t="shared" si="2"/>
        <v>2.3454695872671794E-2</v>
      </c>
      <c r="H57" s="3">
        <f t="shared" si="3"/>
        <v>2.399407694127631E-2</v>
      </c>
    </row>
    <row r="58" spans="1:8" x14ac:dyDescent="0.25">
      <c r="A58" s="2">
        <v>44272</v>
      </c>
      <c r="B58" s="5">
        <v>268</v>
      </c>
      <c r="C58" s="5">
        <v>185</v>
      </c>
      <c r="D58" s="3">
        <v>2.1400000000000002E-2</v>
      </c>
      <c r="E58" s="3">
        <f t="shared" si="0"/>
        <v>2.248189307248305E-2</v>
      </c>
      <c r="F58" s="3">
        <f t="shared" si="1"/>
        <v>2.3023267565074113E-2</v>
      </c>
      <c r="G58" s="3">
        <f t="shared" si="2"/>
        <v>2.3564927561605442E-2</v>
      </c>
      <c r="H58" s="3">
        <f t="shared" si="3"/>
        <v>2.4106873212133673E-2</v>
      </c>
    </row>
    <row r="59" spans="1:8" x14ac:dyDescent="0.25">
      <c r="A59" s="2">
        <v>44274</v>
      </c>
      <c r="B59" s="5">
        <v>270</v>
      </c>
      <c r="C59" s="5">
        <v>187</v>
      </c>
      <c r="D59" s="3">
        <v>2.1499999999999998E-2</v>
      </c>
      <c r="E59" s="3">
        <f t="shared" si="0"/>
        <v>2.2587004105819153E-2</v>
      </c>
      <c r="F59" s="3">
        <f t="shared" si="1"/>
        <v>2.3130938125412781E-2</v>
      </c>
      <c r="G59" s="3">
        <f t="shared" si="2"/>
        <v>2.3675160325418165E-2</v>
      </c>
      <c r="H59" s="3">
        <f t="shared" si="3"/>
        <v>2.4219670857801301E-2</v>
      </c>
    </row>
    <row r="60" spans="1:8" x14ac:dyDescent="0.25">
      <c r="A60" s="2">
        <v>44278</v>
      </c>
      <c r="B60" s="5">
        <v>274</v>
      </c>
      <c r="C60" s="5">
        <v>189</v>
      </c>
      <c r="D60" s="3">
        <v>2.1600000000000001E-2</v>
      </c>
      <c r="E60" s="3">
        <f t="shared" si="0"/>
        <v>2.2692115651590683E-2</v>
      </c>
      <c r="F60" s="3">
        <f t="shared" si="1"/>
        <v>2.3238609473116734E-2</v>
      </c>
      <c r="G60" s="3">
        <f t="shared" si="2"/>
        <v>2.3785394163948537E-2</v>
      </c>
      <c r="H60" s="3">
        <f t="shared" si="3"/>
        <v>2.4332469878237895E-2</v>
      </c>
    </row>
    <row r="61" spans="1:8" x14ac:dyDescent="0.25">
      <c r="A61" s="2">
        <v>44286</v>
      </c>
      <c r="B61" s="5">
        <v>282</v>
      </c>
      <c r="C61" s="5">
        <v>195</v>
      </c>
      <c r="D61" s="3">
        <v>2.18E-2</v>
      </c>
      <c r="E61" s="3">
        <f t="shared" si="0"/>
        <v>2.2902340280100075E-2</v>
      </c>
      <c r="F61" s="3">
        <f t="shared" si="1"/>
        <v>2.3453954530229693E-2</v>
      </c>
      <c r="G61" s="3">
        <f t="shared" si="2"/>
        <v>2.4005865064862464E-2</v>
      </c>
      <c r="H61" s="3">
        <f t="shared" si="3"/>
        <v>2.4558072042627499E-2</v>
      </c>
    </row>
    <row r="62" spans="1:8" x14ac:dyDescent="0.25">
      <c r="A62" s="2">
        <v>44287</v>
      </c>
      <c r="B62" s="5">
        <v>283</v>
      </c>
      <c r="C62" s="5">
        <v>196</v>
      </c>
      <c r="D62" s="3">
        <v>2.1899999999999999E-2</v>
      </c>
      <c r="E62" s="3">
        <f t="shared" si="0"/>
        <v>2.3007453362778429E-2</v>
      </c>
      <c r="F62" s="3">
        <f t="shared" si="1"/>
        <v>2.3561628239465726E-2</v>
      </c>
      <c r="G62" s="3">
        <f t="shared" si="2"/>
        <v>2.4116102127081041E-2</v>
      </c>
      <c r="H62" s="3">
        <f t="shared" si="3"/>
        <v>2.467087518634492E-2</v>
      </c>
    </row>
    <row r="63" spans="1:8" x14ac:dyDescent="0.25">
      <c r="A63" s="2">
        <v>44300</v>
      </c>
      <c r="B63" s="5">
        <v>296</v>
      </c>
      <c r="C63" s="5">
        <v>204</v>
      </c>
      <c r="D63" s="3">
        <v>2.2099999999999998E-2</v>
      </c>
      <c r="E63" s="3">
        <f t="shared" si="0"/>
        <v>2.3217681064743534E-2</v>
      </c>
      <c r="F63" s="3">
        <f t="shared" si="1"/>
        <v>2.3776978018965833E-2</v>
      </c>
      <c r="G63" s="3">
        <f t="shared" si="2"/>
        <v>2.4336579474507181E-2</v>
      </c>
      <c r="H63" s="3">
        <f t="shared" si="3"/>
        <v>2.489648559642732E-2</v>
      </c>
    </row>
    <row r="64" spans="1:8" x14ac:dyDescent="0.25">
      <c r="A64" s="2">
        <v>44301</v>
      </c>
      <c r="B64" s="5">
        <v>297</v>
      </c>
      <c r="C64" s="5">
        <v>205</v>
      </c>
      <c r="D64" s="3">
        <v>2.2099999999999998E-2</v>
      </c>
      <c r="E64" s="3">
        <f t="shared" si="0"/>
        <v>2.3217681064743534E-2</v>
      </c>
      <c r="F64" s="3">
        <f t="shared" si="1"/>
        <v>2.3776978018965833E-2</v>
      </c>
      <c r="G64" s="3">
        <f t="shared" si="2"/>
        <v>2.4336579474507181E-2</v>
      </c>
      <c r="H64" s="3">
        <f t="shared" si="3"/>
        <v>2.489648559642732E-2</v>
      </c>
    </row>
    <row r="65" spans="1:8" x14ac:dyDescent="0.25">
      <c r="A65" s="2">
        <v>44305</v>
      </c>
      <c r="B65" s="5">
        <v>301</v>
      </c>
      <c r="C65" s="5">
        <v>207</v>
      </c>
      <c r="D65" s="3">
        <v>2.2200000000000001E-2</v>
      </c>
      <c r="E65" s="3">
        <f t="shared" si="0"/>
        <v>2.3322795683983877E-2</v>
      </c>
      <c r="F65" s="3">
        <f t="shared" si="1"/>
        <v>2.3884654089153079E-2</v>
      </c>
      <c r="G65" s="3">
        <f t="shared" si="2"/>
        <v>2.4446819759603056E-2</v>
      </c>
      <c r="H65" s="3">
        <f t="shared" si="3"/>
        <v>2.5009292862571142E-2</v>
      </c>
    </row>
    <row r="66" spans="1:8" x14ac:dyDescent="0.25">
      <c r="A66" s="2">
        <v>44315</v>
      </c>
      <c r="B66" s="5">
        <v>311</v>
      </c>
      <c r="C66" s="5">
        <v>214</v>
      </c>
      <c r="D66" s="3">
        <v>2.2400000000000003E-2</v>
      </c>
      <c r="E66" s="3">
        <f t="shared" si="0"/>
        <v>2.3533026458463668E-2</v>
      </c>
      <c r="F66" s="3">
        <f t="shared" si="1"/>
        <v>2.4100008589819755E-2</v>
      </c>
      <c r="G66" s="3">
        <f t="shared" si="2"/>
        <v>2.466730355175617E-2</v>
      </c>
      <c r="H66" s="3">
        <f t="shared" si="3"/>
        <v>2.5234911516141212E-2</v>
      </c>
    </row>
    <row r="67" spans="1:8" x14ac:dyDescent="0.25">
      <c r="A67" s="2">
        <v>44316</v>
      </c>
      <c r="B67" s="5">
        <v>312</v>
      </c>
      <c r="C67" s="5">
        <v>215</v>
      </c>
      <c r="D67" s="3">
        <v>2.2400000000000003E-2</v>
      </c>
      <c r="E67" s="3">
        <f t="shared" ref="E67:E108" si="20">((((($D67+1)^(1/252)-1)*$E$1)+1)^252)-1</f>
        <v>2.3533026458463668E-2</v>
      </c>
      <c r="F67" s="3">
        <f t="shared" ref="F67:F108" si="21">((((($D67+1)^(1/252)-1)*$F$1)+1)^252)-1</f>
        <v>2.4100008589819755E-2</v>
      </c>
      <c r="G67" s="3">
        <f t="shared" ref="G67:G108" si="22">((((($D67+1)^(1/252)-1)*$G$1)+1)^252)-1</f>
        <v>2.466730355175617E-2</v>
      </c>
      <c r="H67" s="3">
        <f t="shared" ref="H67:H108" si="23">((((($D67+1)^(1/252)-1)*$H$1)+1)^252)-1</f>
        <v>2.5234911516141212E-2</v>
      </c>
    </row>
    <row r="68" spans="1:8" x14ac:dyDescent="0.25">
      <c r="A68" s="2">
        <v>44319</v>
      </c>
      <c r="B68" s="5">
        <v>315</v>
      </c>
      <c r="C68" s="5">
        <v>216</v>
      </c>
      <c r="D68" s="3">
        <v>2.2499999999999999E-2</v>
      </c>
      <c r="E68" s="3">
        <f t="shared" si="20"/>
        <v>2.3638142613745305E-2</v>
      </c>
      <c r="F68" s="3">
        <f t="shared" si="21"/>
        <v>2.4207687020276092E-2</v>
      </c>
      <c r="G68" s="3">
        <f t="shared" si="22"/>
        <v>2.4777547058848715E-2</v>
      </c>
      <c r="H68" s="3">
        <f t="shared" si="23"/>
        <v>2.5347722903480641E-2</v>
      </c>
    </row>
    <row r="69" spans="1:8" x14ac:dyDescent="0.25">
      <c r="A69" s="2">
        <v>44333</v>
      </c>
      <c r="B69" s="5">
        <v>329</v>
      </c>
      <c r="C69" s="5">
        <v>226</v>
      </c>
      <c r="D69" s="3">
        <v>2.29E-2</v>
      </c>
      <c r="E69" s="3">
        <f t="shared" si="20"/>
        <v>2.4058612353607289E-2</v>
      </c>
      <c r="F69" s="3">
        <f t="shared" si="21"/>
        <v>2.4638408607390749E-2</v>
      </c>
      <c r="G69" s="3">
        <f t="shared" si="22"/>
        <v>2.5218531823864021E-2</v>
      </c>
      <c r="H69" s="3">
        <f t="shared" si="23"/>
        <v>2.5798982186695962E-2</v>
      </c>
    </row>
    <row r="70" spans="1:8" x14ac:dyDescent="0.25">
      <c r="A70" s="2">
        <v>44334</v>
      </c>
      <c r="B70" s="5">
        <v>330</v>
      </c>
      <c r="C70" s="5">
        <v>227</v>
      </c>
      <c r="D70" s="3">
        <v>2.29E-2</v>
      </c>
      <c r="E70" s="3">
        <f t="shared" si="20"/>
        <v>2.4058612353607289E-2</v>
      </c>
      <c r="F70" s="3">
        <f t="shared" si="21"/>
        <v>2.4638408607390749E-2</v>
      </c>
      <c r="G70" s="3">
        <f t="shared" si="22"/>
        <v>2.5218531823864021E-2</v>
      </c>
      <c r="H70" s="3">
        <f t="shared" si="23"/>
        <v>2.5798982186695962E-2</v>
      </c>
    </row>
    <row r="71" spans="1:8" x14ac:dyDescent="0.25">
      <c r="A71" s="2">
        <v>44340</v>
      </c>
      <c r="B71" s="5">
        <v>336</v>
      </c>
      <c r="C71" s="5">
        <v>231</v>
      </c>
      <c r="D71" s="3">
        <v>2.3099999999999999E-2</v>
      </c>
      <c r="E71" s="3">
        <f t="shared" si="20"/>
        <v>2.4268850294119515E-2</v>
      </c>
      <c r="F71" s="3">
        <f t="shared" si="21"/>
        <v>2.4853774119119931E-2</v>
      </c>
      <c r="G71" s="3">
        <f t="shared" si="22"/>
        <v>2.5439030647281147E-2</v>
      </c>
      <c r="H71" s="3">
        <f t="shared" si="23"/>
        <v>2.6024620066975368E-2</v>
      </c>
    </row>
    <row r="72" spans="1:8" x14ac:dyDescent="0.25">
      <c r="A72" s="2">
        <v>44347</v>
      </c>
      <c r="B72" s="5">
        <v>343</v>
      </c>
      <c r="C72" s="5">
        <v>236</v>
      </c>
      <c r="D72" s="3">
        <v>2.3300000000000001E-2</v>
      </c>
      <c r="E72" s="3">
        <f t="shared" si="20"/>
        <v>2.4479090281275706E-2</v>
      </c>
      <c r="F72" s="3">
        <f t="shared" si="21"/>
        <v>2.5069142775703268E-2</v>
      </c>
      <c r="G72" s="3">
        <f t="shared" si="22"/>
        <v>2.5659533763669806E-2</v>
      </c>
      <c r="H72" s="3">
        <f t="shared" si="23"/>
        <v>2.6250263438565957E-2</v>
      </c>
    </row>
    <row r="73" spans="1:8" x14ac:dyDescent="0.25">
      <c r="A73" s="2">
        <v>44348</v>
      </c>
      <c r="B73" s="5">
        <v>344</v>
      </c>
      <c r="C73" s="5">
        <v>237</v>
      </c>
      <c r="D73" s="3">
        <v>2.3300000000000001E-2</v>
      </c>
      <c r="E73" s="3">
        <f t="shared" si="20"/>
        <v>2.4479090281275706E-2</v>
      </c>
      <c r="F73" s="3">
        <f t="shared" si="21"/>
        <v>2.5069142775703268E-2</v>
      </c>
      <c r="G73" s="3">
        <f t="shared" si="22"/>
        <v>2.5659533763669806E-2</v>
      </c>
      <c r="H73" s="3">
        <f t="shared" si="23"/>
        <v>2.6250263438565957E-2</v>
      </c>
    </row>
    <row r="74" spans="1:8" x14ac:dyDescent="0.25">
      <c r="A74" s="2">
        <v>44363</v>
      </c>
      <c r="B74" s="5">
        <v>359</v>
      </c>
      <c r="C74" s="5">
        <v>247</v>
      </c>
      <c r="D74" s="3">
        <v>2.3799999999999998E-2</v>
      </c>
      <c r="E74" s="3">
        <f t="shared" si="20"/>
        <v>2.5004699200330105E-2</v>
      </c>
      <c r="F74" s="3">
        <f t="shared" si="21"/>
        <v>2.560757817140602E-2</v>
      </c>
      <c r="G74" s="3">
        <f t="shared" si="22"/>
        <v>2.6210810330994372E-2</v>
      </c>
      <c r="H74" s="3">
        <f t="shared" si="23"/>
        <v>2.6814395885202069E-2</v>
      </c>
    </row>
    <row r="75" spans="1:8" x14ac:dyDescent="0.25">
      <c r="A75" s="2">
        <v>44364</v>
      </c>
      <c r="B75" s="5">
        <v>360</v>
      </c>
      <c r="C75" s="5">
        <v>248</v>
      </c>
      <c r="D75" s="3">
        <v>2.3799999999999998E-2</v>
      </c>
      <c r="E75" s="3">
        <f t="shared" si="20"/>
        <v>2.5004699200330105E-2</v>
      </c>
      <c r="F75" s="3">
        <f t="shared" si="21"/>
        <v>2.560757817140602E-2</v>
      </c>
      <c r="G75" s="3">
        <f t="shared" si="22"/>
        <v>2.6210810330994372E-2</v>
      </c>
      <c r="H75" s="3">
        <f t="shared" si="23"/>
        <v>2.6814395885202069E-2</v>
      </c>
    </row>
    <row r="76" spans="1:8" x14ac:dyDescent="0.25">
      <c r="A76" s="2">
        <v>44378</v>
      </c>
      <c r="B76" s="5">
        <v>374</v>
      </c>
      <c r="C76" s="5">
        <v>258</v>
      </c>
      <c r="D76" s="3">
        <v>2.4199999999999999E-2</v>
      </c>
      <c r="E76" s="3">
        <f t="shared" si="20"/>
        <v>2.5425195539435785E-2</v>
      </c>
      <c r="F76" s="3">
        <f t="shared" si="21"/>
        <v>2.6038340630677448E-2</v>
      </c>
      <c r="G76" s="3">
        <f t="shared" si="22"/>
        <v>2.6651850891611151E-2</v>
      </c>
      <c r="H76" s="3">
        <f t="shared" si="23"/>
        <v>2.7265726538824309E-2</v>
      </c>
    </row>
    <row r="77" spans="1:8" x14ac:dyDescent="0.25">
      <c r="A77" s="2">
        <v>44392</v>
      </c>
      <c r="B77" s="5">
        <v>388</v>
      </c>
      <c r="C77" s="5">
        <v>268</v>
      </c>
      <c r="D77" s="3">
        <v>2.4799999999999999E-2</v>
      </c>
      <c r="E77" s="3">
        <f t="shared" si="20"/>
        <v>2.605595538066563E-2</v>
      </c>
      <c r="F77" s="3">
        <f t="shared" si="21"/>
        <v>2.6684507880115449E-2</v>
      </c>
      <c r="G77" s="3">
        <f t="shared" si="22"/>
        <v>2.7313443896191947E-2</v>
      </c>
      <c r="H77" s="3">
        <f t="shared" si="23"/>
        <v>2.7942763662013759E-2</v>
      </c>
    </row>
    <row r="78" spans="1:8" x14ac:dyDescent="0.25">
      <c r="A78" s="2">
        <v>44396</v>
      </c>
      <c r="B78" s="5">
        <v>392</v>
      </c>
      <c r="C78" s="5">
        <v>270</v>
      </c>
      <c r="D78" s="3">
        <v>2.4900000000000002E-2</v>
      </c>
      <c r="E78" s="3">
        <f t="shared" si="20"/>
        <v>2.616108380906268E-2</v>
      </c>
      <c r="F78" s="3">
        <f t="shared" si="21"/>
        <v>2.6792205169503536E-2</v>
      </c>
      <c r="G78" s="3">
        <f t="shared" si="22"/>
        <v>2.7423713148154505E-2</v>
      </c>
      <c r="H78" s="3">
        <f t="shared" si="23"/>
        <v>2.805560798104545E-2</v>
      </c>
    </row>
    <row r="79" spans="1:8" x14ac:dyDescent="0.25">
      <c r="A79" s="2">
        <v>44424</v>
      </c>
      <c r="B79" s="5">
        <v>420</v>
      </c>
      <c r="C79" s="5">
        <v>290</v>
      </c>
      <c r="D79" s="3">
        <v>2.5899999999999999E-2</v>
      </c>
      <c r="E79" s="3">
        <f t="shared" si="20"/>
        <v>2.7212396178382336E-2</v>
      </c>
      <c r="F79" s="3">
        <f t="shared" si="21"/>
        <v>2.7869221221069385E-2</v>
      </c>
      <c r="G79" s="3">
        <f t="shared" si="22"/>
        <v>2.8526464586215328E-2</v>
      </c>
      <c r="H79" s="3">
        <f t="shared" si="23"/>
        <v>2.9184126539235633E-2</v>
      </c>
    </row>
    <row r="80" spans="1:8" x14ac:dyDescent="0.25">
      <c r="A80" s="2">
        <v>44426</v>
      </c>
      <c r="B80" s="5">
        <v>422</v>
      </c>
      <c r="C80" s="5">
        <v>292</v>
      </c>
      <c r="D80" s="3">
        <v>2.6000000000000002E-2</v>
      </c>
      <c r="E80" s="3">
        <f t="shared" si="20"/>
        <v>2.7317530222859876E-2</v>
      </c>
      <c r="F80" s="3">
        <f t="shared" si="21"/>
        <v>2.7976927140420438E-2</v>
      </c>
      <c r="G80" s="3">
        <f t="shared" si="22"/>
        <v>2.8636745619746939E-2</v>
      </c>
      <c r="H80" s="3">
        <f t="shared" si="23"/>
        <v>2.9296985929299302E-2</v>
      </c>
    </row>
    <row r="81" spans="1:8" x14ac:dyDescent="0.25">
      <c r="A81" s="2">
        <v>44440</v>
      </c>
      <c r="B81" s="5">
        <v>436</v>
      </c>
      <c r="C81" s="5">
        <v>302</v>
      </c>
      <c r="D81" s="3">
        <v>2.64E-2</v>
      </c>
      <c r="E81" s="3">
        <f t="shared" si="20"/>
        <v>2.7738071502599215E-2</v>
      </c>
      <c r="F81" s="3">
        <f t="shared" si="21"/>
        <v>2.8407758658241855E-2</v>
      </c>
      <c r="G81" s="3">
        <f t="shared" si="22"/>
        <v>2.9077880457724747E-2</v>
      </c>
      <c r="H81" s="3">
        <f t="shared" si="23"/>
        <v>2.9748437182063547E-2</v>
      </c>
    </row>
    <row r="82" spans="1:8" x14ac:dyDescent="0.25">
      <c r="A82" s="2">
        <v>44454</v>
      </c>
      <c r="B82" s="5">
        <v>450</v>
      </c>
      <c r="C82" s="5">
        <v>311</v>
      </c>
      <c r="D82" s="3">
        <v>2.6800000000000001E-2</v>
      </c>
      <c r="E82" s="3">
        <f t="shared" si="20"/>
        <v>2.8158620943667501E-2</v>
      </c>
      <c r="F82" s="3">
        <f t="shared" si="21"/>
        <v>2.8838602717549566E-2</v>
      </c>
      <c r="G82" s="3">
        <f t="shared" si="22"/>
        <v>2.9519032417550495E-2</v>
      </c>
      <c r="H82" s="3">
        <f t="shared" si="23"/>
        <v>3.0199910337700642E-2</v>
      </c>
    </row>
    <row r="83" spans="1:8" x14ac:dyDescent="0.25">
      <c r="A83" s="2">
        <v>44461</v>
      </c>
      <c r="B83" s="5">
        <v>457</v>
      </c>
      <c r="C83" s="5">
        <v>316</v>
      </c>
      <c r="D83" s="3">
        <v>2.7000000000000003E-2</v>
      </c>
      <c r="E83" s="3">
        <f t="shared" si="20"/>
        <v>2.8368898723668545E-2</v>
      </c>
      <c r="F83" s="3">
        <f t="shared" si="21"/>
        <v>2.905402944870783E-2</v>
      </c>
      <c r="G83" s="3">
        <f t="shared" si="22"/>
        <v>2.9739614816197912E-2</v>
      </c>
      <c r="H83" s="3">
        <f t="shared" si="23"/>
        <v>3.0425655126564255E-2</v>
      </c>
    </row>
    <row r="84" spans="1:8" x14ac:dyDescent="0.25">
      <c r="A84" s="2">
        <v>44470</v>
      </c>
      <c r="B84" s="5">
        <v>466</v>
      </c>
      <c r="C84" s="5">
        <v>323</v>
      </c>
      <c r="D84" s="3">
        <v>2.7300000000000001E-2</v>
      </c>
      <c r="E84" s="3">
        <f t="shared" si="20"/>
        <v>2.8684319216931931E-2</v>
      </c>
      <c r="F84" s="3">
        <f t="shared" si="21"/>
        <v>2.937717542082785E-2</v>
      </c>
      <c r="G84" s="3">
        <f t="shared" si="22"/>
        <v>3.0070496435416816E-2</v>
      </c>
      <c r="H84" s="3">
        <f t="shared" si="23"/>
        <v>3.0764282571307033E-2</v>
      </c>
    </row>
    <row r="85" spans="1:8" x14ac:dyDescent="0.25">
      <c r="A85" s="2">
        <v>44482</v>
      </c>
      <c r="B85" s="5">
        <v>478</v>
      </c>
      <c r="C85" s="5">
        <v>330</v>
      </c>
      <c r="D85" s="3">
        <v>2.7699999999999999E-2</v>
      </c>
      <c r="E85" s="3">
        <f t="shared" si="20"/>
        <v>2.9104887009490321E-2</v>
      </c>
      <c r="F85" s="3">
        <f t="shared" si="21"/>
        <v>2.980804768139067E-2</v>
      </c>
      <c r="G85" s="3">
        <f t="shared" si="22"/>
        <v>3.0511686896901313E-2</v>
      </c>
      <c r="H85" s="3">
        <f t="shared" si="23"/>
        <v>3.1215804980448958E-2</v>
      </c>
    </row>
    <row r="86" spans="1:8" x14ac:dyDescent="0.25">
      <c r="A86" s="2">
        <v>44484</v>
      </c>
      <c r="B86" s="5">
        <v>480</v>
      </c>
      <c r="C86" s="5">
        <v>332</v>
      </c>
      <c r="D86" s="3">
        <v>2.7799999999999998E-2</v>
      </c>
      <c r="E86" s="3">
        <f t="shared" si="20"/>
        <v>2.9210030231405337E-2</v>
      </c>
      <c r="F86" s="3">
        <f t="shared" si="21"/>
        <v>2.991576770402915E-2</v>
      </c>
      <c r="G86" s="3">
        <f t="shared" si="22"/>
        <v>3.0621987184754396E-2</v>
      </c>
      <c r="H86" s="3">
        <f t="shared" si="23"/>
        <v>3.1328689001528298E-2</v>
      </c>
    </row>
    <row r="87" spans="1:8" x14ac:dyDescent="0.25">
      <c r="A87" s="2">
        <v>44516</v>
      </c>
      <c r="B87" s="5">
        <v>512</v>
      </c>
      <c r="C87" s="5">
        <v>352</v>
      </c>
      <c r="D87" s="3">
        <v>2.8799999999999999E-2</v>
      </c>
      <c r="E87" s="3">
        <f t="shared" si="20"/>
        <v>3.0261490460121721E-2</v>
      </c>
      <c r="F87" s="3">
        <f t="shared" si="21"/>
        <v>3.0993010974587509E-2</v>
      </c>
      <c r="G87" s="3">
        <f t="shared" si="22"/>
        <v>3.1725048830760327E-2</v>
      </c>
      <c r="H87" s="3">
        <f t="shared" si="23"/>
        <v>3.2457604393088424E-2</v>
      </c>
    </row>
    <row r="88" spans="1:8" x14ac:dyDescent="0.25">
      <c r="A88" s="2">
        <v>44544</v>
      </c>
      <c r="B88" s="5">
        <v>540</v>
      </c>
      <c r="C88" s="5">
        <v>372</v>
      </c>
      <c r="D88" s="3">
        <v>2.9700000000000001E-2</v>
      </c>
      <c r="E88" s="3">
        <f t="shared" si="20"/>
        <v>3.1207848181459275E-2</v>
      </c>
      <c r="F88" s="3">
        <f t="shared" si="21"/>
        <v>3.1962596792448839E-2</v>
      </c>
      <c r="G88" s="3">
        <f t="shared" si="22"/>
        <v>3.2717895615785197E-2</v>
      </c>
      <c r="H88" s="52">
        <f t="shared" si="23"/>
        <v>3.347374505109002E-2</v>
      </c>
    </row>
    <row r="89" spans="1:8" x14ac:dyDescent="0.25">
      <c r="A89" s="2">
        <v>44545</v>
      </c>
      <c r="B89" s="5">
        <v>541</v>
      </c>
      <c r="C89" s="5">
        <v>373</v>
      </c>
      <c r="D89" s="3">
        <v>2.98E-2</v>
      </c>
      <c r="E89" s="3">
        <f t="shared" si="20"/>
        <v>3.1313001582578437E-2</v>
      </c>
      <c r="F89" s="3">
        <f t="shared" si="21"/>
        <v>3.2070332458393747E-2</v>
      </c>
      <c r="G89" s="3">
        <f t="shared" si="22"/>
        <v>3.2828217261506643E-2</v>
      </c>
      <c r="H89" s="3">
        <f t="shared" si="23"/>
        <v>3.3586656395480086E-2</v>
      </c>
    </row>
    <row r="90" spans="1:8" x14ac:dyDescent="0.25">
      <c r="A90" s="2">
        <v>44551</v>
      </c>
      <c r="B90" s="5">
        <v>547</v>
      </c>
      <c r="C90" s="5">
        <v>377</v>
      </c>
      <c r="D90" s="3">
        <v>2.9900000000000003E-2</v>
      </c>
      <c r="E90" s="3">
        <f t="shared" si="20"/>
        <v>3.1418155492116018E-2</v>
      </c>
      <c r="F90" s="3">
        <f t="shared" si="21"/>
        <v>3.2178068905808432E-2</v>
      </c>
      <c r="G90" s="3">
        <f t="shared" si="22"/>
        <v>3.2938539974105119E-2</v>
      </c>
      <c r="H90" s="3">
        <f t="shared" si="23"/>
        <v>3.3699569104772564E-2</v>
      </c>
    </row>
    <row r="91" spans="1:8" x14ac:dyDescent="0.25">
      <c r="A91" s="2">
        <v>44564</v>
      </c>
      <c r="B91" s="5">
        <v>560</v>
      </c>
      <c r="C91" s="5">
        <v>386</v>
      </c>
      <c r="D91" s="3">
        <v>3.0299999999999997E-2</v>
      </c>
      <c r="E91" s="3">
        <f t="shared" si="20"/>
        <v>3.1838776214221598E-2</v>
      </c>
      <c r="F91" s="3">
        <f t="shared" si="21"/>
        <v>3.2609022508267804E-2</v>
      </c>
      <c r="G91" s="3">
        <f t="shared" si="22"/>
        <v>3.3379841491881779E-2</v>
      </c>
      <c r="H91" s="3">
        <f t="shared" si="23"/>
        <v>3.4151233589166052E-2</v>
      </c>
    </row>
    <row r="92" spans="1:8" x14ac:dyDescent="0.25">
      <c r="A92" s="2">
        <v>44574</v>
      </c>
      <c r="B92" s="5">
        <v>570</v>
      </c>
      <c r="C92" s="5">
        <v>394</v>
      </c>
      <c r="D92" s="3">
        <v>3.0800000000000001E-2</v>
      </c>
      <c r="E92" s="3">
        <f t="shared" si="20"/>
        <v>3.236456355153261E-2</v>
      </c>
      <c r="F92" s="3">
        <f t="shared" si="21"/>
        <v>3.3147732084903847E-2</v>
      </c>
      <c r="G92" s="3">
        <f t="shared" si="22"/>
        <v>3.393149238320281E-2</v>
      </c>
      <c r="H92" s="3">
        <f t="shared" si="23"/>
        <v>3.4715844891804348E-2</v>
      </c>
    </row>
    <row r="93" spans="1:8" x14ac:dyDescent="0.25">
      <c r="A93" s="2">
        <v>44578</v>
      </c>
      <c r="B93" s="5">
        <v>574</v>
      </c>
      <c r="C93" s="5">
        <v>396</v>
      </c>
      <c r="D93" s="3">
        <v>3.0899999999999997E-2</v>
      </c>
      <c r="E93" s="3">
        <f t="shared" si="20"/>
        <v>3.2469722543233548E-2</v>
      </c>
      <c r="F93" s="3">
        <f t="shared" si="21"/>
        <v>3.3255476342698209E-2</v>
      </c>
      <c r="G93" s="3">
        <f t="shared" si="22"/>
        <v>3.4041825759742794E-2</v>
      </c>
      <c r="H93" s="3">
        <f t="shared" si="23"/>
        <v>3.4828771244109769E-2</v>
      </c>
    </row>
    <row r="94" spans="1:8" x14ac:dyDescent="0.25">
      <c r="A94" s="2">
        <v>44606</v>
      </c>
      <c r="B94" s="5">
        <v>602</v>
      </c>
      <c r="C94" s="5">
        <v>416</v>
      </c>
      <c r="D94" s="3">
        <v>3.2000000000000001E-2</v>
      </c>
      <c r="E94" s="3">
        <f t="shared" si="20"/>
        <v>3.3626504965509785E-2</v>
      </c>
      <c r="F94" s="3">
        <f t="shared" si="21"/>
        <v>3.4440714685812335E-2</v>
      </c>
      <c r="G94" s="3">
        <f t="shared" si="22"/>
        <v>3.5255563229380504E-2</v>
      </c>
      <c r="H94" s="3">
        <f t="shared" si="23"/>
        <v>3.6071051095485362E-2</v>
      </c>
    </row>
    <row r="95" spans="1:8" x14ac:dyDescent="0.25">
      <c r="A95" s="2">
        <v>44607</v>
      </c>
      <c r="B95" s="5">
        <v>603</v>
      </c>
      <c r="C95" s="5">
        <v>417</v>
      </c>
      <c r="D95" s="3">
        <v>3.2000000000000001E-2</v>
      </c>
      <c r="E95" s="3">
        <f t="shared" si="20"/>
        <v>3.3626504965509785E-2</v>
      </c>
      <c r="F95" s="3">
        <f t="shared" si="21"/>
        <v>3.4440714685812335E-2</v>
      </c>
      <c r="G95" s="3">
        <f t="shared" si="22"/>
        <v>3.5255563229380504E-2</v>
      </c>
      <c r="H95" s="3">
        <f t="shared" si="23"/>
        <v>3.6071051095485362E-2</v>
      </c>
    </row>
    <row r="96" spans="1:8" x14ac:dyDescent="0.25">
      <c r="A96" s="2">
        <v>44608</v>
      </c>
      <c r="B96" s="5">
        <v>604</v>
      </c>
      <c r="C96" s="5">
        <v>418</v>
      </c>
      <c r="D96" s="3">
        <v>3.2099999999999997E-2</v>
      </c>
      <c r="E96" s="3">
        <f t="shared" si="20"/>
        <v>3.3731670049526041E-2</v>
      </c>
      <c r="F96" s="3">
        <f t="shared" si="21"/>
        <v>3.4548468306791813E-2</v>
      </c>
      <c r="G96" s="3">
        <f t="shared" si="22"/>
        <v>3.5365909390380201E-2</v>
      </c>
      <c r="H96" s="3">
        <f t="shared" si="23"/>
        <v>3.6183993804062897E-2</v>
      </c>
    </row>
    <row r="97" spans="1:8" x14ac:dyDescent="0.25">
      <c r="A97" s="2">
        <v>44622</v>
      </c>
      <c r="B97" s="5">
        <v>618</v>
      </c>
      <c r="C97" s="5">
        <v>426</v>
      </c>
      <c r="D97" s="3">
        <v>3.2500000000000001E-2</v>
      </c>
      <c r="E97" s="3">
        <f t="shared" si="20"/>
        <v>3.4152335458565108E-2</v>
      </c>
      <c r="F97" s="3">
        <f t="shared" si="21"/>
        <v>3.4979490588034512E-2</v>
      </c>
      <c r="G97" s="3">
        <f t="shared" si="22"/>
        <v>3.5807304680801844E-2</v>
      </c>
      <c r="H97" s="3">
        <f t="shared" si="23"/>
        <v>3.6635778259749063E-2</v>
      </c>
    </row>
    <row r="98" spans="1:8" x14ac:dyDescent="0.25">
      <c r="A98" s="2">
        <v>44634</v>
      </c>
      <c r="B98" s="5">
        <v>630</v>
      </c>
      <c r="C98" s="5">
        <v>434</v>
      </c>
      <c r="D98" s="3">
        <v>3.2899999999999999E-2</v>
      </c>
      <c r="E98" s="3">
        <f t="shared" si="20"/>
        <v>3.4573008982788922E-2</v>
      </c>
      <c r="F98" s="3">
        <f t="shared" si="21"/>
        <v>3.5410525341646126E-2</v>
      </c>
      <c r="G98" s="3">
        <f t="shared" si="22"/>
        <v>3.6248717001347019E-2</v>
      </c>
      <c r="H98" s="3">
        <f t="shared" si="23"/>
        <v>3.7087584504153837E-2</v>
      </c>
    </row>
    <row r="99" spans="1:8" x14ac:dyDescent="0.25">
      <c r="A99" s="2">
        <v>44635</v>
      </c>
      <c r="B99" s="5">
        <v>631</v>
      </c>
      <c r="C99" s="5">
        <v>435</v>
      </c>
      <c r="D99" s="3">
        <v>3.2899999999999999E-2</v>
      </c>
      <c r="E99" s="3">
        <f t="shared" si="20"/>
        <v>3.4573008982788922E-2</v>
      </c>
      <c r="F99" s="3">
        <f t="shared" si="21"/>
        <v>3.5410525341646126E-2</v>
      </c>
      <c r="G99" s="3">
        <f t="shared" si="22"/>
        <v>3.6248717001347019E-2</v>
      </c>
      <c r="H99" s="3">
        <f t="shared" si="23"/>
        <v>3.7087584504153837E-2</v>
      </c>
    </row>
    <row r="100" spans="1:8" x14ac:dyDescent="0.25">
      <c r="A100" s="2">
        <v>44652</v>
      </c>
      <c r="B100" s="5">
        <v>648</v>
      </c>
      <c r="C100" s="5">
        <v>448</v>
      </c>
      <c r="D100" s="3">
        <v>3.3500000000000002E-2</v>
      </c>
      <c r="E100" s="3">
        <f t="shared" si="20"/>
        <v>3.5204034478332868E-2</v>
      </c>
      <c r="F100" s="3">
        <f t="shared" si="21"/>
        <v>3.6057100848129187E-2</v>
      </c>
      <c r="G100" s="3">
        <f t="shared" si="22"/>
        <v>3.691086740065197E-2</v>
      </c>
      <c r="H100" s="3">
        <f t="shared" si="23"/>
        <v>3.7765334708481202E-2</v>
      </c>
    </row>
    <row r="101" spans="1:8" x14ac:dyDescent="0.25">
      <c r="A101" s="2">
        <v>44664</v>
      </c>
      <c r="B101" s="5">
        <v>660</v>
      </c>
      <c r="C101" s="5">
        <v>456</v>
      </c>
      <c r="D101" s="3">
        <v>3.39E-2</v>
      </c>
      <c r="E101" s="3">
        <f t="shared" si="20"/>
        <v>3.5624728277281248E-2</v>
      </c>
      <c r="F101" s="3">
        <f t="shared" si="21"/>
        <v>3.6488166763231522E-2</v>
      </c>
      <c r="G101" s="3">
        <f t="shared" si="22"/>
        <v>3.7352322270518767E-2</v>
      </c>
      <c r="H101" s="3">
        <f t="shared" si="23"/>
        <v>3.8217195392370451E-2</v>
      </c>
    </row>
    <row r="102" spans="1:8" x14ac:dyDescent="0.25">
      <c r="A102" s="2">
        <v>44669</v>
      </c>
      <c r="B102" s="5">
        <v>665</v>
      </c>
      <c r="C102" s="5">
        <v>458</v>
      </c>
      <c r="D102" s="3">
        <v>3.4000000000000002E-2</v>
      </c>
      <c r="E102" s="3">
        <f t="shared" si="20"/>
        <v>3.5729902993485663E-2</v>
      </c>
      <c r="F102" s="3">
        <f t="shared" si="21"/>
        <v>3.6595935188487916E-2</v>
      </c>
      <c r="G102" s="3">
        <f t="shared" si="22"/>
        <v>3.7462688645923059E-2</v>
      </c>
      <c r="H102" s="3">
        <f t="shared" si="23"/>
        <v>3.8330163964058084E-2</v>
      </c>
    </row>
    <row r="103" spans="1:8" x14ac:dyDescent="0.25">
      <c r="A103" s="2">
        <v>44694</v>
      </c>
      <c r="B103" s="5">
        <v>690</v>
      </c>
      <c r="C103" s="5">
        <v>476</v>
      </c>
      <c r="D103" s="3">
        <v>3.49E-2</v>
      </c>
      <c r="E103" s="3">
        <f t="shared" si="20"/>
        <v>3.667649822596597E-2</v>
      </c>
      <c r="F103" s="3">
        <f t="shared" si="21"/>
        <v>3.7565886039340413E-2</v>
      </c>
      <c r="G103" s="3">
        <f t="shared" si="22"/>
        <v>3.8456033847776405E-2</v>
      </c>
      <c r="H103" s="3">
        <f t="shared" si="23"/>
        <v>3.9346942298208454E-2</v>
      </c>
    </row>
    <row r="104" spans="1:8" x14ac:dyDescent="0.25">
      <c r="A104" s="2">
        <v>44697</v>
      </c>
      <c r="B104" s="5">
        <v>693</v>
      </c>
      <c r="C104" s="5">
        <v>477</v>
      </c>
      <c r="D104" s="3">
        <v>3.49E-2</v>
      </c>
      <c r="E104" s="3">
        <f t="shared" si="20"/>
        <v>3.667649822596597E-2</v>
      </c>
      <c r="F104" s="3">
        <f t="shared" si="21"/>
        <v>3.7565886039340413E-2</v>
      </c>
      <c r="G104" s="3">
        <f t="shared" si="22"/>
        <v>3.8456033847776405E-2</v>
      </c>
      <c r="H104" s="3">
        <f t="shared" si="23"/>
        <v>3.9346942298208454E-2</v>
      </c>
    </row>
    <row r="105" spans="1:8" x14ac:dyDescent="0.25">
      <c r="A105" s="2">
        <v>44725</v>
      </c>
      <c r="B105" s="5">
        <v>721</v>
      </c>
      <c r="C105" s="5">
        <v>497</v>
      </c>
      <c r="D105" s="3">
        <v>3.5799999999999998E-2</v>
      </c>
      <c r="E105" s="3">
        <f t="shared" si="20"/>
        <v>3.7623134450432749E-2</v>
      </c>
      <c r="F105" s="3">
        <f t="shared" si="21"/>
        <v>3.853589989573436E-2</v>
      </c>
      <c r="G105" s="3">
        <f t="shared" si="22"/>
        <v>3.9449465083924329E-2</v>
      </c>
      <c r="H105" s="3">
        <f t="shared" si="23"/>
        <v>4.0363830712895732E-2</v>
      </c>
    </row>
    <row r="106" spans="1:8" x14ac:dyDescent="0.25">
      <c r="A106" s="2">
        <v>44727</v>
      </c>
      <c r="B106" s="5">
        <v>723</v>
      </c>
      <c r="C106" s="5">
        <v>499</v>
      </c>
      <c r="D106" s="3">
        <v>3.5900000000000001E-2</v>
      </c>
      <c r="E106" s="3">
        <f t="shared" si="20"/>
        <v>3.7728318782074277E-2</v>
      </c>
      <c r="F106" s="3">
        <f t="shared" si="21"/>
        <v>3.8643683100084703E-2</v>
      </c>
      <c r="G106" s="3">
        <f t="shared" si="22"/>
        <v>3.9559851640119659E-2</v>
      </c>
      <c r="H106" s="3">
        <f t="shared" si="23"/>
        <v>4.047682510598416E-2</v>
      </c>
    </row>
    <row r="107" spans="1:8" x14ac:dyDescent="0.25">
      <c r="A107" s="2">
        <v>44743</v>
      </c>
      <c r="B107" s="5">
        <v>739</v>
      </c>
      <c r="C107" s="5">
        <v>510</v>
      </c>
      <c r="D107" s="3">
        <v>3.6299999999999999E-2</v>
      </c>
      <c r="E107" s="3">
        <f t="shared" si="20"/>
        <v>3.8149061164137299E-2</v>
      </c>
      <c r="F107" s="3">
        <f t="shared" si="21"/>
        <v>3.9074823688479698E-2</v>
      </c>
      <c r="G107" s="3">
        <f t="shared" si="22"/>
        <v>4.0001408476562084E-2</v>
      </c>
      <c r="H107" s="3">
        <f t="shared" si="23"/>
        <v>4.0928816255786371E-2</v>
      </c>
    </row>
    <row r="108" spans="1:8" x14ac:dyDescent="0.25">
      <c r="A108" s="2">
        <v>44754</v>
      </c>
      <c r="B108" s="5">
        <v>750</v>
      </c>
      <c r="C108" s="5">
        <v>517</v>
      </c>
      <c r="D108" s="3">
        <v>3.6699999999999997E-2</v>
      </c>
      <c r="E108" s="3">
        <f t="shared" si="20"/>
        <v>3.8569811632884754E-2</v>
      </c>
      <c r="F108" s="3">
        <f t="shared" si="21"/>
        <v>3.9505976706744717E-2</v>
      </c>
      <c r="G108" s="3">
        <f t="shared" si="22"/>
        <v>4.0442982286589269E-2</v>
      </c>
      <c r="H108" s="3">
        <f t="shared" si="23"/>
        <v>4.1380829123957907E-2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92BC-F891-421C-8175-5D09D1CB3D19}">
  <dimension ref="A1:B936"/>
  <sheetViews>
    <sheetView workbookViewId="0">
      <selection sqref="A1:A936"/>
    </sheetView>
  </sheetViews>
  <sheetFormatPr defaultRowHeight="15" x14ac:dyDescent="0.25"/>
  <cols>
    <col min="1" max="1" width="9.85546875" bestFit="1" customWidth="1"/>
  </cols>
  <sheetData>
    <row r="1" spans="1:2" ht="25.5" thickBot="1" x14ac:dyDescent="0.3">
      <c r="A1" s="36">
        <v>36892</v>
      </c>
      <c r="B1" s="37" t="s">
        <v>18</v>
      </c>
    </row>
    <row r="2" spans="1:2" ht="25.5" thickBot="1" x14ac:dyDescent="0.3">
      <c r="A2" s="36">
        <v>36948</v>
      </c>
      <c r="B2" s="37" t="s">
        <v>18</v>
      </c>
    </row>
    <row r="3" spans="1:2" ht="15.75" thickBot="1" x14ac:dyDescent="0.3">
      <c r="A3" s="36">
        <v>36949</v>
      </c>
      <c r="B3" s="37" t="s">
        <v>19</v>
      </c>
    </row>
    <row r="4" spans="1:2" ht="15.75" thickBot="1" x14ac:dyDescent="0.3">
      <c r="A4" s="36">
        <v>36994</v>
      </c>
      <c r="B4" s="37" t="s">
        <v>20</v>
      </c>
    </row>
    <row r="5" spans="1:2" ht="15.75" thickBot="1" x14ac:dyDescent="0.3">
      <c r="A5" s="36">
        <v>37002</v>
      </c>
      <c r="B5" s="37" t="s">
        <v>21</v>
      </c>
    </row>
    <row r="6" spans="1:2" ht="15.75" thickBot="1" x14ac:dyDescent="0.3">
      <c r="A6" s="36">
        <v>37012</v>
      </c>
      <c r="B6" s="37" t="s">
        <v>19</v>
      </c>
    </row>
    <row r="7" spans="1:2" ht="25.5" thickBot="1" x14ac:dyDescent="0.3">
      <c r="A7" s="36">
        <v>37056</v>
      </c>
      <c r="B7" s="37" t="s">
        <v>22</v>
      </c>
    </row>
    <row r="8" spans="1:2" ht="15.75" thickBot="1" x14ac:dyDescent="0.3">
      <c r="A8" s="36">
        <v>37141</v>
      </c>
      <c r="B8" s="37" t="s">
        <v>20</v>
      </c>
    </row>
    <row r="9" spans="1:2" ht="15.75" thickBot="1" x14ac:dyDescent="0.3">
      <c r="A9" s="36">
        <v>37176</v>
      </c>
      <c r="B9" s="37" t="s">
        <v>20</v>
      </c>
    </row>
    <row r="10" spans="1:2" ht="15.75" thickBot="1" x14ac:dyDescent="0.3">
      <c r="A10" s="36">
        <v>37197</v>
      </c>
      <c r="B10" s="37" t="s">
        <v>20</v>
      </c>
    </row>
    <row r="11" spans="1:2" ht="25.5" thickBot="1" x14ac:dyDescent="0.3">
      <c r="A11" s="36">
        <v>37210</v>
      </c>
      <c r="B11" s="37" t="s">
        <v>22</v>
      </c>
    </row>
    <row r="12" spans="1:2" ht="15.75" thickBot="1" x14ac:dyDescent="0.3">
      <c r="A12" s="36">
        <v>37250</v>
      </c>
      <c r="B12" s="37" t="s">
        <v>19</v>
      </c>
    </row>
    <row r="13" spans="1:2" ht="15.75" thickBot="1" x14ac:dyDescent="0.3">
      <c r="A13" s="38">
        <v>37257</v>
      </c>
      <c r="B13" s="39" t="s">
        <v>19</v>
      </c>
    </row>
    <row r="14" spans="1:2" ht="25.5" thickBot="1" x14ac:dyDescent="0.3">
      <c r="A14" s="40">
        <v>37298</v>
      </c>
      <c r="B14" s="41" t="s">
        <v>18</v>
      </c>
    </row>
    <row r="15" spans="1:2" ht="15.75" thickBot="1" x14ac:dyDescent="0.3">
      <c r="A15" s="40">
        <v>37299</v>
      </c>
      <c r="B15" s="41" t="s">
        <v>19</v>
      </c>
    </row>
    <row r="16" spans="1:2" ht="15.75" thickBot="1" x14ac:dyDescent="0.3">
      <c r="A16" s="40">
        <v>37344</v>
      </c>
      <c r="B16" s="41" t="s">
        <v>20</v>
      </c>
    </row>
    <row r="17" spans="1:2" ht="15.75" thickBot="1" x14ac:dyDescent="0.3">
      <c r="A17" s="40">
        <v>37367</v>
      </c>
      <c r="B17" s="41" t="s">
        <v>23</v>
      </c>
    </row>
    <row r="18" spans="1:2" ht="25.5" thickBot="1" x14ac:dyDescent="0.3">
      <c r="A18" s="40">
        <v>37377</v>
      </c>
      <c r="B18" s="41" t="s">
        <v>24</v>
      </c>
    </row>
    <row r="19" spans="1:2" ht="25.5" thickBot="1" x14ac:dyDescent="0.3">
      <c r="A19" s="40">
        <v>37406</v>
      </c>
      <c r="B19" s="41" t="s">
        <v>22</v>
      </c>
    </row>
    <row r="20" spans="1:2" ht="15.75" thickBot="1" x14ac:dyDescent="0.3">
      <c r="A20" s="40">
        <v>37506</v>
      </c>
      <c r="B20" s="41" t="s">
        <v>21</v>
      </c>
    </row>
    <row r="21" spans="1:2" ht="15.75" thickBot="1" x14ac:dyDescent="0.3">
      <c r="A21" s="40">
        <v>37541</v>
      </c>
      <c r="B21" s="41" t="s">
        <v>21</v>
      </c>
    </row>
    <row r="22" spans="1:2" ht="15.75" thickBot="1" x14ac:dyDescent="0.3">
      <c r="A22" s="40">
        <v>37562</v>
      </c>
      <c r="B22" s="41" t="s">
        <v>21</v>
      </c>
    </row>
    <row r="23" spans="1:2" ht="15.75" thickBot="1" x14ac:dyDescent="0.3">
      <c r="A23" s="40">
        <v>37575</v>
      </c>
      <c r="B23" s="41" t="s">
        <v>20</v>
      </c>
    </row>
    <row r="24" spans="1:2" ht="25.5" thickBot="1" x14ac:dyDescent="0.3">
      <c r="A24" s="40">
        <v>37615</v>
      </c>
      <c r="B24" s="41" t="s">
        <v>24</v>
      </c>
    </row>
    <row r="25" spans="1:2" ht="25.5" thickBot="1" x14ac:dyDescent="0.3">
      <c r="A25" s="42">
        <v>37622</v>
      </c>
      <c r="B25" s="43" t="s">
        <v>24</v>
      </c>
    </row>
    <row r="26" spans="1:2" ht="25.5" thickBot="1" x14ac:dyDescent="0.3">
      <c r="A26" s="36">
        <v>37683</v>
      </c>
      <c r="B26" s="37" t="s">
        <v>18</v>
      </c>
    </row>
    <row r="27" spans="1:2" ht="15.75" thickBot="1" x14ac:dyDescent="0.3">
      <c r="A27" s="36">
        <v>37684</v>
      </c>
      <c r="B27" s="37" t="s">
        <v>19</v>
      </c>
    </row>
    <row r="28" spans="1:2" ht="15.75" thickBot="1" x14ac:dyDescent="0.3">
      <c r="A28" s="36">
        <v>37729</v>
      </c>
      <c r="B28" s="37" t="s">
        <v>20</v>
      </c>
    </row>
    <row r="29" spans="1:2" ht="25.5" thickBot="1" x14ac:dyDescent="0.3">
      <c r="A29" s="36">
        <v>37732</v>
      </c>
      <c r="B29" s="37" t="s">
        <v>18</v>
      </c>
    </row>
    <row r="30" spans="1:2" ht="25.5" thickBot="1" x14ac:dyDescent="0.3">
      <c r="A30" s="36">
        <v>37742</v>
      </c>
      <c r="B30" s="37" t="s">
        <v>22</v>
      </c>
    </row>
    <row r="31" spans="1:2" ht="25.5" thickBot="1" x14ac:dyDescent="0.3">
      <c r="A31" s="36">
        <v>37791</v>
      </c>
      <c r="B31" s="37" t="s">
        <v>22</v>
      </c>
    </row>
    <row r="32" spans="1:2" ht="15.75" thickBot="1" x14ac:dyDescent="0.3">
      <c r="A32" s="36">
        <v>37871</v>
      </c>
      <c r="B32" s="37" t="s">
        <v>23</v>
      </c>
    </row>
    <row r="33" spans="1:2" ht="15.75" thickBot="1" x14ac:dyDescent="0.3">
      <c r="A33" s="36">
        <v>37906</v>
      </c>
      <c r="B33" s="37" t="s">
        <v>23</v>
      </c>
    </row>
    <row r="34" spans="1:2" ht="15.75" thickBot="1" x14ac:dyDescent="0.3">
      <c r="A34" s="36">
        <v>37927</v>
      </c>
      <c r="B34" s="37" t="s">
        <v>23</v>
      </c>
    </row>
    <row r="35" spans="1:2" ht="15.75" thickBot="1" x14ac:dyDescent="0.3">
      <c r="A35" s="36">
        <v>37940</v>
      </c>
      <c r="B35" s="37" t="s">
        <v>21</v>
      </c>
    </row>
    <row r="36" spans="1:2" ht="25.5" thickBot="1" x14ac:dyDescent="0.3">
      <c r="A36" s="36">
        <v>37980</v>
      </c>
      <c r="B36" s="37" t="s">
        <v>22</v>
      </c>
    </row>
    <row r="37" spans="1:2" ht="25.5" thickBot="1" x14ac:dyDescent="0.3">
      <c r="A37" s="38">
        <v>37987</v>
      </c>
      <c r="B37" s="39" t="s">
        <v>22</v>
      </c>
    </row>
    <row r="38" spans="1:2" ht="25.5" thickBot="1" x14ac:dyDescent="0.3">
      <c r="A38" s="40">
        <v>38040</v>
      </c>
      <c r="B38" s="41" t="s">
        <v>18</v>
      </c>
    </row>
    <row r="39" spans="1:2" ht="15.75" thickBot="1" x14ac:dyDescent="0.3">
      <c r="A39" s="40">
        <v>38041</v>
      </c>
      <c r="B39" s="41" t="s">
        <v>19</v>
      </c>
    </row>
    <row r="40" spans="1:2" ht="15.75" thickBot="1" x14ac:dyDescent="0.3">
      <c r="A40" s="40">
        <v>38086</v>
      </c>
      <c r="B40" s="41" t="s">
        <v>20</v>
      </c>
    </row>
    <row r="41" spans="1:2" ht="25.5" thickBot="1" x14ac:dyDescent="0.3">
      <c r="A41" s="40">
        <v>38098</v>
      </c>
      <c r="B41" s="41" t="s">
        <v>24</v>
      </c>
    </row>
    <row r="42" spans="1:2" ht="15.75" thickBot="1" x14ac:dyDescent="0.3">
      <c r="A42" s="40">
        <v>38108</v>
      </c>
      <c r="B42" s="41" t="s">
        <v>21</v>
      </c>
    </row>
    <row r="43" spans="1:2" ht="25.5" thickBot="1" x14ac:dyDescent="0.3">
      <c r="A43" s="40">
        <v>38148</v>
      </c>
      <c r="B43" s="41" t="s">
        <v>22</v>
      </c>
    </row>
    <row r="44" spans="1:2" ht="15.75" thickBot="1" x14ac:dyDescent="0.3">
      <c r="A44" s="40">
        <v>38237</v>
      </c>
      <c r="B44" s="41" t="s">
        <v>19</v>
      </c>
    </row>
    <row r="45" spans="1:2" ht="15.75" thickBot="1" x14ac:dyDescent="0.3">
      <c r="A45" s="40">
        <v>38272</v>
      </c>
      <c r="B45" s="41" t="s">
        <v>19</v>
      </c>
    </row>
    <row r="46" spans="1:2" ht="15.75" thickBot="1" x14ac:dyDescent="0.3">
      <c r="A46" s="40">
        <v>38293</v>
      </c>
      <c r="B46" s="41" t="s">
        <v>19</v>
      </c>
    </row>
    <row r="47" spans="1:2" ht="25.5" thickBot="1" x14ac:dyDescent="0.3">
      <c r="A47" s="40">
        <v>38306</v>
      </c>
      <c r="B47" s="41" t="s">
        <v>18</v>
      </c>
    </row>
    <row r="48" spans="1:2" ht="15.75" thickBot="1" x14ac:dyDescent="0.3">
      <c r="A48" s="40">
        <v>38346</v>
      </c>
      <c r="B48" s="41" t="s">
        <v>21</v>
      </c>
    </row>
    <row r="49" spans="1:2" ht="15.75" thickBot="1" x14ac:dyDescent="0.3">
      <c r="A49" s="42">
        <v>38353</v>
      </c>
      <c r="B49" s="43" t="s">
        <v>21</v>
      </c>
    </row>
    <row r="50" spans="1:2" ht="25.5" thickBot="1" x14ac:dyDescent="0.3">
      <c r="A50" s="36">
        <v>38390</v>
      </c>
      <c r="B50" s="37" t="s">
        <v>18</v>
      </c>
    </row>
    <row r="51" spans="1:2" ht="15.75" thickBot="1" x14ac:dyDescent="0.3">
      <c r="A51" s="36">
        <v>38391</v>
      </c>
      <c r="B51" s="37" t="s">
        <v>19</v>
      </c>
    </row>
    <row r="52" spans="1:2" ht="15.75" thickBot="1" x14ac:dyDescent="0.3">
      <c r="A52" s="36">
        <v>38436</v>
      </c>
      <c r="B52" s="37" t="s">
        <v>20</v>
      </c>
    </row>
    <row r="53" spans="1:2" ht="25.5" thickBot="1" x14ac:dyDescent="0.3">
      <c r="A53" s="36">
        <v>38463</v>
      </c>
      <c r="B53" s="37" t="s">
        <v>22</v>
      </c>
    </row>
    <row r="54" spans="1:2" ht="15.75" thickBot="1" x14ac:dyDescent="0.3">
      <c r="A54" s="36">
        <v>38473</v>
      </c>
      <c r="B54" s="37" t="s">
        <v>23</v>
      </c>
    </row>
    <row r="55" spans="1:2" ht="25.5" thickBot="1" x14ac:dyDescent="0.3">
      <c r="A55" s="36">
        <v>38498</v>
      </c>
      <c r="B55" s="37" t="s">
        <v>22</v>
      </c>
    </row>
    <row r="56" spans="1:2" ht="25.5" thickBot="1" x14ac:dyDescent="0.3">
      <c r="A56" s="36">
        <v>38602</v>
      </c>
      <c r="B56" s="37" t="s">
        <v>24</v>
      </c>
    </row>
    <row r="57" spans="1:2" ht="25.5" thickBot="1" x14ac:dyDescent="0.3">
      <c r="A57" s="36">
        <v>38637</v>
      </c>
      <c r="B57" s="37" t="s">
        <v>24</v>
      </c>
    </row>
    <row r="58" spans="1:2" ht="25.5" thickBot="1" x14ac:dyDescent="0.3">
      <c r="A58" s="36">
        <v>38658</v>
      </c>
      <c r="B58" s="37" t="s">
        <v>24</v>
      </c>
    </row>
    <row r="59" spans="1:2" ht="15.75" thickBot="1" x14ac:dyDescent="0.3">
      <c r="A59" s="36">
        <v>38671</v>
      </c>
      <c r="B59" s="37" t="s">
        <v>19</v>
      </c>
    </row>
    <row r="60" spans="1:2" ht="15.75" thickBot="1" x14ac:dyDescent="0.3">
      <c r="A60" s="36">
        <v>38711</v>
      </c>
      <c r="B60" s="37" t="s">
        <v>23</v>
      </c>
    </row>
    <row r="61" spans="1:2" ht="15.75" thickBot="1" x14ac:dyDescent="0.3">
      <c r="A61" s="38">
        <v>38718</v>
      </c>
      <c r="B61" s="39" t="s">
        <v>23</v>
      </c>
    </row>
    <row r="62" spans="1:2" ht="25.5" thickBot="1" x14ac:dyDescent="0.3">
      <c r="A62" s="40">
        <v>38775</v>
      </c>
      <c r="B62" s="41" t="s">
        <v>18</v>
      </c>
    </row>
    <row r="63" spans="1:2" ht="15.75" thickBot="1" x14ac:dyDescent="0.3">
      <c r="A63" s="40">
        <v>38776</v>
      </c>
      <c r="B63" s="41" t="s">
        <v>19</v>
      </c>
    </row>
    <row r="64" spans="1:2" ht="15.75" thickBot="1" x14ac:dyDescent="0.3">
      <c r="A64" s="40">
        <v>38821</v>
      </c>
      <c r="B64" s="41" t="s">
        <v>20</v>
      </c>
    </row>
    <row r="65" spans="1:2" ht="15.75" thickBot="1" x14ac:dyDescent="0.3">
      <c r="A65" s="40">
        <v>38828</v>
      </c>
      <c r="B65" s="41" t="s">
        <v>20</v>
      </c>
    </row>
    <row r="66" spans="1:2" ht="25.5" thickBot="1" x14ac:dyDescent="0.3">
      <c r="A66" s="40">
        <v>38838</v>
      </c>
      <c r="B66" s="41" t="s">
        <v>18</v>
      </c>
    </row>
    <row r="67" spans="1:2" ht="25.5" thickBot="1" x14ac:dyDescent="0.3">
      <c r="A67" s="40">
        <v>38883</v>
      </c>
      <c r="B67" s="41" t="s">
        <v>22</v>
      </c>
    </row>
    <row r="68" spans="1:2" ht="25.5" thickBot="1" x14ac:dyDescent="0.3">
      <c r="A68" s="40">
        <v>38967</v>
      </c>
      <c r="B68" s="41" t="s">
        <v>22</v>
      </c>
    </row>
    <row r="69" spans="1:2" ht="25.5" thickBot="1" x14ac:dyDescent="0.3">
      <c r="A69" s="40">
        <v>39002</v>
      </c>
      <c r="B69" s="41" t="s">
        <v>22</v>
      </c>
    </row>
    <row r="70" spans="1:2" ht="25.5" thickBot="1" x14ac:dyDescent="0.3">
      <c r="A70" s="40">
        <v>39023</v>
      </c>
      <c r="B70" s="41" t="s">
        <v>22</v>
      </c>
    </row>
    <row r="71" spans="1:2" ht="25.5" thickBot="1" x14ac:dyDescent="0.3">
      <c r="A71" s="40">
        <v>39036</v>
      </c>
      <c r="B71" s="41" t="s">
        <v>24</v>
      </c>
    </row>
    <row r="72" spans="1:2" ht="25.5" thickBot="1" x14ac:dyDescent="0.3">
      <c r="A72" s="40">
        <v>39076</v>
      </c>
      <c r="B72" s="41" t="s">
        <v>18</v>
      </c>
    </row>
    <row r="73" spans="1:2" ht="25.5" thickBot="1" x14ac:dyDescent="0.3">
      <c r="A73" s="42">
        <v>39083</v>
      </c>
      <c r="B73" s="43" t="s">
        <v>18</v>
      </c>
    </row>
    <row r="74" spans="1:2" ht="25.5" thickBot="1" x14ac:dyDescent="0.3">
      <c r="A74" s="36">
        <v>39132</v>
      </c>
      <c r="B74" s="37" t="s">
        <v>18</v>
      </c>
    </row>
    <row r="75" spans="1:2" ht="15.75" thickBot="1" x14ac:dyDescent="0.3">
      <c r="A75" s="36">
        <v>39133</v>
      </c>
      <c r="B75" s="37" t="s">
        <v>19</v>
      </c>
    </row>
    <row r="76" spans="1:2" ht="15.75" thickBot="1" x14ac:dyDescent="0.3">
      <c r="A76" s="36">
        <v>39178</v>
      </c>
      <c r="B76" s="37" t="s">
        <v>20</v>
      </c>
    </row>
    <row r="77" spans="1:2" ht="15.75" thickBot="1" x14ac:dyDescent="0.3">
      <c r="A77" s="36">
        <v>39193</v>
      </c>
      <c r="B77" s="37" t="s">
        <v>21</v>
      </c>
    </row>
    <row r="78" spans="1:2" ht="15.75" thickBot="1" x14ac:dyDescent="0.3">
      <c r="A78" s="36">
        <v>39203</v>
      </c>
      <c r="B78" s="37" t="s">
        <v>19</v>
      </c>
    </row>
    <row r="79" spans="1:2" ht="25.5" thickBot="1" x14ac:dyDescent="0.3">
      <c r="A79" s="36">
        <v>39240</v>
      </c>
      <c r="B79" s="37" t="s">
        <v>22</v>
      </c>
    </row>
    <row r="80" spans="1:2" ht="15.75" thickBot="1" x14ac:dyDescent="0.3">
      <c r="A80" s="36">
        <v>39332</v>
      </c>
      <c r="B80" s="37" t="s">
        <v>20</v>
      </c>
    </row>
    <row r="81" spans="1:2" ht="15.75" thickBot="1" x14ac:dyDescent="0.3">
      <c r="A81" s="36">
        <v>39367</v>
      </c>
      <c r="B81" s="37" t="s">
        <v>20</v>
      </c>
    </row>
    <row r="82" spans="1:2" ht="15.75" thickBot="1" x14ac:dyDescent="0.3">
      <c r="A82" s="36">
        <v>39388</v>
      </c>
      <c r="B82" s="37" t="s">
        <v>20</v>
      </c>
    </row>
    <row r="83" spans="1:2" ht="25.5" thickBot="1" x14ac:dyDescent="0.3">
      <c r="A83" s="36">
        <v>39401</v>
      </c>
      <c r="B83" s="37" t="s">
        <v>22</v>
      </c>
    </row>
    <row r="84" spans="1:2" ht="15.75" thickBot="1" x14ac:dyDescent="0.3">
      <c r="A84" s="36">
        <v>39441</v>
      </c>
      <c r="B84" s="37" t="s">
        <v>19</v>
      </c>
    </row>
    <row r="85" spans="1:2" ht="15.75" thickBot="1" x14ac:dyDescent="0.3">
      <c r="A85" s="38">
        <v>39448</v>
      </c>
      <c r="B85" s="39" t="s">
        <v>19</v>
      </c>
    </row>
    <row r="86" spans="1:2" ht="25.5" thickBot="1" x14ac:dyDescent="0.3">
      <c r="A86" s="40">
        <v>39482</v>
      </c>
      <c r="B86" s="41" t="s">
        <v>18</v>
      </c>
    </row>
    <row r="87" spans="1:2" ht="15.75" thickBot="1" x14ac:dyDescent="0.3">
      <c r="A87" s="40">
        <v>39483</v>
      </c>
      <c r="B87" s="41" t="s">
        <v>19</v>
      </c>
    </row>
    <row r="88" spans="1:2" ht="15.75" thickBot="1" x14ac:dyDescent="0.3">
      <c r="A88" s="40">
        <v>39528</v>
      </c>
      <c r="B88" s="41" t="s">
        <v>20</v>
      </c>
    </row>
    <row r="89" spans="1:2" ht="25.5" thickBot="1" x14ac:dyDescent="0.3">
      <c r="A89" s="40">
        <v>39559</v>
      </c>
      <c r="B89" s="41" t="s">
        <v>18</v>
      </c>
    </row>
    <row r="90" spans="1:2" ht="25.5" thickBot="1" x14ac:dyDescent="0.3">
      <c r="A90" s="40">
        <v>39569</v>
      </c>
      <c r="B90" s="41" t="s">
        <v>22</v>
      </c>
    </row>
    <row r="91" spans="1:2" ht="25.5" thickBot="1" x14ac:dyDescent="0.3">
      <c r="A91" s="40">
        <v>39590</v>
      </c>
      <c r="B91" s="41" t="s">
        <v>22</v>
      </c>
    </row>
    <row r="92" spans="1:2" ht="15.75" thickBot="1" x14ac:dyDescent="0.3">
      <c r="A92" s="40">
        <v>39698</v>
      </c>
      <c r="B92" s="41" t="s">
        <v>23</v>
      </c>
    </row>
    <row r="93" spans="1:2" ht="15.75" thickBot="1" x14ac:dyDescent="0.3">
      <c r="A93" s="40">
        <v>39733</v>
      </c>
      <c r="B93" s="41" t="s">
        <v>23</v>
      </c>
    </row>
    <row r="94" spans="1:2" ht="15.75" thickBot="1" x14ac:dyDescent="0.3">
      <c r="A94" s="40">
        <v>39754</v>
      </c>
      <c r="B94" s="41" t="s">
        <v>23</v>
      </c>
    </row>
    <row r="95" spans="1:2" ht="15.75" thickBot="1" x14ac:dyDescent="0.3">
      <c r="A95" s="40">
        <v>39767</v>
      </c>
      <c r="B95" s="41" t="s">
        <v>21</v>
      </c>
    </row>
    <row r="96" spans="1:2" ht="25.5" thickBot="1" x14ac:dyDescent="0.3">
      <c r="A96" s="40">
        <v>39807</v>
      </c>
      <c r="B96" s="41" t="s">
        <v>22</v>
      </c>
    </row>
    <row r="97" spans="1:2" ht="25.5" thickBot="1" x14ac:dyDescent="0.3">
      <c r="A97" s="42">
        <v>39814</v>
      </c>
      <c r="B97" s="43" t="s">
        <v>22</v>
      </c>
    </row>
    <row r="98" spans="1:2" ht="25.5" thickBot="1" x14ac:dyDescent="0.3">
      <c r="A98" s="36">
        <v>39867</v>
      </c>
      <c r="B98" s="37" t="s">
        <v>18</v>
      </c>
    </row>
    <row r="99" spans="1:2" ht="15.75" thickBot="1" x14ac:dyDescent="0.3">
      <c r="A99" s="36">
        <v>39868</v>
      </c>
      <c r="B99" s="37" t="s">
        <v>19</v>
      </c>
    </row>
    <row r="100" spans="1:2" ht="15.75" thickBot="1" x14ac:dyDescent="0.3">
      <c r="A100" s="36">
        <v>39913</v>
      </c>
      <c r="B100" s="37" t="s">
        <v>20</v>
      </c>
    </row>
    <row r="101" spans="1:2" ht="15.75" thickBot="1" x14ac:dyDescent="0.3">
      <c r="A101" s="36">
        <v>39924</v>
      </c>
      <c r="B101" s="37" t="s">
        <v>19</v>
      </c>
    </row>
    <row r="102" spans="1:2" ht="15.75" thickBot="1" x14ac:dyDescent="0.3">
      <c r="A102" s="36">
        <v>39934</v>
      </c>
      <c r="B102" s="37" t="s">
        <v>20</v>
      </c>
    </row>
    <row r="103" spans="1:2" ht="25.5" thickBot="1" x14ac:dyDescent="0.3">
      <c r="A103" s="36">
        <v>39975</v>
      </c>
      <c r="B103" s="37" t="s">
        <v>22</v>
      </c>
    </row>
    <row r="104" spans="1:2" ht="25.5" thickBot="1" x14ac:dyDescent="0.3">
      <c r="A104" s="36">
        <v>40063</v>
      </c>
      <c r="B104" s="37" t="s">
        <v>18</v>
      </c>
    </row>
    <row r="105" spans="1:2" ht="25.5" thickBot="1" x14ac:dyDescent="0.3">
      <c r="A105" s="36">
        <v>40098</v>
      </c>
      <c r="B105" s="37" t="s">
        <v>18</v>
      </c>
    </row>
    <row r="106" spans="1:2" ht="25.5" thickBot="1" x14ac:dyDescent="0.3">
      <c r="A106" s="36">
        <v>40119</v>
      </c>
      <c r="B106" s="37" t="s">
        <v>18</v>
      </c>
    </row>
    <row r="107" spans="1:2" ht="15.75" thickBot="1" x14ac:dyDescent="0.3">
      <c r="A107" s="36">
        <v>40132</v>
      </c>
      <c r="B107" s="37" t="s">
        <v>23</v>
      </c>
    </row>
    <row r="108" spans="1:2" ht="15.75" thickBot="1" x14ac:dyDescent="0.3">
      <c r="A108" s="36">
        <v>40172</v>
      </c>
      <c r="B108" s="37" t="s">
        <v>20</v>
      </c>
    </row>
    <row r="109" spans="1:2" ht="15.75" thickBot="1" x14ac:dyDescent="0.3">
      <c r="A109" s="38">
        <v>40179</v>
      </c>
      <c r="B109" s="39" t="s">
        <v>20</v>
      </c>
    </row>
    <row r="110" spans="1:2" ht="25.5" thickBot="1" x14ac:dyDescent="0.3">
      <c r="A110" s="40">
        <v>40224</v>
      </c>
      <c r="B110" s="41" t="s">
        <v>18</v>
      </c>
    </row>
    <row r="111" spans="1:2" ht="15.75" thickBot="1" x14ac:dyDescent="0.3">
      <c r="A111" s="40">
        <v>40225</v>
      </c>
      <c r="B111" s="41" t="s">
        <v>19</v>
      </c>
    </row>
    <row r="112" spans="1:2" ht="15.75" thickBot="1" x14ac:dyDescent="0.3">
      <c r="A112" s="40">
        <v>40270</v>
      </c>
      <c r="B112" s="41" t="s">
        <v>20</v>
      </c>
    </row>
    <row r="113" spans="1:2" ht="25.5" thickBot="1" x14ac:dyDescent="0.3">
      <c r="A113" s="40">
        <v>40289</v>
      </c>
      <c r="B113" s="41" t="s">
        <v>24</v>
      </c>
    </row>
    <row r="114" spans="1:2" ht="15.75" thickBot="1" x14ac:dyDescent="0.3">
      <c r="A114" s="40">
        <v>40299</v>
      </c>
      <c r="B114" s="41" t="s">
        <v>21</v>
      </c>
    </row>
    <row r="115" spans="1:2" ht="25.5" thickBot="1" x14ac:dyDescent="0.3">
      <c r="A115" s="40">
        <v>40332</v>
      </c>
      <c r="B115" s="41" t="s">
        <v>22</v>
      </c>
    </row>
    <row r="116" spans="1:2" ht="15.75" thickBot="1" x14ac:dyDescent="0.3">
      <c r="A116" s="40">
        <v>40428</v>
      </c>
      <c r="B116" s="41" t="s">
        <v>19</v>
      </c>
    </row>
    <row r="117" spans="1:2" ht="15.75" thickBot="1" x14ac:dyDescent="0.3">
      <c r="A117" s="40">
        <v>40463</v>
      </c>
      <c r="B117" s="41" t="s">
        <v>19</v>
      </c>
    </row>
    <row r="118" spans="1:2" ht="15.75" thickBot="1" x14ac:dyDescent="0.3">
      <c r="A118" s="40">
        <v>40484</v>
      </c>
      <c r="B118" s="41" t="s">
        <v>19</v>
      </c>
    </row>
    <row r="119" spans="1:2" ht="25.5" thickBot="1" x14ac:dyDescent="0.3">
      <c r="A119" s="40">
        <v>40497</v>
      </c>
      <c r="B119" s="41" t="s">
        <v>18</v>
      </c>
    </row>
    <row r="120" spans="1:2" ht="15.75" thickBot="1" x14ac:dyDescent="0.3">
      <c r="A120" s="40">
        <v>40537</v>
      </c>
      <c r="B120" s="41" t="s">
        <v>21</v>
      </c>
    </row>
    <row r="121" spans="1:2" ht="15.75" thickBot="1" x14ac:dyDescent="0.3">
      <c r="A121" s="42">
        <v>40544</v>
      </c>
      <c r="B121" s="43" t="s">
        <v>21</v>
      </c>
    </row>
    <row r="122" spans="1:2" ht="25.5" thickBot="1" x14ac:dyDescent="0.3">
      <c r="A122" s="36">
        <v>40609</v>
      </c>
      <c r="B122" s="37" t="s">
        <v>18</v>
      </c>
    </row>
    <row r="123" spans="1:2" ht="15.75" thickBot="1" x14ac:dyDescent="0.3">
      <c r="A123" s="36">
        <v>40610</v>
      </c>
      <c r="B123" s="37" t="s">
        <v>19</v>
      </c>
    </row>
    <row r="124" spans="1:2" ht="25.5" thickBot="1" x14ac:dyDescent="0.3">
      <c r="A124" s="36">
        <v>40654</v>
      </c>
      <c r="B124" s="37" t="s">
        <v>22</v>
      </c>
    </row>
    <row r="125" spans="1:2" ht="15.75" thickBot="1" x14ac:dyDescent="0.3">
      <c r="A125" s="36">
        <v>40655</v>
      </c>
      <c r="B125" s="37" t="s">
        <v>20</v>
      </c>
    </row>
    <row r="126" spans="1:2" ht="15.75" thickBot="1" x14ac:dyDescent="0.3">
      <c r="A126" s="36">
        <v>40664</v>
      </c>
      <c r="B126" s="37" t="s">
        <v>23</v>
      </c>
    </row>
    <row r="127" spans="1:2" ht="25.5" thickBot="1" x14ac:dyDescent="0.3">
      <c r="A127" s="36">
        <v>40717</v>
      </c>
      <c r="B127" s="37" t="s">
        <v>22</v>
      </c>
    </row>
    <row r="128" spans="1:2" ht="25.5" thickBot="1" x14ac:dyDescent="0.3">
      <c r="A128" s="36">
        <v>40793</v>
      </c>
      <c r="B128" s="37" t="s">
        <v>24</v>
      </c>
    </row>
    <row r="129" spans="1:2" ht="25.5" thickBot="1" x14ac:dyDescent="0.3">
      <c r="A129" s="36">
        <v>40828</v>
      </c>
      <c r="B129" s="37" t="s">
        <v>24</v>
      </c>
    </row>
    <row r="130" spans="1:2" ht="25.5" thickBot="1" x14ac:dyDescent="0.3">
      <c r="A130" s="36">
        <v>40849</v>
      </c>
      <c r="B130" s="37" t="s">
        <v>24</v>
      </c>
    </row>
    <row r="131" spans="1:2" ht="15.75" thickBot="1" x14ac:dyDescent="0.3">
      <c r="A131" s="36">
        <v>40862</v>
      </c>
      <c r="B131" s="37" t="s">
        <v>19</v>
      </c>
    </row>
    <row r="132" spans="1:2" ht="15.75" thickBot="1" x14ac:dyDescent="0.3">
      <c r="A132" s="36">
        <v>40902</v>
      </c>
      <c r="B132" s="37" t="s">
        <v>23</v>
      </c>
    </row>
    <row r="133" spans="1:2" ht="15.75" thickBot="1" x14ac:dyDescent="0.3">
      <c r="A133" s="38">
        <v>40909</v>
      </c>
      <c r="B133" s="39" t="s">
        <v>23</v>
      </c>
    </row>
    <row r="134" spans="1:2" ht="25.5" thickBot="1" x14ac:dyDescent="0.3">
      <c r="A134" s="40">
        <v>40959</v>
      </c>
      <c r="B134" s="41" t="s">
        <v>18</v>
      </c>
    </row>
    <row r="135" spans="1:2" ht="15.75" thickBot="1" x14ac:dyDescent="0.3">
      <c r="A135" s="40">
        <v>40960</v>
      </c>
      <c r="B135" s="41" t="s">
        <v>19</v>
      </c>
    </row>
    <row r="136" spans="1:2" ht="15.75" thickBot="1" x14ac:dyDescent="0.3">
      <c r="A136" s="40">
        <v>41005</v>
      </c>
      <c r="B136" s="41" t="s">
        <v>20</v>
      </c>
    </row>
    <row r="137" spans="1:2" ht="15.75" thickBot="1" x14ac:dyDescent="0.3">
      <c r="A137" s="40">
        <v>41020</v>
      </c>
      <c r="B137" s="41" t="s">
        <v>21</v>
      </c>
    </row>
    <row r="138" spans="1:2" ht="15.75" thickBot="1" x14ac:dyDescent="0.3">
      <c r="A138" s="40">
        <v>41030</v>
      </c>
      <c r="B138" s="41" t="s">
        <v>19</v>
      </c>
    </row>
    <row r="139" spans="1:2" ht="25.5" thickBot="1" x14ac:dyDescent="0.3">
      <c r="A139" s="40">
        <v>41067</v>
      </c>
      <c r="B139" s="41" t="s">
        <v>22</v>
      </c>
    </row>
    <row r="140" spans="1:2" ht="15.75" thickBot="1" x14ac:dyDescent="0.3">
      <c r="A140" s="40">
        <v>41159</v>
      </c>
      <c r="B140" s="41" t="s">
        <v>20</v>
      </c>
    </row>
    <row r="141" spans="1:2" ht="15.75" thickBot="1" x14ac:dyDescent="0.3">
      <c r="A141" s="40">
        <v>41194</v>
      </c>
      <c r="B141" s="41" t="s">
        <v>20</v>
      </c>
    </row>
    <row r="142" spans="1:2" ht="15.75" thickBot="1" x14ac:dyDescent="0.3">
      <c r="A142" s="40">
        <v>41215</v>
      </c>
      <c r="B142" s="41" t="s">
        <v>20</v>
      </c>
    </row>
    <row r="143" spans="1:2" ht="25.5" thickBot="1" x14ac:dyDescent="0.3">
      <c r="A143" s="40">
        <v>41228</v>
      </c>
      <c r="B143" s="41" t="s">
        <v>22</v>
      </c>
    </row>
    <row r="144" spans="1:2" ht="15.75" thickBot="1" x14ac:dyDescent="0.3">
      <c r="A144" s="40">
        <v>41268</v>
      </c>
      <c r="B144" s="41" t="s">
        <v>19</v>
      </c>
    </row>
    <row r="145" spans="1:2" ht="15.75" thickBot="1" x14ac:dyDescent="0.3">
      <c r="A145" s="42">
        <v>41275</v>
      </c>
      <c r="B145" s="43" t="s">
        <v>19</v>
      </c>
    </row>
    <row r="146" spans="1:2" ht="25.5" thickBot="1" x14ac:dyDescent="0.3">
      <c r="A146" s="36">
        <v>41316</v>
      </c>
      <c r="B146" s="37" t="s">
        <v>18</v>
      </c>
    </row>
    <row r="147" spans="1:2" ht="15.75" thickBot="1" x14ac:dyDescent="0.3">
      <c r="A147" s="36">
        <v>41317</v>
      </c>
      <c r="B147" s="37" t="s">
        <v>19</v>
      </c>
    </row>
    <row r="148" spans="1:2" ht="15.75" thickBot="1" x14ac:dyDescent="0.3">
      <c r="A148" s="36">
        <v>41362</v>
      </c>
      <c r="B148" s="37" t="s">
        <v>20</v>
      </c>
    </row>
    <row r="149" spans="1:2" ht="15.75" thickBot="1" x14ac:dyDescent="0.3">
      <c r="A149" s="36">
        <v>41385</v>
      </c>
      <c r="B149" s="37" t="s">
        <v>23</v>
      </c>
    </row>
    <row r="150" spans="1:2" ht="25.5" thickBot="1" x14ac:dyDescent="0.3">
      <c r="A150" s="36">
        <v>41395</v>
      </c>
      <c r="B150" s="37" t="s">
        <v>24</v>
      </c>
    </row>
    <row r="151" spans="1:2" ht="25.5" thickBot="1" x14ac:dyDescent="0.3">
      <c r="A151" s="36">
        <v>41424</v>
      </c>
      <c r="B151" s="37" t="s">
        <v>22</v>
      </c>
    </row>
    <row r="152" spans="1:2" ht="15.75" thickBot="1" x14ac:dyDescent="0.3">
      <c r="A152" s="36">
        <v>41524</v>
      </c>
      <c r="B152" s="37" t="s">
        <v>21</v>
      </c>
    </row>
    <row r="153" spans="1:2" ht="15.75" thickBot="1" x14ac:dyDescent="0.3">
      <c r="A153" s="36">
        <v>41559</v>
      </c>
      <c r="B153" s="37" t="s">
        <v>21</v>
      </c>
    </row>
    <row r="154" spans="1:2" ht="15.75" thickBot="1" x14ac:dyDescent="0.3">
      <c r="A154" s="36">
        <v>41580</v>
      </c>
      <c r="B154" s="37" t="s">
        <v>21</v>
      </c>
    </row>
    <row r="155" spans="1:2" ht="15.75" thickBot="1" x14ac:dyDescent="0.3">
      <c r="A155" s="36">
        <v>41593</v>
      </c>
      <c r="B155" s="37" t="s">
        <v>20</v>
      </c>
    </row>
    <row r="156" spans="1:2" ht="25.5" thickBot="1" x14ac:dyDescent="0.3">
      <c r="A156" s="36">
        <v>41633</v>
      </c>
      <c r="B156" s="37" t="s">
        <v>24</v>
      </c>
    </row>
    <row r="157" spans="1:2" ht="25.5" thickBot="1" x14ac:dyDescent="0.3">
      <c r="A157" s="38">
        <v>41640</v>
      </c>
      <c r="B157" s="39" t="s">
        <v>24</v>
      </c>
    </row>
    <row r="158" spans="1:2" ht="25.5" thickBot="1" x14ac:dyDescent="0.3">
      <c r="A158" s="40">
        <v>41701</v>
      </c>
      <c r="B158" s="41" t="s">
        <v>18</v>
      </c>
    </row>
    <row r="159" spans="1:2" ht="15.75" thickBot="1" x14ac:dyDescent="0.3">
      <c r="A159" s="40">
        <v>41702</v>
      </c>
      <c r="B159" s="41" t="s">
        <v>19</v>
      </c>
    </row>
    <row r="160" spans="1:2" ht="15.75" thickBot="1" x14ac:dyDescent="0.3">
      <c r="A160" s="40">
        <v>41747</v>
      </c>
      <c r="B160" s="41" t="s">
        <v>20</v>
      </c>
    </row>
    <row r="161" spans="1:2" ht="25.5" thickBot="1" x14ac:dyDescent="0.3">
      <c r="A161" s="40">
        <v>41750</v>
      </c>
      <c r="B161" s="41" t="s">
        <v>18</v>
      </c>
    </row>
    <row r="162" spans="1:2" ht="25.5" thickBot="1" x14ac:dyDescent="0.3">
      <c r="A162" s="40">
        <v>41760</v>
      </c>
      <c r="B162" s="41" t="s">
        <v>22</v>
      </c>
    </row>
    <row r="163" spans="1:2" ht="25.5" thickBot="1" x14ac:dyDescent="0.3">
      <c r="A163" s="40">
        <v>41809</v>
      </c>
      <c r="B163" s="41" t="s">
        <v>22</v>
      </c>
    </row>
    <row r="164" spans="1:2" ht="15.75" thickBot="1" x14ac:dyDescent="0.3">
      <c r="A164" s="40">
        <v>41889</v>
      </c>
      <c r="B164" s="41" t="s">
        <v>23</v>
      </c>
    </row>
    <row r="165" spans="1:2" ht="15.75" thickBot="1" x14ac:dyDescent="0.3">
      <c r="A165" s="40">
        <v>41924</v>
      </c>
      <c r="B165" s="41" t="s">
        <v>23</v>
      </c>
    </row>
    <row r="166" spans="1:2" ht="15.75" thickBot="1" x14ac:dyDescent="0.3">
      <c r="A166" s="40">
        <v>41945</v>
      </c>
      <c r="B166" s="41" t="s">
        <v>23</v>
      </c>
    </row>
    <row r="167" spans="1:2" ht="15.75" thickBot="1" x14ac:dyDescent="0.3">
      <c r="A167" s="40">
        <v>41958</v>
      </c>
      <c r="B167" s="41" t="s">
        <v>21</v>
      </c>
    </row>
    <row r="168" spans="1:2" ht="25.5" thickBot="1" x14ac:dyDescent="0.3">
      <c r="A168" s="40">
        <v>41998</v>
      </c>
      <c r="B168" s="41" t="s">
        <v>22</v>
      </c>
    </row>
    <row r="169" spans="1:2" ht="25.5" thickBot="1" x14ac:dyDescent="0.3">
      <c r="A169" s="42">
        <v>42005</v>
      </c>
      <c r="B169" s="43" t="s">
        <v>22</v>
      </c>
    </row>
    <row r="170" spans="1:2" ht="25.5" thickBot="1" x14ac:dyDescent="0.3">
      <c r="A170" s="36">
        <v>42051</v>
      </c>
      <c r="B170" s="37" t="s">
        <v>18</v>
      </c>
    </row>
    <row r="171" spans="1:2" ht="15.75" thickBot="1" x14ac:dyDescent="0.3">
      <c r="A171" s="36">
        <v>42052</v>
      </c>
      <c r="B171" s="37" t="s">
        <v>19</v>
      </c>
    </row>
    <row r="172" spans="1:2" ht="15.75" thickBot="1" x14ac:dyDescent="0.3">
      <c r="A172" s="36">
        <v>42097</v>
      </c>
      <c r="B172" s="37" t="s">
        <v>20</v>
      </c>
    </row>
    <row r="173" spans="1:2" ht="15.75" thickBot="1" x14ac:dyDescent="0.3">
      <c r="A173" s="36">
        <v>42115</v>
      </c>
      <c r="B173" s="37" t="s">
        <v>19</v>
      </c>
    </row>
    <row r="174" spans="1:2" ht="15.75" thickBot="1" x14ac:dyDescent="0.3">
      <c r="A174" s="36">
        <v>42125</v>
      </c>
      <c r="B174" s="37" t="s">
        <v>20</v>
      </c>
    </row>
    <row r="175" spans="1:2" ht="25.5" thickBot="1" x14ac:dyDescent="0.3">
      <c r="A175" s="36">
        <v>42159</v>
      </c>
      <c r="B175" s="37" t="s">
        <v>22</v>
      </c>
    </row>
    <row r="176" spans="1:2" ht="25.5" thickBot="1" x14ac:dyDescent="0.3">
      <c r="A176" s="36">
        <v>42254</v>
      </c>
      <c r="B176" s="37" t="s">
        <v>18</v>
      </c>
    </row>
    <row r="177" spans="1:2" ht="25.5" thickBot="1" x14ac:dyDescent="0.3">
      <c r="A177" s="36">
        <v>42289</v>
      </c>
      <c r="B177" s="37" t="s">
        <v>18</v>
      </c>
    </row>
    <row r="178" spans="1:2" ht="25.5" thickBot="1" x14ac:dyDescent="0.3">
      <c r="A178" s="36">
        <v>42310</v>
      </c>
      <c r="B178" s="37" t="s">
        <v>18</v>
      </c>
    </row>
    <row r="179" spans="1:2" ht="15.75" thickBot="1" x14ac:dyDescent="0.3">
      <c r="A179" s="36">
        <v>42323</v>
      </c>
      <c r="B179" s="37" t="s">
        <v>23</v>
      </c>
    </row>
    <row r="180" spans="1:2" ht="15.75" thickBot="1" x14ac:dyDescent="0.3">
      <c r="A180" s="36">
        <v>42363</v>
      </c>
      <c r="B180" s="37" t="s">
        <v>20</v>
      </c>
    </row>
    <row r="181" spans="1:2" ht="15.75" thickBot="1" x14ac:dyDescent="0.3">
      <c r="A181" s="38">
        <v>42370</v>
      </c>
      <c r="B181" s="39" t="s">
        <v>20</v>
      </c>
    </row>
    <row r="182" spans="1:2" ht="25.5" thickBot="1" x14ac:dyDescent="0.3">
      <c r="A182" s="40">
        <v>42408</v>
      </c>
      <c r="B182" s="41" t="s">
        <v>18</v>
      </c>
    </row>
    <row r="183" spans="1:2" ht="15.75" thickBot="1" x14ac:dyDescent="0.3">
      <c r="A183" s="40">
        <v>42409</v>
      </c>
      <c r="B183" s="41" t="s">
        <v>19</v>
      </c>
    </row>
    <row r="184" spans="1:2" ht="15.75" thickBot="1" x14ac:dyDescent="0.3">
      <c r="A184" s="40">
        <v>42454</v>
      </c>
      <c r="B184" s="41" t="s">
        <v>20</v>
      </c>
    </row>
    <row r="185" spans="1:2" ht="25.5" thickBot="1" x14ac:dyDescent="0.3">
      <c r="A185" s="40">
        <v>42481</v>
      </c>
      <c r="B185" s="41" t="s">
        <v>22</v>
      </c>
    </row>
    <row r="186" spans="1:2" ht="15.75" thickBot="1" x14ac:dyDescent="0.3">
      <c r="A186" s="40">
        <v>42491</v>
      </c>
      <c r="B186" s="41" t="s">
        <v>23</v>
      </c>
    </row>
    <row r="187" spans="1:2" ht="25.5" thickBot="1" x14ac:dyDescent="0.3">
      <c r="A187" s="40">
        <v>42516</v>
      </c>
      <c r="B187" s="41" t="s">
        <v>22</v>
      </c>
    </row>
    <row r="188" spans="1:2" ht="25.5" thickBot="1" x14ac:dyDescent="0.3">
      <c r="A188" s="40">
        <v>42620</v>
      </c>
      <c r="B188" s="41" t="s">
        <v>24</v>
      </c>
    </row>
    <row r="189" spans="1:2" ht="25.5" thickBot="1" x14ac:dyDescent="0.3">
      <c r="A189" s="40">
        <v>42655</v>
      </c>
      <c r="B189" s="41" t="s">
        <v>24</v>
      </c>
    </row>
    <row r="190" spans="1:2" ht="25.5" thickBot="1" x14ac:dyDescent="0.3">
      <c r="A190" s="40">
        <v>42676</v>
      </c>
      <c r="B190" s="41" t="s">
        <v>24</v>
      </c>
    </row>
    <row r="191" spans="1:2" ht="15.75" thickBot="1" x14ac:dyDescent="0.3">
      <c r="A191" s="40">
        <v>42689</v>
      </c>
      <c r="B191" s="41" t="s">
        <v>19</v>
      </c>
    </row>
    <row r="192" spans="1:2" ht="15.75" thickBot="1" x14ac:dyDescent="0.3">
      <c r="A192" s="40">
        <v>42729</v>
      </c>
      <c r="B192" s="41" t="s">
        <v>23</v>
      </c>
    </row>
    <row r="193" spans="1:2" ht="15.75" thickBot="1" x14ac:dyDescent="0.3">
      <c r="A193" s="42">
        <v>42736</v>
      </c>
      <c r="B193" s="43" t="s">
        <v>23</v>
      </c>
    </row>
    <row r="194" spans="1:2" ht="25.5" thickBot="1" x14ac:dyDescent="0.3">
      <c r="A194" s="36">
        <v>42793</v>
      </c>
      <c r="B194" s="37" t="s">
        <v>18</v>
      </c>
    </row>
    <row r="195" spans="1:2" ht="15.75" thickBot="1" x14ac:dyDescent="0.3">
      <c r="A195" s="36">
        <v>42794</v>
      </c>
      <c r="B195" s="37" t="s">
        <v>19</v>
      </c>
    </row>
    <row r="196" spans="1:2" ht="15.75" thickBot="1" x14ac:dyDescent="0.3">
      <c r="A196" s="36">
        <v>42839</v>
      </c>
      <c r="B196" s="37" t="s">
        <v>20</v>
      </c>
    </row>
    <row r="197" spans="1:2" ht="15.75" thickBot="1" x14ac:dyDescent="0.3">
      <c r="A197" s="36">
        <v>42846</v>
      </c>
      <c r="B197" s="37" t="s">
        <v>20</v>
      </c>
    </row>
    <row r="198" spans="1:2" ht="25.5" thickBot="1" x14ac:dyDescent="0.3">
      <c r="A198" s="36">
        <v>42856</v>
      </c>
      <c r="B198" s="37" t="s">
        <v>18</v>
      </c>
    </row>
    <row r="199" spans="1:2" ht="25.5" thickBot="1" x14ac:dyDescent="0.3">
      <c r="A199" s="36">
        <v>42901</v>
      </c>
      <c r="B199" s="37" t="s">
        <v>22</v>
      </c>
    </row>
    <row r="200" spans="1:2" ht="25.5" thickBot="1" x14ac:dyDescent="0.3">
      <c r="A200" s="36">
        <v>42985</v>
      </c>
      <c r="B200" s="37" t="s">
        <v>22</v>
      </c>
    </row>
    <row r="201" spans="1:2" ht="25.5" thickBot="1" x14ac:dyDescent="0.3">
      <c r="A201" s="36">
        <v>43020</v>
      </c>
      <c r="B201" s="37" t="s">
        <v>22</v>
      </c>
    </row>
    <row r="202" spans="1:2" ht="25.5" thickBot="1" x14ac:dyDescent="0.3">
      <c r="A202" s="36">
        <v>43041</v>
      </c>
      <c r="B202" s="37" t="s">
        <v>22</v>
      </c>
    </row>
    <row r="203" spans="1:2" ht="25.5" thickBot="1" x14ac:dyDescent="0.3">
      <c r="A203" s="36">
        <v>43054</v>
      </c>
      <c r="B203" s="37" t="s">
        <v>24</v>
      </c>
    </row>
    <row r="204" spans="1:2" ht="25.5" thickBot="1" x14ac:dyDescent="0.3">
      <c r="A204" s="36">
        <v>43094</v>
      </c>
      <c r="B204" s="37" t="s">
        <v>18</v>
      </c>
    </row>
    <row r="205" spans="1:2" ht="25.5" thickBot="1" x14ac:dyDescent="0.3">
      <c r="A205" s="38">
        <v>43101</v>
      </c>
      <c r="B205" s="39" t="s">
        <v>18</v>
      </c>
    </row>
    <row r="206" spans="1:2" ht="25.5" thickBot="1" x14ac:dyDescent="0.3">
      <c r="A206" s="40">
        <v>43143</v>
      </c>
      <c r="B206" s="41" t="s">
        <v>18</v>
      </c>
    </row>
    <row r="207" spans="1:2" ht="15.75" thickBot="1" x14ac:dyDescent="0.3">
      <c r="A207" s="40">
        <v>43144</v>
      </c>
      <c r="B207" s="41" t="s">
        <v>19</v>
      </c>
    </row>
    <row r="208" spans="1:2" ht="15.75" thickBot="1" x14ac:dyDescent="0.3">
      <c r="A208" s="40">
        <v>43189</v>
      </c>
      <c r="B208" s="41" t="s">
        <v>20</v>
      </c>
    </row>
    <row r="209" spans="1:2" ht="15.75" thickBot="1" x14ac:dyDescent="0.3">
      <c r="A209" s="40">
        <v>43211</v>
      </c>
      <c r="B209" s="41" t="s">
        <v>21</v>
      </c>
    </row>
    <row r="210" spans="1:2" ht="15.75" thickBot="1" x14ac:dyDescent="0.3">
      <c r="A210" s="40">
        <v>43221</v>
      </c>
      <c r="B210" s="41" t="s">
        <v>19</v>
      </c>
    </row>
    <row r="211" spans="1:2" ht="25.5" thickBot="1" x14ac:dyDescent="0.3">
      <c r="A211" s="40">
        <v>43251</v>
      </c>
      <c r="B211" s="41" t="s">
        <v>22</v>
      </c>
    </row>
    <row r="212" spans="1:2" ht="15.75" thickBot="1" x14ac:dyDescent="0.3">
      <c r="A212" s="40">
        <v>43350</v>
      </c>
      <c r="B212" s="41" t="s">
        <v>20</v>
      </c>
    </row>
    <row r="213" spans="1:2" ht="15.75" thickBot="1" x14ac:dyDescent="0.3">
      <c r="A213" s="40">
        <v>43385</v>
      </c>
      <c r="B213" s="41" t="s">
        <v>20</v>
      </c>
    </row>
    <row r="214" spans="1:2" ht="15.75" thickBot="1" x14ac:dyDescent="0.3">
      <c r="A214" s="40">
        <v>43406</v>
      </c>
      <c r="B214" s="41" t="s">
        <v>20</v>
      </c>
    </row>
    <row r="215" spans="1:2" ht="25.5" thickBot="1" x14ac:dyDescent="0.3">
      <c r="A215" s="40">
        <v>43419</v>
      </c>
      <c r="B215" s="41" t="s">
        <v>22</v>
      </c>
    </row>
    <row r="216" spans="1:2" ht="15.75" thickBot="1" x14ac:dyDescent="0.3">
      <c r="A216" s="40">
        <v>43459</v>
      </c>
      <c r="B216" s="41" t="s">
        <v>19</v>
      </c>
    </row>
    <row r="217" spans="1:2" ht="15.75" thickBot="1" x14ac:dyDescent="0.3">
      <c r="A217" s="42">
        <v>43466</v>
      </c>
      <c r="B217" s="43" t="s">
        <v>19</v>
      </c>
    </row>
    <row r="218" spans="1:2" ht="25.5" thickBot="1" x14ac:dyDescent="0.3">
      <c r="A218" s="36">
        <v>43528</v>
      </c>
      <c r="B218" s="37" t="s">
        <v>18</v>
      </c>
    </row>
    <row r="219" spans="1:2" ht="15.75" thickBot="1" x14ac:dyDescent="0.3">
      <c r="A219" s="36">
        <v>43529</v>
      </c>
      <c r="B219" s="37" t="s">
        <v>19</v>
      </c>
    </row>
    <row r="220" spans="1:2" ht="15.75" thickBot="1" x14ac:dyDescent="0.3">
      <c r="A220" s="36">
        <v>43574</v>
      </c>
      <c r="B220" s="37" t="s">
        <v>20</v>
      </c>
    </row>
    <row r="221" spans="1:2" ht="15.75" thickBot="1" x14ac:dyDescent="0.3">
      <c r="A221" s="36">
        <v>43576</v>
      </c>
      <c r="B221" s="37" t="s">
        <v>23</v>
      </c>
    </row>
    <row r="222" spans="1:2" ht="25.5" thickBot="1" x14ac:dyDescent="0.3">
      <c r="A222" s="36">
        <v>43586</v>
      </c>
      <c r="B222" s="37" t="s">
        <v>24</v>
      </c>
    </row>
    <row r="223" spans="1:2" ht="25.5" thickBot="1" x14ac:dyDescent="0.3">
      <c r="A223" s="36">
        <v>43636</v>
      </c>
      <c r="B223" s="37" t="s">
        <v>22</v>
      </c>
    </row>
    <row r="224" spans="1:2" ht="15.75" thickBot="1" x14ac:dyDescent="0.3">
      <c r="A224" s="36">
        <v>43715</v>
      </c>
      <c r="B224" s="37" t="s">
        <v>21</v>
      </c>
    </row>
    <row r="225" spans="1:2" ht="15.75" thickBot="1" x14ac:dyDescent="0.3">
      <c r="A225" s="36">
        <v>43750</v>
      </c>
      <c r="B225" s="37" t="s">
        <v>21</v>
      </c>
    </row>
    <row r="226" spans="1:2" ht="15.75" thickBot="1" x14ac:dyDescent="0.3">
      <c r="A226" s="36">
        <v>43771</v>
      </c>
      <c r="B226" s="37" t="s">
        <v>21</v>
      </c>
    </row>
    <row r="227" spans="1:2" ht="15.75" thickBot="1" x14ac:dyDescent="0.3">
      <c r="A227" s="36">
        <v>43784</v>
      </c>
      <c r="B227" s="37" t="s">
        <v>20</v>
      </c>
    </row>
    <row r="228" spans="1:2" ht="25.5" thickBot="1" x14ac:dyDescent="0.3">
      <c r="A228" s="36">
        <v>43824</v>
      </c>
      <c r="B228" s="37" t="s">
        <v>24</v>
      </c>
    </row>
    <row r="229" spans="1:2" ht="25.5" thickBot="1" x14ac:dyDescent="0.3">
      <c r="A229" s="38">
        <v>43831</v>
      </c>
      <c r="B229" s="39" t="s">
        <v>24</v>
      </c>
    </row>
    <row r="230" spans="1:2" ht="25.5" thickBot="1" x14ac:dyDescent="0.3">
      <c r="A230" s="40">
        <v>43885</v>
      </c>
      <c r="B230" s="41" t="s">
        <v>18</v>
      </c>
    </row>
    <row r="231" spans="1:2" ht="15.75" thickBot="1" x14ac:dyDescent="0.3">
      <c r="A231" s="40">
        <v>43886</v>
      </c>
      <c r="B231" s="41" t="s">
        <v>19</v>
      </c>
    </row>
    <row r="232" spans="1:2" ht="15.75" thickBot="1" x14ac:dyDescent="0.3">
      <c r="A232" s="40">
        <v>43931</v>
      </c>
      <c r="B232" s="41" t="s">
        <v>20</v>
      </c>
    </row>
    <row r="233" spans="1:2" ht="15.75" thickBot="1" x14ac:dyDescent="0.3">
      <c r="A233" s="40">
        <v>43942</v>
      </c>
      <c r="B233" s="41" t="s">
        <v>19</v>
      </c>
    </row>
    <row r="234" spans="1:2" ht="15.75" thickBot="1" x14ac:dyDescent="0.3">
      <c r="A234" s="40">
        <v>43952</v>
      </c>
      <c r="B234" s="41" t="s">
        <v>20</v>
      </c>
    </row>
    <row r="235" spans="1:2" ht="25.5" thickBot="1" x14ac:dyDescent="0.3">
      <c r="A235" s="40">
        <v>43993</v>
      </c>
      <c r="B235" s="41" t="s">
        <v>22</v>
      </c>
    </row>
    <row r="236" spans="1:2" ht="25.5" thickBot="1" x14ac:dyDescent="0.3">
      <c r="A236" s="40">
        <v>44081</v>
      </c>
      <c r="B236" s="41" t="s">
        <v>18</v>
      </c>
    </row>
    <row r="237" spans="1:2" ht="25.5" thickBot="1" x14ac:dyDescent="0.3">
      <c r="A237" s="40">
        <v>44116</v>
      </c>
      <c r="B237" s="41" t="s">
        <v>18</v>
      </c>
    </row>
    <row r="238" spans="1:2" ht="25.5" thickBot="1" x14ac:dyDescent="0.3">
      <c r="A238" s="40">
        <v>44137</v>
      </c>
      <c r="B238" s="41" t="s">
        <v>18</v>
      </c>
    </row>
    <row r="239" spans="1:2" ht="15.75" thickBot="1" x14ac:dyDescent="0.3">
      <c r="A239" s="40">
        <v>44150</v>
      </c>
      <c r="B239" s="41" t="s">
        <v>23</v>
      </c>
    </row>
    <row r="240" spans="1:2" ht="15.75" thickBot="1" x14ac:dyDescent="0.3">
      <c r="A240" s="40">
        <v>44190</v>
      </c>
      <c r="B240" s="41" t="s">
        <v>20</v>
      </c>
    </row>
    <row r="241" spans="1:2" ht="15.75" thickBot="1" x14ac:dyDescent="0.3">
      <c r="A241" s="42">
        <v>44197</v>
      </c>
      <c r="B241" s="43" t="s">
        <v>20</v>
      </c>
    </row>
    <row r="242" spans="1:2" ht="25.5" thickBot="1" x14ac:dyDescent="0.3">
      <c r="A242" s="36">
        <v>44242</v>
      </c>
      <c r="B242" s="37" t="s">
        <v>18</v>
      </c>
    </row>
    <row r="243" spans="1:2" ht="15.75" thickBot="1" x14ac:dyDescent="0.3">
      <c r="A243" s="36">
        <v>44243</v>
      </c>
      <c r="B243" s="37" t="s">
        <v>19</v>
      </c>
    </row>
    <row r="244" spans="1:2" ht="15.75" thickBot="1" x14ac:dyDescent="0.3">
      <c r="A244" s="36">
        <v>44288</v>
      </c>
      <c r="B244" s="37" t="s">
        <v>20</v>
      </c>
    </row>
    <row r="245" spans="1:2" ht="25.5" thickBot="1" x14ac:dyDescent="0.3">
      <c r="A245" s="36">
        <v>44307</v>
      </c>
      <c r="B245" s="37" t="s">
        <v>24</v>
      </c>
    </row>
    <row r="246" spans="1:2" ht="15.75" thickBot="1" x14ac:dyDescent="0.3">
      <c r="A246" s="36">
        <v>44317</v>
      </c>
      <c r="B246" s="37" t="s">
        <v>21</v>
      </c>
    </row>
    <row r="247" spans="1:2" ht="25.5" thickBot="1" x14ac:dyDescent="0.3">
      <c r="A247" s="36">
        <v>44350</v>
      </c>
      <c r="B247" s="37" t="s">
        <v>22</v>
      </c>
    </row>
    <row r="248" spans="1:2" ht="15.75" thickBot="1" x14ac:dyDescent="0.3">
      <c r="A248" s="36">
        <v>44446</v>
      </c>
      <c r="B248" s="37" t="s">
        <v>19</v>
      </c>
    </row>
    <row r="249" spans="1:2" ht="15.75" thickBot="1" x14ac:dyDescent="0.3">
      <c r="A249" s="36">
        <v>44481</v>
      </c>
      <c r="B249" s="37" t="s">
        <v>19</v>
      </c>
    </row>
    <row r="250" spans="1:2" ht="15.75" thickBot="1" x14ac:dyDescent="0.3">
      <c r="A250" s="36">
        <v>44502</v>
      </c>
      <c r="B250" s="37" t="s">
        <v>19</v>
      </c>
    </row>
    <row r="251" spans="1:2" ht="25.5" thickBot="1" x14ac:dyDescent="0.3">
      <c r="A251" s="36">
        <v>44515</v>
      </c>
      <c r="B251" s="37" t="s">
        <v>18</v>
      </c>
    </row>
    <row r="252" spans="1:2" ht="15.75" thickBot="1" x14ac:dyDescent="0.3">
      <c r="A252" s="36">
        <v>44555</v>
      </c>
      <c r="B252" s="37" t="s">
        <v>21</v>
      </c>
    </row>
    <row r="253" spans="1:2" ht="15.75" thickBot="1" x14ac:dyDescent="0.3">
      <c r="A253" s="38">
        <v>44562</v>
      </c>
      <c r="B253" s="39" t="s">
        <v>21</v>
      </c>
    </row>
    <row r="254" spans="1:2" ht="25.5" thickBot="1" x14ac:dyDescent="0.3">
      <c r="A254" s="40">
        <v>44620</v>
      </c>
      <c r="B254" s="41" t="s">
        <v>18</v>
      </c>
    </row>
    <row r="255" spans="1:2" ht="15.75" thickBot="1" x14ac:dyDescent="0.3">
      <c r="A255" s="40">
        <v>44621</v>
      </c>
      <c r="B255" s="41" t="s">
        <v>19</v>
      </c>
    </row>
    <row r="256" spans="1:2" ht="15.75" thickBot="1" x14ac:dyDescent="0.3">
      <c r="A256" s="40">
        <v>44666</v>
      </c>
      <c r="B256" s="41" t="s">
        <v>20</v>
      </c>
    </row>
    <row r="257" spans="1:2" ht="25.5" thickBot="1" x14ac:dyDescent="0.3">
      <c r="A257" s="40">
        <v>44672</v>
      </c>
      <c r="B257" s="41" t="s">
        <v>22</v>
      </c>
    </row>
    <row r="258" spans="1:2" ht="15.75" thickBot="1" x14ac:dyDescent="0.3">
      <c r="A258" s="40">
        <v>44682</v>
      </c>
      <c r="B258" s="41" t="s">
        <v>23</v>
      </c>
    </row>
    <row r="259" spans="1:2" ht="25.5" thickBot="1" x14ac:dyDescent="0.3">
      <c r="A259" s="40">
        <v>44728</v>
      </c>
      <c r="B259" s="41" t="s">
        <v>22</v>
      </c>
    </row>
    <row r="260" spans="1:2" ht="25.5" thickBot="1" x14ac:dyDescent="0.3">
      <c r="A260" s="40">
        <v>44811</v>
      </c>
      <c r="B260" s="41" t="s">
        <v>24</v>
      </c>
    </row>
    <row r="261" spans="1:2" ht="25.5" thickBot="1" x14ac:dyDescent="0.3">
      <c r="A261" s="40">
        <v>44846</v>
      </c>
      <c r="B261" s="41" t="s">
        <v>24</v>
      </c>
    </row>
    <row r="262" spans="1:2" ht="25.5" thickBot="1" x14ac:dyDescent="0.3">
      <c r="A262" s="40">
        <v>44867</v>
      </c>
      <c r="B262" s="41" t="s">
        <v>24</v>
      </c>
    </row>
    <row r="263" spans="1:2" ht="15.75" thickBot="1" x14ac:dyDescent="0.3">
      <c r="A263" s="40">
        <v>44880</v>
      </c>
      <c r="B263" s="41" t="s">
        <v>19</v>
      </c>
    </row>
    <row r="264" spans="1:2" ht="15.75" thickBot="1" x14ac:dyDescent="0.3">
      <c r="A264" s="40">
        <v>44920</v>
      </c>
      <c r="B264" s="41" t="s">
        <v>23</v>
      </c>
    </row>
    <row r="265" spans="1:2" ht="15.75" thickBot="1" x14ac:dyDescent="0.3">
      <c r="A265" s="42">
        <v>44927</v>
      </c>
      <c r="B265" s="43" t="s">
        <v>23</v>
      </c>
    </row>
    <row r="266" spans="1:2" ht="25.5" thickBot="1" x14ac:dyDescent="0.3">
      <c r="A266" s="36">
        <v>44977</v>
      </c>
      <c r="B266" s="37" t="s">
        <v>18</v>
      </c>
    </row>
    <row r="267" spans="1:2" ht="15.75" thickBot="1" x14ac:dyDescent="0.3">
      <c r="A267" s="36">
        <v>44978</v>
      </c>
      <c r="B267" s="37" t="s">
        <v>19</v>
      </c>
    </row>
    <row r="268" spans="1:2" ht="15.75" thickBot="1" x14ac:dyDescent="0.3">
      <c r="A268" s="36">
        <v>45023</v>
      </c>
      <c r="B268" s="37" t="s">
        <v>20</v>
      </c>
    </row>
    <row r="269" spans="1:2" ht="15.75" thickBot="1" x14ac:dyDescent="0.3">
      <c r="A269" s="36">
        <v>45037</v>
      </c>
      <c r="B269" s="37" t="s">
        <v>20</v>
      </c>
    </row>
    <row r="270" spans="1:2" ht="25.5" thickBot="1" x14ac:dyDescent="0.3">
      <c r="A270" s="36">
        <v>45047</v>
      </c>
      <c r="B270" s="37" t="s">
        <v>18</v>
      </c>
    </row>
    <row r="271" spans="1:2" ht="25.5" thickBot="1" x14ac:dyDescent="0.3">
      <c r="A271" s="36">
        <v>45085</v>
      </c>
      <c r="B271" s="37" t="s">
        <v>22</v>
      </c>
    </row>
    <row r="272" spans="1:2" ht="25.5" thickBot="1" x14ac:dyDescent="0.3">
      <c r="A272" s="36">
        <v>45176</v>
      </c>
      <c r="B272" s="37" t="s">
        <v>22</v>
      </c>
    </row>
    <row r="273" spans="1:2" ht="25.5" thickBot="1" x14ac:dyDescent="0.3">
      <c r="A273" s="36">
        <v>45211</v>
      </c>
      <c r="B273" s="37" t="s">
        <v>22</v>
      </c>
    </row>
    <row r="274" spans="1:2" ht="25.5" thickBot="1" x14ac:dyDescent="0.3">
      <c r="A274" s="36">
        <v>45232</v>
      </c>
      <c r="B274" s="37" t="s">
        <v>22</v>
      </c>
    </row>
    <row r="275" spans="1:2" ht="25.5" thickBot="1" x14ac:dyDescent="0.3">
      <c r="A275" s="36">
        <v>45245</v>
      </c>
      <c r="B275" s="37" t="s">
        <v>24</v>
      </c>
    </row>
    <row r="276" spans="1:2" ht="25.5" thickBot="1" x14ac:dyDescent="0.3">
      <c r="A276" s="36">
        <v>45285</v>
      </c>
      <c r="B276" s="37" t="s">
        <v>18</v>
      </c>
    </row>
    <row r="277" spans="1:2" ht="25.5" thickBot="1" x14ac:dyDescent="0.3">
      <c r="A277" s="38">
        <v>45292</v>
      </c>
      <c r="B277" s="39" t="s">
        <v>18</v>
      </c>
    </row>
    <row r="278" spans="1:2" ht="25.5" thickBot="1" x14ac:dyDescent="0.3">
      <c r="A278" s="40">
        <v>45334</v>
      </c>
      <c r="B278" s="41" t="s">
        <v>18</v>
      </c>
    </row>
    <row r="279" spans="1:2" ht="15.75" thickBot="1" x14ac:dyDescent="0.3">
      <c r="A279" s="40">
        <v>45335</v>
      </c>
      <c r="B279" s="41" t="s">
        <v>19</v>
      </c>
    </row>
    <row r="280" spans="1:2" ht="15.75" thickBot="1" x14ac:dyDescent="0.3">
      <c r="A280" s="40">
        <v>45380</v>
      </c>
      <c r="B280" s="41" t="s">
        <v>20</v>
      </c>
    </row>
    <row r="281" spans="1:2" ht="15.75" thickBot="1" x14ac:dyDescent="0.3">
      <c r="A281" s="40">
        <v>45403</v>
      </c>
      <c r="B281" s="41" t="s">
        <v>23</v>
      </c>
    </row>
    <row r="282" spans="1:2" ht="25.5" thickBot="1" x14ac:dyDescent="0.3">
      <c r="A282" s="40">
        <v>45413</v>
      </c>
      <c r="B282" s="41" t="s">
        <v>24</v>
      </c>
    </row>
    <row r="283" spans="1:2" ht="25.5" thickBot="1" x14ac:dyDescent="0.3">
      <c r="A283" s="40">
        <v>45442</v>
      </c>
      <c r="B283" s="41" t="s">
        <v>22</v>
      </c>
    </row>
    <row r="284" spans="1:2" ht="15.75" thickBot="1" x14ac:dyDescent="0.3">
      <c r="A284" s="40">
        <v>45542</v>
      </c>
      <c r="B284" s="41" t="s">
        <v>21</v>
      </c>
    </row>
    <row r="285" spans="1:2" ht="15.75" thickBot="1" x14ac:dyDescent="0.3">
      <c r="A285" s="40">
        <v>45577</v>
      </c>
      <c r="B285" s="41" t="s">
        <v>21</v>
      </c>
    </row>
    <row r="286" spans="1:2" ht="15.75" thickBot="1" x14ac:dyDescent="0.3">
      <c r="A286" s="40">
        <v>45598</v>
      </c>
      <c r="B286" s="41" t="s">
        <v>21</v>
      </c>
    </row>
    <row r="287" spans="1:2" ht="15.75" thickBot="1" x14ac:dyDescent="0.3">
      <c r="A287" s="40">
        <v>45611</v>
      </c>
      <c r="B287" s="41" t="s">
        <v>20</v>
      </c>
    </row>
    <row r="288" spans="1:2" ht="25.5" thickBot="1" x14ac:dyDescent="0.3">
      <c r="A288" s="40">
        <v>45651</v>
      </c>
      <c r="B288" s="41" t="s">
        <v>24</v>
      </c>
    </row>
    <row r="289" spans="1:2" ht="25.5" thickBot="1" x14ac:dyDescent="0.3">
      <c r="A289" s="42">
        <v>45658</v>
      </c>
      <c r="B289" s="43" t="s">
        <v>24</v>
      </c>
    </row>
    <row r="290" spans="1:2" ht="25.5" thickBot="1" x14ac:dyDescent="0.3">
      <c r="A290" s="36">
        <v>45719</v>
      </c>
      <c r="B290" s="37" t="s">
        <v>18</v>
      </c>
    </row>
    <row r="291" spans="1:2" ht="15.75" thickBot="1" x14ac:dyDescent="0.3">
      <c r="A291" s="36">
        <v>45720</v>
      </c>
      <c r="B291" s="37" t="s">
        <v>19</v>
      </c>
    </row>
    <row r="292" spans="1:2" ht="15.75" thickBot="1" x14ac:dyDescent="0.3">
      <c r="A292" s="36">
        <v>45765</v>
      </c>
      <c r="B292" s="37" t="s">
        <v>20</v>
      </c>
    </row>
    <row r="293" spans="1:2" ht="25.5" thickBot="1" x14ac:dyDescent="0.3">
      <c r="A293" s="36">
        <v>45768</v>
      </c>
      <c r="B293" s="37" t="s">
        <v>18</v>
      </c>
    </row>
    <row r="294" spans="1:2" ht="25.5" thickBot="1" x14ac:dyDescent="0.3">
      <c r="A294" s="36">
        <v>45778</v>
      </c>
      <c r="B294" s="37" t="s">
        <v>22</v>
      </c>
    </row>
    <row r="295" spans="1:2" ht="25.5" thickBot="1" x14ac:dyDescent="0.3">
      <c r="A295" s="36">
        <v>45827</v>
      </c>
      <c r="B295" s="37" t="s">
        <v>22</v>
      </c>
    </row>
    <row r="296" spans="1:2" ht="15.75" thickBot="1" x14ac:dyDescent="0.3">
      <c r="A296" s="36">
        <v>45907</v>
      </c>
      <c r="B296" s="37" t="s">
        <v>23</v>
      </c>
    </row>
    <row r="297" spans="1:2" ht="15.75" thickBot="1" x14ac:dyDescent="0.3">
      <c r="A297" s="36">
        <v>45942</v>
      </c>
      <c r="B297" s="37" t="s">
        <v>23</v>
      </c>
    </row>
    <row r="298" spans="1:2" ht="15.75" thickBot="1" x14ac:dyDescent="0.3">
      <c r="A298" s="36">
        <v>45963</v>
      </c>
      <c r="B298" s="37" t="s">
        <v>23</v>
      </c>
    </row>
    <row r="299" spans="1:2" ht="15.75" thickBot="1" x14ac:dyDescent="0.3">
      <c r="A299" s="36">
        <v>45976</v>
      </c>
      <c r="B299" s="37" t="s">
        <v>21</v>
      </c>
    </row>
    <row r="300" spans="1:2" ht="25.5" thickBot="1" x14ac:dyDescent="0.3">
      <c r="A300" s="36">
        <v>46016</v>
      </c>
      <c r="B300" s="37" t="s">
        <v>22</v>
      </c>
    </row>
    <row r="301" spans="1:2" ht="25.5" thickBot="1" x14ac:dyDescent="0.3">
      <c r="A301" s="38">
        <v>46023</v>
      </c>
      <c r="B301" s="39" t="s">
        <v>22</v>
      </c>
    </row>
    <row r="302" spans="1:2" ht="25.5" thickBot="1" x14ac:dyDescent="0.3">
      <c r="A302" s="40">
        <v>46069</v>
      </c>
      <c r="B302" s="41" t="s">
        <v>18</v>
      </c>
    </row>
    <row r="303" spans="1:2" ht="15.75" thickBot="1" x14ac:dyDescent="0.3">
      <c r="A303" s="40">
        <v>46070</v>
      </c>
      <c r="B303" s="41" t="s">
        <v>19</v>
      </c>
    </row>
    <row r="304" spans="1:2" ht="15.75" thickBot="1" x14ac:dyDescent="0.3">
      <c r="A304" s="40">
        <v>46115</v>
      </c>
      <c r="B304" s="41" t="s">
        <v>20</v>
      </c>
    </row>
    <row r="305" spans="1:2" ht="15.75" thickBot="1" x14ac:dyDescent="0.3">
      <c r="A305" s="40">
        <v>46133</v>
      </c>
      <c r="B305" s="41" t="s">
        <v>19</v>
      </c>
    </row>
    <row r="306" spans="1:2" ht="15.75" thickBot="1" x14ac:dyDescent="0.3">
      <c r="A306" s="40">
        <v>46143</v>
      </c>
      <c r="B306" s="41" t="s">
        <v>20</v>
      </c>
    </row>
    <row r="307" spans="1:2" ht="25.5" thickBot="1" x14ac:dyDescent="0.3">
      <c r="A307" s="40">
        <v>46177</v>
      </c>
      <c r="B307" s="41" t="s">
        <v>22</v>
      </c>
    </row>
    <row r="308" spans="1:2" ht="25.5" thickBot="1" x14ac:dyDescent="0.3">
      <c r="A308" s="40">
        <v>46272</v>
      </c>
      <c r="B308" s="41" t="s">
        <v>18</v>
      </c>
    </row>
    <row r="309" spans="1:2" ht="25.5" thickBot="1" x14ac:dyDescent="0.3">
      <c r="A309" s="40">
        <v>46307</v>
      </c>
      <c r="B309" s="41" t="s">
        <v>18</v>
      </c>
    </row>
    <row r="310" spans="1:2" ht="25.5" thickBot="1" x14ac:dyDescent="0.3">
      <c r="A310" s="40">
        <v>46328</v>
      </c>
      <c r="B310" s="41" t="s">
        <v>18</v>
      </c>
    </row>
    <row r="311" spans="1:2" ht="15.75" thickBot="1" x14ac:dyDescent="0.3">
      <c r="A311" s="40">
        <v>46341</v>
      </c>
      <c r="B311" s="41" t="s">
        <v>23</v>
      </c>
    </row>
    <row r="312" spans="1:2" ht="15.75" thickBot="1" x14ac:dyDescent="0.3">
      <c r="A312" s="40">
        <v>46381</v>
      </c>
      <c r="B312" s="41" t="s">
        <v>20</v>
      </c>
    </row>
    <row r="313" spans="1:2" ht="15.75" thickBot="1" x14ac:dyDescent="0.3">
      <c r="A313" s="42">
        <v>46388</v>
      </c>
      <c r="B313" s="43" t="s">
        <v>20</v>
      </c>
    </row>
    <row r="314" spans="1:2" ht="25.5" thickBot="1" x14ac:dyDescent="0.3">
      <c r="A314" s="36">
        <v>46426</v>
      </c>
      <c r="B314" s="37" t="s">
        <v>18</v>
      </c>
    </row>
    <row r="315" spans="1:2" ht="15.75" thickBot="1" x14ac:dyDescent="0.3">
      <c r="A315" s="36">
        <v>46427</v>
      </c>
      <c r="B315" s="37" t="s">
        <v>19</v>
      </c>
    </row>
    <row r="316" spans="1:2" ht="15.75" thickBot="1" x14ac:dyDescent="0.3">
      <c r="A316" s="36">
        <v>46472</v>
      </c>
      <c r="B316" s="37" t="s">
        <v>20</v>
      </c>
    </row>
    <row r="317" spans="1:2" ht="25.5" thickBot="1" x14ac:dyDescent="0.3">
      <c r="A317" s="36">
        <v>46498</v>
      </c>
      <c r="B317" s="37" t="s">
        <v>24</v>
      </c>
    </row>
    <row r="318" spans="1:2" ht="15.75" thickBot="1" x14ac:dyDescent="0.3">
      <c r="A318" s="36">
        <v>46508</v>
      </c>
      <c r="B318" s="37" t="s">
        <v>21</v>
      </c>
    </row>
    <row r="319" spans="1:2" ht="25.5" thickBot="1" x14ac:dyDescent="0.3">
      <c r="A319" s="36">
        <v>46534</v>
      </c>
      <c r="B319" s="37" t="s">
        <v>22</v>
      </c>
    </row>
    <row r="320" spans="1:2" ht="15.75" thickBot="1" x14ac:dyDescent="0.3">
      <c r="A320" s="36">
        <v>46637</v>
      </c>
      <c r="B320" s="37" t="s">
        <v>19</v>
      </c>
    </row>
    <row r="321" spans="1:2" ht="15.75" thickBot="1" x14ac:dyDescent="0.3">
      <c r="A321" s="36">
        <v>46672</v>
      </c>
      <c r="B321" s="37" t="s">
        <v>19</v>
      </c>
    </row>
    <row r="322" spans="1:2" ht="15.75" thickBot="1" x14ac:dyDescent="0.3">
      <c r="A322" s="36">
        <v>46693</v>
      </c>
      <c r="B322" s="37" t="s">
        <v>19</v>
      </c>
    </row>
    <row r="323" spans="1:2" ht="25.5" thickBot="1" x14ac:dyDescent="0.3">
      <c r="A323" s="36">
        <v>46706</v>
      </c>
      <c r="B323" s="37" t="s">
        <v>18</v>
      </c>
    </row>
    <row r="324" spans="1:2" ht="15.75" thickBot="1" x14ac:dyDescent="0.3">
      <c r="A324" s="36">
        <v>46746</v>
      </c>
      <c r="B324" s="37" t="s">
        <v>21</v>
      </c>
    </row>
    <row r="325" spans="1:2" ht="15.75" thickBot="1" x14ac:dyDescent="0.3">
      <c r="A325" s="38">
        <v>46753</v>
      </c>
      <c r="B325" s="39" t="s">
        <v>21</v>
      </c>
    </row>
    <row r="326" spans="1:2" ht="25.5" thickBot="1" x14ac:dyDescent="0.3">
      <c r="A326" s="40">
        <v>46811</v>
      </c>
      <c r="B326" s="41" t="s">
        <v>18</v>
      </c>
    </row>
    <row r="327" spans="1:2" ht="15.75" thickBot="1" x14ac:dyDescent="0.3">
      <c r="A327" s="40">
        <v>46812</v>
      </c>
      <c r="B327" s="41" t="s">
        <v>19</v>
      </c>
    </row>
    <row r="328" spans="1:2" ht="15.75" thickBot="1" x14ac:dyDescent="0.3">
      <c r="A328" s="40">
        <v>46857</v>
      </c>
      <c r="B328" s="41" t="s">
        <v>20</v>
      </c>
    </row>
    <row r="329" spans="1:2" ht="15.75" thickBot="1" x14ac:dyDescent="0.3">
      <c r="A329" s="40">
        <v>46864</v>
      </c>
      <c r="B329" s="41" t="s">
        <v>20</v>
      </c>
    </row>
    <row r="330" spans="1:2" ht="25.5" thickBot="1" x14ac:dyDescent="0.3">
      <c r="A330" s="40">
        <v>46874</v>
      </c>
      <c r="B330" s="41" t="s">
        <v>18</v>
      </c>
    </row>
    <row r="331" spans="1:2" ht="25.5" thickBot="1" x14ac:dyDescent="0.3">
      <c r="A331" s="40">
        <v>46919</v>
      </c>
      <c r="B331" s="41" t="s">
        <v>22</v>
      </c>
    </row>
    <row r="332" spans="1:2" ht="25.5" thickBot="1" x14ac:dyDescent="0.3">
      <c r="A332" s="40">
        <v>47003</v>
      </c>
      <c r="B332" s="41" t="s">
        <v>22</v>
      </c>
    </row>
    <row r="333" spans="1:2" ht="25.5" thickBot="1" x14ac:dyDescent="0.3">
      <c r="A333" s="40">
        <v>47038</v>
      </c>
      <c r="B333" s="41" t="s">
        <v>22</v>
      </c>
    </row>
    <row r="334" spans="1:2" ht="25.5" thickBot="1" x14ac:dyDescent="0.3">
      <c r="A334" s="40">
        <v>47059</v>
      </c>
      <c r="B334" s="41" t="s">
        <v>22</v>
      </c>
    </row>
    <row r="335" spans="1:2" ht="25.5" thickBot="1" x14ac:dyDescent="0.3">
      <c r="A335" s="40">
        <v>47072</v>
      </c>
      <c r="B335" s="41" t="s">
        <v>24</v>
      </c>
    </row>
    <row r="336" spans="1:2" ht="25.5" thickBot="1" x14ac:dyDescent="0.3">
      <c r="A336" s="40">
        <v>47112</v>
      </c>
      <c r="B336" s="41" t="s">
        <v>18</v>
      </c>
    </row>
    <row r="337" spans="1:2" ht="25.5" thickBot="1" x14ac:dyDescent="0.3">
      <c r="A337" s="42">
        <v>47119</v>
      </c>
      <c r="B337" s="43" t="s">
        <v>18</v>
      </c>
    </row>
    <row r="338" spans="1:2" ht="25.5" thickBot="1" x14ac:dyDescent="0.3">
      <c r="A338" s="36">
        <v>47161</v>
      </c>
      <c r="B338" s="37" t="s">
        <v>18</v>
      </c>
    </row>
    <row r="339" spans="1:2" ht="15.75" thickBot="1" x14ac:dyDescent="0.3">
      <c r="A339" s="36">
        <v>47162</v>
      </c>
      <c r="B339" s="37" t="s">
        <v>19</v>
      </c>
    </row>
    <row r="340" spans="1:2" ht="15.75" thickBot="1" x14ac:dyDescent="0.3">
      <c r="A340" s="36">
        <v>47207</v>
      </c>
      <c r="B340" s="37" t="s">
        <v>20</v>
      </c>
    </row>
    <row r="341" spans="1:2" ht="15.75" thickBot="1" x14ac:dyDescent="0.3">
      <c r="A341" s="36">
        <v>47229</v>
      </c>
      <c r="B341" s="37" t="s">
        <v>21</v>
      </c>
    </row>
    <row r="342" spans="1:2" ht="15.75" thickBot="1" x14ac:dyDescent="0.3">
      <c r="A342" s="36">
        <v>47239</v>
      </c>
      <c r="B342" s="37" t="s">
        <v>19</v>
      </c>
    </row>
    <row r="343" spans="1:2" ht="25.5" thickBot="1" x14ac:dyDescent="0.3">
      <c r="A343" s="36">
        <v>47269</v>
      </c>
      <c r="B343" s="37" t="s">
        <v>22</v>
      </c>
    </row>
    <row r="344" spans="1:2" ht="15.75" thickBot="1" x14ac:dyDescent="0.3">
      <c r="A344" s="36">
        <v>47368</v>
      </c>
      <c r="B344" s="37" t="s">
        <v>20</v>
      </c>
    </row>
    <row r="345" spans="1:2" ht="15.75" thickBot="1" x14ac:dyDescent="0.3">
      <c r="A345" s="36">
        <v>47403</v>
      </c>
      <c r="B345" s="37" t="s">
        <v>20</v>
      </c>
    </row>
    <row r="346" spans="1:2" ht="15.75" thickBot="1" x14ac:dyDescent="0.3">
      <c r="A346" s="36">
        <v>47424</v>
      </c>
      <c r="B346" s="37" t="s">
        <v>20</v>
      </c>
    </row>
    <row r="347" spans="1:2" ht="25.5" thickBot="1" x14ac:dyDescent="0.3">
      <c r="A347" s="36">
        <v>47437</v>
      </c>
      <c r="B347" s="37" t="s">
        <v>22</v>
      </c>
    </row>
    <row r="348" spans="1:2" ht="15.75" thickBot="1" x14ac:dyDescent="0.3">
      <c r="A348" s="36">
        <v>47477</v>
      </c>
      <c r="B348" s="37" t="s">
        <v>19</v>
      </c>
    </row>
    <row r="349" spans="1:2" ht="15.75" thickBot="1" x14ac:dyDescent="0.3">
      <c r="A349" s="38">
        <v>47484</v>
      </c>
      <c r="B349" s="39" t="s">
        <v>19</v>
      </c>
    </row>
    <row r="350" spans="1:2" ht="25.5" thickBot="1" x14ac:dyDescent="0.3">
      <c r="A350" s="40">
        <v>47546</v>
      </c>
      <c r="B350" s="41" t="s">
        <v>18</v>
      </c>
    </row>
    <row r="351" spans="1:2" ht="15.75" thickBot="1" x14ac:dyDescent="0.3">
      <c r="A351" s="40">
        <v>47547</v>
      </c>
      <c r="B351" s="41" t="s">
        <v>19</v>
      </c>
    </row>
    <row r="352" spans="1:2" ht="15.75" thickBot="1" x14ac:dyDescent="0.3">
      <c r="A352" s="40">
        <v>47592</v>
      </c>
      <c r="B352" s="41" t="s">
        <v>20</v>
      </c>
    </row>
    <row r="353" spans="1:2" ht="15.75" thickBot="1" x14ac:dyDescent="0.3">
      <c r="A353" s="40">
        <v>47594</v>
      </c>
      <c r="B353" s="41" t="s">
        <v>23</v>
      </c>
    </row>
    <row r="354" spans="1:2" ht="25.5" thickBot="1" x14ac:dyDescent="0.3">
      <c r="A354" s="40">
        <v>47604</v>
      </c>
      <c r="B354" s="41" t="s">
        <v>24</v>
      </c>
    </row>
    <row r="355" spans="1:2" ht="25.5" thickBot="1" x14ac:dyDescent="0.3">
      <c r="A355" s="40">
        <v>47654</v>
      </c>
      <c r="B355" s="41" t="s">
        <v>22</v>
      </c>
    </row>
    <row r="356" spans="1:2" ht="15.75" thickBot="1" x14ac:dyDescent="0.3">
      <c r="A356" s="40">
        <v>47733</v>
      </c>
      <c r="B356" s="41" t="s">
        <v>21</v>
      </c>
    </row>
    <row r="357" spans="1:2" ht="15.75" thickBot="1" x14ac:dyDescent="0.3">
      <c r="A357" s="40">
        <v>47768</v>
      </c>
      <c r="B357" s="41" t="s">
        <v>21</v>
      </c>
    </row>
    <row r="358" spans="1:2" ht="15.75" thickBot="1" x14ac:dyDescent="0.3">
      <c r="A358" s="40">
        <v>47789</v>
      </c>
      <c r="B358" s="41" t="s">
        <v>21</v>
      </c>
    </row>
    <row r="359" spans="1:2" ht="15.75" thickBot="1" x14ac:dyDescent="0.3">
      <c r="A359" s="40">
        <v>47802</v>
      </c>
      <c r="B359" s="41" t="s">
        <v>20</v>
      </c>
    </row>
    <row r="360" spans="1:2" ht="25.5" thickBot="1" x14ac:dyDescent="0.3">
      <c r="A360" s="40">
        <v>47842</v>
      </c>
      <c r="B360" s="41" t="s">
        <v>24</v>
      </c>
    </row>
    <row r="361" spans="1:2" ht="25.5" thickBot="1" x14ac:dyDescent="0.3">
      <c r="A361" s="42">
        <v>47849</v>
      </c>
      <c r="B361" s="43" t="s">
        <v>24</v>
      </c>
    </row>
    <row r="362" spans="1:2" ht="25.5" thickBot="1" x14ac:dyDescent="0.3">
      <c r="A362" s="36">
        <v>47903</v>
      </c>
      <c r="B362" s="37" t="s">
        <v>18</v>
      </c>
    </row>
    <row r="363" spans="1:2" ht="15.75" thickBot="1" x14ac:dyDescent="0.3">
      <c r="A363" s="36">
        <v>47904</v>
      </c>
      <c r="B363" s="37" t="s">
        <v>19</v>
      </c>
    </row>
    <row r="364" spans="1:2" ht="15.75" thickBot="1" x14ac:dyDescent="0.3">
      <c r="A364" s="36">
        <v>47949</v>
      </c>
      <c r="B364" s="37" t="s">
        <v>20</v>
      </c>
    </row>
    <row r="365" spans="1:2" ht="25.5" thickBot="1" x14ac:dyDescent="0.3">
      <c r="A365" s="36">
        <v>47959</v>
      </c>
      <c r="B365" s="37" t="s">
        <v>18</v>
      </c>
    </row>
    <row r="366" spans="1:2" ht="25.5" thickBot="1" x14ac:dyDescent="0.3">
      <c r="A366" s="36">
        <v>47969</v>
      </c>
      <c r="B366" s="37" t="s">
        <v>22</v>
      </c>
    </row>
    <row r="367" spans="1:2" ht="25.5" thickBot="1" x14ac:dyDescent="0.3">
      <c r="A367" s="36">
        <v>48011</v>
      </c>
      <c r="B367" s="37" t="s">
        <v>22</v>
      </c>
    </row>
    <row r="368" spans="1:2" ht="15.75" thickBot="1" x14ac:dyDescent="0.3">
      <c r="A368" s="36">
        <v>48098</v>
      </c>
      <c r="B368" s="37" t="s">
        <v>23</v>
      </c>
    </row>
    <row r="369" spans="1:2" ht="15.75" thickBot="1" x14ac:dyDescent="0.3">
      <c r="A369" s="36">
        <v>48133</v>
      </c>
      <c r="B369" s="37" t="s">
        <v>23</v>
      </c>
    </row>
    <row r="370" spans="1:2" ht="15.75" thickBot="1" x14ac:dyDescent="0.3">
      <c r="A370" s="36">
        <v>48154</v>
      </c>
      <c r="B370" s="37" t="s">
        <v>23</v>
      </c>
    </row>
    <row r="371" spans="1:2" ht="15.75" thickBot="1" x14ac:dyDescent="0.3">
      <c r="A371" s="36">
        <v>48167</v>
      </c>
      <c r="B371" s="37" t="s">
        <v>21</v>
      </c>
    </row>
    <row r="372" spans="1:2" ht="25.5" thickBot="1" x14ac:dyDescent="0.3">
      <c r="A372" s="36">
        <v>48207</v>
      </c>
      <c r="B372" s="37" t="s">
        <v>22</v>
      </c>
    </row>
    <row r="373" spans="1:2" ht="25.5" thickBot="1" x14ac:dyDescent="0.3">
      <c r="A373" s="38">
        <v>48214</v>
      </c>
      <c r="B373" s="39" t="s">
        <v>22</v>
      </c>
    </row>
    <row r="374" spans="1:2" ht="25.5" thickBot="1" x14ac:dyDescent="0.3">
      <c r="A374" s="40">
        <v>48253</v>
      </c>
      <c r="B374" s="41" t="s">
        <v>18</v>
      </c>
    </row>
    <row r="375" spans="1:2" ht="15.75" thickBot="1" x14ac:dyDescent="0.3">
      <c r="A375" s="40">
        <v>48254</v>
      </c>
      <c r="B375" s="41" t="s">
        <v>19</v>
      </c>
    </row>
    <row r="376" spans="1:2" ht="15.75" thickBot="1" x14ac:dyDescent="0.3">
      <c r="A376" s="40">
        <v>48299</v>
      </c>
      <c r="B376" s="41" t="s">
        <v>20</v>
      </c>
    </row>
    <row r="377" spans="1:2" ht="25.5" thickBot="1" x14ac:dyDescent="0.3">
      <c r="A377" s="40">
        <v>48325</v>
      </c>
      <c r="B377" s="41" t="s">
        <v>24</v>
      </c>
    </row>
    <row r="378" spans="1:2" ht="15.75" thickBot="1" x14ac:dyDescent="0.3">
      <c r="A378" s="40">
        <v>48335</v>
      </c>
      <c r="B378" s="41" t="s">
        <v>21</v>
      </c>
    </row>
    <row r="379" spans="1:2" ht="25.5" thickBot="1" x14ac:dyDescent="0.3">
      <c r="A379" s="40">
        <v>48361</v>
      </c>
      <c r="B379" s="41" t="s">
        <v>22</v>
      </c>
    </row>
    <row r="380" spans="1:2" ht="15.75" thickBot="1" x14ac:dyDescent="0.3">
      <c r="A380" s="40">
        <v>48464</v>
      </c>
      <c r="B380" s="41" t="s">
        <v>19</v>
      </c>
    </row>
    <row r="381" spans="1:2" ht="15.75" thickBot="1" x14ac:dyDescent="0.3">
      <c r="A381" s="40">
        <v>48499</v>
      </c>
      <c r="B381" s="41" t="s">
        <v>19</v>
      </c>
    </row>
    <row r="382" spans="1:2" ht="15.75" thickBot="1" x14ac:dyDescent="0.3">
      <c r="A382" s="40">
        <v>48520</v>
      </c>
      <c r="B382" s="41" t="s">
        <v>19</v>
      </c>
    </row>
    <row r="383" spans="1:2" ht="25.5" thickBot="1" x14ac:dyDescent="0.3">
      <c r="A383" s="40">
        <v>48533</v>
      </c>
      <c r="B383" s="41" t="s">
        <v>18</v>
      </c>
    </row>
    <row r="384" spans="1:2" ht="15.75" thickBot="1" x14ac:dyDescent="0.3">
      <c r="A384" s="40">
        <v>48573</v>
      </c>
      <c r="B384" s="41" t="s">
        <v>21</v>
      </c>
    </row>
    <row r="385" spans="1:2" ht="15.75" thickBot="1" x14ac:dyDescent="0.3">
      <c r="A385" s="38">
        <v>48580</v>
      </c>
      <c r="B385" s="39" t="s">
        <v>21</v>
      </c>
    </row>
    <row r="386" spans="1:2" ht="25.5" thickBot="1" x14ac:dyDescent="0.3">
      <c r="A386" s="36">
        <v>48638</v>
      </c>
      <c r="B386" s="37" t="s">
        <v>18</v>
      </c>
    </row>
    <row r="387" spans="1:2" ht="15.75" thickBot="1" x14ac:dyDescent="0.3">
      <c r="A387" s="36">
        <v>48639</v>
      </c>
      <c r="B387" s="37" t="s">
        <v>19</v>
      </c>
    </row>
    <row r="388" spans="1:2" ht="15.75" thickBot="1" x14ac:dyDescent="0.3">
      <c r="A388" s="36">
        <v>48684</v>
      </c>
      <c r="B388" s="37" t="s">
        <v>20</v>
      </c>
    </row>
    <row r="389" spans="1:2" ht="25.5" thickBot="1" x14ac:dyDescent="0.3">
      <c r="A389" s="36">
        <v>48690</v>
      </c>
      <c r="B389" s="37" t="s">
        <v>22</v>
      </c>
    </row>
    <row r="390" spans="1:2" ht="15.75" thickBot="1" x14ac:dyDescent="0.3">
      <c r="A390" s="36">
        <v>48700</v>
      </c>
      <c r="B390" s="37" t="s">
        <v>23</v>
      </c>
    </row>
    <row r="391" spans="1:2" ht="25.5" thickBot="1" x14ac:dyDescent="0.3">
      <c r="A391" s="36">
        <v>48746</v>
      </c>
      <c r="B391" s="37" t="s">
        <v>22</v>
      </c>
    </row>
    <row r="392" spans="1:2" ht="25.5" thickBot="1" x14ac:dyDescent="0.3">
      <c r="A392" s="36">
        <v>48829</v>
      </c>
      <c r="B392" s="37" t="s">
        <v>24</v>
      </c>
    </row>
    <row r="393" spans="1:2" ht="25.5" thickBot="1" x14ac:dyDescent="0.3">
      <c r="A393" s="36">
        <v>48864</v>
      </c>
      <c r="B393" s="37" t="s">
        <v>24</v>
      </c>
    </row>
    <row r="394" spans="1:2" ht="25.5" thickBot="1" x14ac:dyDescent="0.3">
      <c r="A394" s="36">
        <v>48885</v>
      </c>
      <c r="B394" s="37" t="s">
        <v>24</v>
      </c>
    </row>
    <row r="395" spans="1:2" ht="15.75" thickBot="1" x14ac:dyDescent="0.3">
      <c r="A395" s="36">
        <v>48898</v>
      </c>
      <c r="B395" s="37" t="s">
        <v>19</v>
      </c>
    </row>
    <row r="396" spans="1:2" ht="15.75" thickBot="1" x14ac:dyDescent="0.3">
      <c r="A396" s="36">
        <v>48938</v>
      </c>
      <c r="B396" s="37" t="s">
        <v>23</v>
      </c>
    </row>
    <row r="397" spans="1:2" ht="15.75" thickBot="1" x14ac:dyDescent="0.3">
      <c r="A397" s="38">
        <v>48945</v>
      </c>
      <c r="B397" s="39" t="s">
        <v>23</v>
      </c>
    </row>
    <row r="398" spans="1:2" ht="25.5" thickBot="1" x14ac:dyDescent="0.3">
      <c r="A398" s="40">
        <v>48995</v>
      </c>
      <c r="B398" s="41" t="s">
        <v>18</v>
      </c>
    </row>
    <row r="399" spans="1:2" ht="15.75" thickBot="1" x14ac:dyDescent="0.3">
      <c r="A399" s="40">
        <v>48996</v>
      </c>
      <c r="B399" s="41" t="s">
        <v>19</v>
      </c>
    </row>
    <row r="400" spans="1:2" ht="15.75" thickBot="1" x14ac:dyDescent="0.3">
      <c r="A400" s="40">
        <v>49041</v>
      </c>
      <c r="B400" s="41" t="s">
        <v>20</v>
      </c>
    </row>
    <row r="401" spans="1:2" ht="15.75" thickBot="1" x14ac:dyDescent="0.3">
      <c r="A401" s="40">
        <v>49055</v>
      </c>
      <c r="B401" s="41" t="s">
        <v>20</v>
      </c>
    </row>
    <row r="402" spans="1:2" ht="25.5" thickBot="1" x14ac:dyDescent="0.3">
      <c r="A402" s="40">
        <v>49065</v>
      </c>
      <c r="B402" s="41" t="s">
        <v>18</v>
      </c>
    </row>
    <row r="403" spans="1:2" ht="25.5" thickBot="1" x14ac:dyDescent="0.3">
      <c r="A403" s="40">
        <v>49103</v>
      </c>
      <c r="B403" s="41" t="s">
        <v>22</v>
      </c>
    </row>
    <row r="404" spans="1:2" ht="25.5" thickBot="1" x14ac:dyDescent="0.3">
      <c r="A404" s="40">
        <v>49194</v>
      </c>
      <c r="B404" s="41" t="s">
        <v>22</v>
      </c>
    </row>
    <row r="405" spans="1:2" ht="25.5" thickBot="1" x14ac:dyDescent="0.3">
      <c r="A405" s="40">
        <v>49229</v>
      </c>
      <c r="B405" s="41" t="s">
        <v>22</v>
      </c>
    </row>
    <row r="406" spans="1:2" ht="25.5" thickBot="1" x14ac:dyDescent="0.3">
      <c r="A406" s="40">
        <v>49250</v>
      </c>
      <c r="B406" s="41" t="s">
        <v>22</v>
      </c>
    </row>
    <row r="407" spans="1:2" ht="25.5" thickBot="1" x14ac:dyDescent="0.3">
      <c r="A407" s="40">
        <v>49263</v>
      </c>
      <c r="B407" s="41" t="s">
        <v>24</v>
      </c>
    </row>
    <row r="408" spans="1:2" ht="25.5" thickBot="1" x14ac:dyDescent="0.3">
      <c r="A408" s="40">
        <v>49303</v>
      </c>
      <c r="B408" s="41" t="s">
        <v>18</v>
      </c>
    </row>
    <row r="409" spans="1:2" ht="25.5" thickBot="1" x14ac:dyDescent="0.3">
      <c r="A409" s="42">
        <v>49310</v>
      </c>
      <c r="B409" s="43" t="s">
        <v>18</v>
      </c>
    </row>
    <row r="410" spans="1:2" ht="25.5" thickBot="1" x14ac:dyDescent="0.3">
      <c r="A410" s="36">
        <v>49345</v>
      </c>
      <c r="B410" s="37" t="s">
        <v>18</v>
      </c>
    </row>
    <row r="411" spans="1:2" ht="15.75" thickBot="1" x14ac:dyDescent="0.3">
      <c r="A411" s="36">
        <v>49346</v>
      </c>
      <c r="B411" s="37" t="s">
        <v>19</v>
      </c>
    </row>
    <row r="412" spans="1:2" ht="15.75" thickBot="1" x14ac:dyDescent="0.3">
      <c r="A412" s="36">
        <v>49391</v>
      </c>
      <c r="B412" s="37" t="s">
        <v>20</v>
      </c>
    </row>
    <row r="413" spans="1:2" ht="15.75" thickBot="1" x14ac:dyDescent="0.3">
      <c r="A413" s="36">
        <v>49420</v>
      </c>
      <c r="B413" s="37" t="s">
        <v>21</v>
      </c>
    </row>
    <row r="414" spans="1:2" ht="15.75" thickBot="1" x14ac:dyDescent="0.3">
      <c r="A414" s="36">
        <v>49430</v>
      </c>
      <c r="B414" s="37" t="s">
        <v>19</v>
      </c>
    </row>
    <row r="415" spans="1:2" ht="25.5" thickBot="1" x14ac:dyDescent="0.3">
      <c r="A415" s="36">
        <v>49453</v>
      </c>
      <c r="B415" s="37" t="s">
        <v>22</v>
      </c>
    </row>
    <row r="416" spans="1:2" ht="15.75" thickBot="1" x14ac:dyDescent="0.3">
      <c r="A416" s="36">
        <v>49559</v>
      </c>
      <c r="B416" s="37" t="s">
        <v>20</v>
      </c>
    </row>
    <row r="417" spans="1:2" ht="15.75" thickBot="1" x14ac:dyDescent="0.3">
      <c r="A417" s="36">
        <v>49594</v>
      </c>
      <c r="B417" s="37" t="s">
        <v>20</v>
      </c>
    </row>
    <row r="418" spans="1:2" ht="15.75" thickBot="1" x14ac:dyDescent="0.3">
      <c r="A418" s="36">
        <v>49615</v>
      </c>
      <c r="B418" s="37" t="s">
        <v>20</v>
      </c>
    </row>
    <row r="419" spans="1:2" ht="25.5" thickBot="1" x14ac:dyDescent="0.3">
      <c r="A419" s="36">
        <v>49628</v>
      </c>
      <c r="B419" s="37" t="s">
        <v>22</v>
      </c>
    </row>
    <row r="420" spans="1:2" ht="15.75" thickBot="1" x14ac:dyDescent="0.3">
      <c r="A420" s="36">
        <v>49668</v>
      </c>
      <c r="B420" s="37" t="s">
        <v>19</v>
      </c>
    </row>
    <row r="421" spans="1:2" ht="15.75" thickBot="1" x14ac:dyDescent="0.3">
      <c r="A421" s="38">
        <v>49675</v>
      </c>
      <c r="B421" s="39" t="s">
        <v>19</v>
      </c>
    </row>
    <row r="422" spans="1:2" ht="25.5" thickBot="1" x14ac:dyDescent="0.3">
      <c r="A422" s="40">
        <v>49730</v>
      </c>
      <c r="B422" s="41" t="s">
        <v>18</v>
      </c>
    </row>
    <row r="423" spans="1:2" ht="15.75" thickBot="1" x14ac:dyDescent="0.3">
      <c r="A423" s="40">
        <v>49731</v>
      </c>
      <c r="B423" s="41" t="s">
        <v>19</v>
      </c>
    </row>
    <row r="424" spans="1:2" ht="15.75" thickBot="1" x14ac:dyDescent="0.3">
      <c r="A424" s="40">
        <v>49776</v>
      </c>
      <c r="B424" s="41" t="s">
        <v>20</v>
      </c>
    </row>
    <row r="425" spans="1:2" ht="25.5" thickBot="1" x14ac:dyDescent="0.3">
      <c r="A425" s="40">
        <v>49786</v>
      </c>
      <c r="B425" s="41" t="s">
        <v>18</v>
      </c>
    </row>
    <row r="426" spans="1:2" ht="25.5" thickBot="1" x14ac:dyDescent="0.3">
      <c r="A426" s="40">
        <v>49796</v>
      </c>
      <c r="B426" s="41" t="s">
        <v>22</v>
      </c>
    </row>
    <row r="427" spans="1:2" ht="25.5" thickBot="1" x14ac:dyDescent="0.3">
      <c r="A427" s="40">
        <v>49838</v>
      </c>
      <c r="B427" s="41" t="s">
        <v>22</v>
      </c>
    </row>
    <row r="428" spans="1:2" ht="15.75" thickBot="1" x14ac:dyDescent="0.3">
      <c r="A428" s="40">
        <v>49925</v>
      </c>
      <c r="B428" s="41" t="s">
        <v>23</v>
      </c>
    </row>
    <row r="429" spans="1:2" ht="15.75" thickBot="1" x14ac:dyDescent="0.3">
      <c r="A429" s="40">
        <v>49960</v>
      </c>
      <c r="B429" s="41" t="s">
        <v>23</v>
      </c>
    </row>
    <row r="430" spans="1:2" ht="15.75" thickBot="1" x14ac:dyDescent="0.3">
      <c r="A430" s="40">
        <v>49981</v>
      </c>
      <c r="B430" s="41" t="s">
        <v>23</v>
      </c>
    </row>
    <row r="431" spans="1:2" ht="15.75" thickBot="1" x14ac:dyDescent="0.3">
      <c r="A431" s="40">
        <v>49994</v>
      </c>
      <c r="B431" s="41" t="s">
        <v>21</v>
      </c>
    </row>
    <row r="432" spans="1:2" ht="25.5" thickBot="1" x14ac:dyDescent="0.3">
      <c r="A432" s="40">
        <v>50034</v>
      </c>
      <c r="B432" s="41" t="s">
        <v>22</v>
      </c>
    </row>
    <row r="433" spans="1:2" ht="25.5" thickBot="1" x14ac:dyDescent="0.3">
      <c r="A433" s="42">
        <v>50041</v>
      </c>
      <c r="B433" s="43" t="s">
        <v>22</v>
      </c>
    </row>
    <row r="434" spans="1:2" ht="25.5" thickBot="1" x14ac:dyDescent="0.3">
      <c r="A434" s="36">
        <v>50087</v>
      </c>
      <c r="B434" s="37" t="s">
        <v>18</v>
      </c>
    </row>
    <row r="435" spans="1:2" ht="15.75" thickBot="1" x14ac:dyDescent="0.3">
      <c r="A435" s="36">
        <v>50088</v>
      </c>
      <c r="B435" s="37" t="s">
        <v>19</v>
      </c>
    </row>
    <row r="436" spans="1:2" ht="15.75" thickBot="1" x14ac:dyDescent="0.3">
      <c r="A436" s="36">
        <v>50133</v>
      </c>
      <c r="B436" s="37" t="s">
        <v>20</v>
      </c>
    </row>
    <row r="437" spans="1:2" ht="15.75" thickBot="1" x14ac:dyDescent="0.3">
      <c r="A437" s="36">
        <v>50151</v>
      </c>
      <c r="B437" s="37" t="s">
        <v>19</v>
      </c>
    </row>
    <row r="438" spans="1:2" ht="15.75" thickBot="1" x14ac:dyDescent="0.3">
      <c r="A438" s="36">
        <v>50161</v>
      </c>
      <c r="B438" s="37" t="s">
        <v>20</v>
      </c>
    </row>
    <row r="439" spans="1:2" ht="25.5" thickBot="1" x14ac:dyDescent="0.3">
      <c r="A439" s="36">
        <v>50195</v>
      </c>
      <c r="B439" s="37" t="s">
        <v>22</v>
      </c>
    </row>
    <row r="440" spans="1:2" ht="25.5" thickBot="1" x14ac:dyDescent="0.3">
      <c r="A440" s="36">
        <v>50290</v>
      </c>
      <c r="B440" s="37" t="s">
        <v>18</v>
      </c>
    </row>
    <row r="441" spans="1:2" ht="25.5" thickBot="1" x14ac:dyDescent="0.3">
      <c r="A441" s="36">
        <v>50325</v>
      </c>
      <c r="B441" s="37" t="s">
        <v>18</v>
      </c>
    </row>
    <row r="442" spans="1:2" ht="25.5" thickBot="1" x14ac:dyDescent="0.3">
      <c r="A442" s="36">
        <v>50346</v>
      </c>
      <c r="B442" s="37" t="s">
        <v>18</v>
      </c>
    </row>
    <row r="443" spans="1:2" ht="15.75" thickBot="1" x14ac:dyDescent="0.3">
      <c r="A443" s="36">
        <v>50359</v>
      </c>
      <c r="B443" s="37" t="s">
        <v>23</v>
      </c>
    </row>
    <row r="444" spans="1:2" ht="15.75" thickBot="1" x14ac:dyDescent="0.3">
      <c r="A444" s="36">
        <v>50399</v>
      </c>
      <c r="B444" s="37" t="s">
        <v>20</v>
      </c>
    </row>
    <row r="445" spans="1:2" ht="15.75" thickBot="1" x14ac:dyDescent="0.3">
      <c r="A445" s="38">
        <v>50406</v>
      </c>
      <c r="B445" s="39" t="s">
        <v>20</v>
      </c>
    </row>
    <row r="446" spans="1:2" ht="25.5" thickBot="1" x14ac:dyDescent="0.3">
      <c r="A446" s="40">
        <v>50472</v>
      </c>
      <c r="B446" s="41" t="s">
        <v>18</v>
      </c>
    </row>
    <row r="447" spans="1:2" ht="15.75" thickBot="1" x14ac:dyDescent="0.3">
      <c r="A447" s="40">
        <v>50473</v>
      </c>
      <c r="B447" s="41" t="s">
        <v>19</v>
      </c>
    </row>
    <row r="448" spans="1:2" ht="25.5" thickBot="1" x14ac:dyDescent="0.3">
      <c r="A448" s="40">
        <v>50516</v>
      </c>
      <c r="B448" s="41" t="s">
        <v>24</v>
      </c>
    </row>
    <row r="449" spans="1:2" ht="15.75" thickBot="1" x14ac:dyDescent="0.3">
      <c r="A449" s="40">
        <v>50518</v>
      </c>
      <c r="B449" s="41" t="s">
        <v>20</v>
      </c>
    </row>
    <row r="450" spans="1:2" ht="15.75" thickBot="1" x14ac:dyDescent="0.3">
      <c r="A450" s="40">
        <v>50526</v>
      </c>
      <c r="B450" s="41" t="s">
        <v>21</v>
      </c>
    </row>
    <row r="451" spans="1:2" ht="25.5" thickBot="1" x14ac:dyDescent="0.3">
      <c r="A451" s="40">
        <v>50580</v>
      </c>
      <c r="B451" s="41" t="s">
        <v>22</v>
      </c>
    </row>
    <row r="452" spans="1:2" ht="15.75" thickBot="1" x14ac:dyDescent="0.3">
      <c r="A452" s="40">
        <v>50655</v>
      </c>
      <c r="B452" s="41" t="s">
        <v>19</v>
      </c>
    </row>
    <row r="453" spans="1:2" ht="15.75" thickBot="1" x14ac:dyDescent="0.3">
      <c r="A453" s="40">
        <v>50690</v>
      </c>
      <c r="B453" s="41" t="s">
        <v>19</v>
      </c>
    </row>
    <row r="454" spans="1:2" ht="15.75" thickBot="1" x14ac:dyDescent="0.3">
      <c r="A454" s="40">
        <v>50711</v>
      </c>
      <c r="B454" s="41" t="s">
        <v>19</v>
      </c>
    </row>
    <row r="455" spans="1:2" ht="25.5" thickBot="1" x14ac:dyDescent="0.3">
      <c r="A455" s="40">
        <v>50724</v>
      </c>
      <c r="B455" s="41" t="s">
        <v>18</v>
      </c>
    </row>
    <row r="456" spans="1:2" ht="15.75" thickBot="1" x14ac:dyDescent="0.3">
      <c r="A456" s="40">
        <v>50764</v>
      </c>
      <c r="B456" s="41" t="s">
        <v>21</v>
      </c>
    </row>
    <row r="457" spans="1:2" ht="15.75" thickBot="1" x14ac:dyDescent="0.3">
      <c r="A457" s="42">
        <v>50771</v>
      </c>
      <c r="B457" s="43" t="s">
        <v>21</v>
      </c>
    </row>
    <row r="458" spans="1:2" ht="25.5" thickBot="1" x14ac:dyDescent="0.3">
      <c r="A458" s="36">
        <v>50822</v>
      </c>
      <c r="B458" s="37" t="s">
        <v>18</v>
      </c>
    </row>
    <row r="459" spans="1:2" ht="15.75" thickBot="1" x14ac:dyDescent="0.3">
      <c r="A459" s="36">
        <v>50823</v>
      </c>
      <c r="B459" s="37" t="s">
        <v>19</v>
      </c>
    </row>
    <row r="460" spans="1:2" ht="15.75" thickBot="1" x14ac:dyDescent="0.3">
      <c r="A460" s="36">
        <v>50868</v>
      </c>
      <c r="B460" s="37" t="s">
        <v>20</v>
      </c>
    </row>
    <row r="461" spans="1:2" ht="25.5" thickBot="1" x14ac:dyDescent="0.3">
      <c r="A461" s="36">
        <v>50881</v>
      </c>
      <c r="B461" s="37" t="s">
        <v>22</v>
      </c>
    </row>
    <row r="462" spans="1:2" ht="15.75" thickBot="1" x14ac:dyDescent="0.3">
      <c r="A462" s="36">
        <v>50891</v>
      </c>
      <c r="B462" s="37" t="s">
        <v>23</v>
      </c>
    </row>
    <row r="463" spans="1:2" ht="25.5" thickBot="1" x14ac:dyDescent="0.3">
      <c r="A463" s="36">
        <v>50930</v>
      </c>
      <c r="B463" s="37" t="s">
        <v>22</v>
      </c>
    </row>
    <row r="464" spans="1:2" ht="25.5" thickBot="1" x14ac:dyDescent="0.3">
      <c r="A464" s="36">
        <v>51020</v>
      </c>
      <c r="B464" s="37" t="s">
        <v>24</v>
      </c>
    </row>
    <row r="465" spans="1:2" ht="25.5" thickBot="1" x14ac:dyDescent="0.3">
      <c r="A465" s="36">
        <v>51055</v>
      </c>
      <c r="B465" s="37" t="s">
        <v>24</v>
      </c>
    </row>
    <row r="466" spans="1:2" ht="25.5" thickBot="1" x14ac:dyDescent="0.3">
      <c r="A466" s="36">
        <v>51076</v>
      </c>
      <c r="B466" s="37" t="s">
        <v>24</v>
      </c>
    </row>
    <row r="467" spans="1:2" ht="15.75" thickBot="1" x14ac:dyDescent="0.3">
      <c r="A467" s="36">
        <v>51089</v>
      </c>
      <c r="B467" s="37" t="s">
        <v>19</v>
      </c>
    </row>
    <row r="468" spans="1:2" ht="15.75" thickBot="1" x14ac:dyDescent="0.3">
      <c r="A468" s="36">
        <v>51129</v>
      </c>
      <c r="B468" s="37" t="s">
        <v>23</v>
      </c>
    </row>
    <row r="469" spans="1:2" ht="15.75" thickBot="1" x14ac:dyDescent="0.3">
      <c r="A469" s="38">
        <v>51136</v>
      </c>
      <c r="B469" s="39" t="s">
        <v>23</v>
      </c>
    </row>
    <row r="470" spans="1:2" ht="25.5" thickBot="1" x14ac:dyDescent="0.3">
      <c r="A470" s="40">
        <v>51179</v>
      </c>
      <c r="B470" s="41" t="s">
        <v>18</v>
      </c>
    </row>
    <row r="471" spans="1:2" ht="15.75" thickBot="1" x14ac:dyDescent="0.3">
      <c r="A471" s="40">
        <v>51180</v>
      </c>
      <c r="B471" s="41" t="s">
        <v>19</v>
      </c>
    </row>
    <row r="472" spans="1:2" ht="15.75" thickBot="1" x14ac:dyDescent="0.3">
      <c r="A472" s="40">
        <v>51225</v>
      </c>
      <c r="B472" s="41" t="s">
        <v>20</v>
      </c>
    </row>
    <row r="473" spans="1:2" ht="15.75" thickBot="1" x14ac:dyDescent="0.3">
      <c r="A473" s="40">
        <v>51247</v>
      </c>
      <c r="B473" s="41" t="s">
        <v>21</v>
      </c>
    </row>
    <row r="474" spans="1:2" ht="15.75" thickBot="1" x14ac:dyDescent="0.3">
      <c r="A474" s="40">
        <v>51257</v>
      </c>
      <c r="B474" s="41" t="s">
        <v>19</v>
      </c>
    </row>
    <row r="475" spans="1:2" ht="25.5" thickBot="1" x14ac:dyDescent="0.3">
      <c r="A475" s="40">
        <v>51287</v>
      </c>
      <c r="B475" s="41" t="s">
        <v>22</v>
      </c>
    </row>
    <row r="476" spans="1:2" ht="15.75" thickBot="1" x14ac:dyDescent="0.3">
      <c r="A476" s="40">
        <v>51386</v>
      </c>
      <c r="B476" s="41" t="s">
        <v>20</v>
      </c>
    </row>
    <row r="477" spans="1:2" ht="15.75" thickBot="1" x14ac:dyDescent="0.3">
      <c r="A477" s="40">
        <v>51421</v>
      </c>
      <c r="B477" s="41" t="s">
        <v>20</v>
      </c>
    </row>
    <row r="478" spans="1:2" ht="15.75" thickBot="1" x14ac:dyDescent="0.3">
      <c r="A478" s="40">
        <v>51442</v>
      </c>
      <c r="B478" s="41" t="s">
        <v>20</v>
      </c>
    </row>
    <row r="479" spans="1:2" ht="25.5" thickBot="1" x14ac:dyDescent="0.3">
      <c r="A479" s="40">
        <v>51455</v>
      </c>
      <c r="B479" s="41" t="s">
        <v>22</v>
      </c>
    </row>
    <row r="480" spans="1:2" ht="15.75" thickBot="1" x14ac:dyDescent="0.3">
      <c r="A480" s="40">
        <v>51495</v>
      </c>
      <c r="B480" s="41" t="s">
        <v>19</v>
      </c>
    </row>
    <row r="481" spans="1:2" ht="15.75" thickBot="1" x14ac:dyDescent="0.3">
      <c r="A481" s="42">
        <v>51502</v>
      </c>
      <c r="B481" s="43" t="s">
        <v>19</v>
      </c>
    </row>
    <row r="482" spans="1:2" ht="25.5" thickBot="1" x14ac:dyDescent="0.3">
      <c r="A482" s="36">
        <v>51564</v>
      </c>
      <c r="B482" s="37" t="s">
        <v>18</v>
      </c>
    </row>
    <row r="483" spans="1:2" ht="15.75" thickBot="1" x14ac:dyDescent="0.3">
      <c r="A483" s="36">
        <v>51565</v>
      </c>
      <c r="B483" s="37" t="s">
        <v>19</v>
      </c>
    </row>
    <row r="484" spans="1:2" ht="15.75" thickBot="1" x14ac:dyDescent="0.3">
      <c r="A484" s="36">
        <v>51610</v>
      </c>
      <c r="B484" s="37" t="s">
        <v>20</v>
      </c>
    </row>
    <row r="485" spans="1:2" ht="15.75" thickBot="1" x14ac:dyDescent="0.3">
      <c r="A485" s="36">
        <v>51612</v>
      </c>
      <c r="B485" s="37" t="s">
        <v>23</v>
      </c>
    </row>
    <row r="486" spans="1:2" ht="25.5" thickBot="1" x14ac:dyDescent="0.3">
      <c r="A486" s="36">
        <v>51622</v>
      </c>
      <c r="B486" s="37" t="s">
        <v>24</v>
      </c>
    </row>
    <row r="487" spans="1:2" ht="25.5" thickBot="1" x14ac:dyDescent="0.3">
      <c r="A487" s="36">
        <v>51672</v>
      </c>
      <c r="B487" s="37" t="s">
        <v>22</v>
      </c>
    </row>
    <row r="488" spans="1:2" ht="15.75" thickBot="1" x14ac:dyDescent="0.3">
      <c r="A488" s="36">
        <v>51751</v>
      </c>
      <c r="B488" s="37" t="s">
        <v>21</v>
      </c>
    </row>
    <row r="489" spans="1:2" ht="15.75" thickBot="1" x14ac:dyDescent="0.3">
      <c r="A489" s="36">
        <v>51786</v>
      </c>
      <c r="B489" s="37" t="s">
        <v>21</v>
      </c>
    </row>
    <row r="490" spans="1:2" ht="15.75" thickBot="1" x14ac:dyDescent="0.3">
      <c r="A490" s="36">
        <v>51807</v>
      </c>
      <c r="B490" s="37" t="s">
        <v>21</v>
      </c>
    </row>
    <row r="491" spans="1:2" ht="15.75" thickBot="1" x14ac:dyDescent="0.3">
      <c r="A491" s="36">
        <v>51820</v>
      </c>
      <c r="B491" s="37" t="s">
        <v>20</v>
      </c>
    </row>
    <row r="492" spans="1:2" ht="25.5" thickBot="1" x14ac:dyDescent="0.3">
      <c r="A492" s="36">
        <v>51860</v>
      </c>
      <c r="B492" s="37" t="s">
        <v>24</v>
      </c>
    </row>
    <row r="493" spans="1:2" ht="25.5" thickBot="1" x14ac:dyDescent="0.3">
      <c r="A493" s="38">
        <v>51867</v>
      </c>
      <c r="B493" s="39" t="s">
        <v>24</v>
      </c>
    </row>
    <row r="494" spans="1:2" ht="25.5" thickBot="1" x14ac:dyDescent="0.3">
      <c r="A494" s="40">
        <v>51914</v>
      </c>
      <c r="B494" s="41" t="s">
        <v>18</v>
      </c>
    </row>
    <row r="495" spans="1:2" ht="15.75" thickBot="1" x14ac:dyDescent="0.3">
      <c r="A495" s="40">
        <v>51915</v>
      </c>
      <c r="B495" s="41" t="s">
        <v>19</v>
      </c>
    </row>
    <row r="496" spans="1:2" ht="15.75" thickBot="1" x14ac:dyDescent="0.3">
      <c r="A496" s="40">
        <v>51960</v>
      </c>
      <c r="B496" s="41" t="s">
        <v>20</v>
      </c>
    </row>
    <row r="497" spans="1:2" ht="25.5" thickBot="1" x14ac:dyDescent="0.3">
      <c r="A497" s="40">
        <v>51977</v>
      </c>
      <c r="B497" s="41" t="s">
        <v>18</v>
      </c>
    </row>
    <row r="498" spans="1:2" ht="25.5" thickBot="1" x14ac:dyDescent="0.3">
      <c r="A498" s="40">
        <v>51987</v>
      </c>
      <c r="B498" s="41" t="s">
        <v>22</v>
      </c>
    </row>
    <row r="499" spans="1:2" ht="25.5" thickBot="1" x14ac:dyDescent="0.3">
      <c r="A499" s="40">
        <v>52022</v>
      </c>
      <c r="B499" s="41" t="s">
        <v>22</v>
      </c>
    </row>
    <row r="500" spans="1:2" ht="15.75" thickBot="1" x14ac:dyDescent="0.3">
      <c r="A500" s="40">
        <v>52116</v>
      </c>
      <c r="B500" s="41" t="s">
        <v>23</v>
      </c>
    </row>
    <row r="501" spans="1:2" ht="15.75" thickBot="1" x14ac:dyDescent="0.3">
      <c r="A501" s="40">
        <v>52151</v>
      </c>
      <c r="B501" s="41" t="s">
        <v>23</v>
      </c>
    </row>
    <row r="502" spans="1:2" ht="15.75" thickBot="1" x14ac:dyDescent="0.3">
      <c r="A502" s="40">
        <v>52172</v>
      </c>
      <c r="B502" s="41" t="s">
        <v>23</v>
      </c>
    </row>
    <row r="503" spans="1:2" ht="15.75" thickBot="1" x14ac:dyDescent="0.3">
      <c r="A503" s="40">
        <v>52185</v>
      </c>
      <c r="B503" s="41" t="s">
        <v>21</v>
      </c>
    </row>
    <row r="504" spans="1:2" ht="25.5" thickBot="1" x14ac:dyDescent="0.3">
      <c r="A504" s="40">
        <v>52225</v>
      </c>
      <c r="B504" s="41" t="s">
        <v>22</v>
      </c>
    </row>
    <row r="505" spans="1:2" ht="25.5" thickBot="1" x14ac:dyDescent="0.3">
      <c r="A505" s="42">
        <v>52232</v>
      </c>
      <c r="B505" s="43" t="s">
        <v>22</v>
      </c>
    </row>
    <row r="506" spans="1:2" ht="25.5" thickBot="1" x14ac:dyDescent="0.3">
      <c r="A506" s="36">
        <v>52271</v>
      </c>
      <c r="B506" s="37" t="s">
        <v>18</v>
      </c>
    </row>
    <row r="507" spans="1:2" ht="15.75" thickBot="1" x14ac:dyDescent="0.3">
      <c r="A507" s="36">
        <v>52272</v>
      </c>
      <c r="B507" s="37" t="s">
        <v>19</v>
      </c>
    </row>
    <row r="508" spans="1:2" ht="15.75" thickBot="1" x14ac:dyDescent="0.3">
      <c r="A508" s="36">
        <v>52317</v>
      </c>
      <c r="B508" s="37" t="s">
        <v>20</v>
      </c>
    </row>
    <row r="509" spans="1:2" ht="15.75" thickBot="1" x14ac:dyDescent="0.3">
      <c r="A509" s="36">
        <v>52342</v>
      </c>
      <c r="B509" s="37" t="s">
        <v>19</v>
      </c>
    </row>
    <row r="510" spans="1:2" ht="15.75" thickBot="1" x14ac:dyDescent="0.3">
      <c r="A510" s="36">
        <v>52352</v>
      </c>
      <c r="B510" s="37" t="s">
        <v>20</v>
      </c>
    </row>
    <row r="511" spans="1:2" ht="25.5" thickBot="1" x14ac:dyDescent="0.3">
      <c r="A511" s="36">
        <v>52379</v>
      </c>
      <c r="B511" s="37" t="s">
        <v>22</v>
      </c>
    </row>
    <row r="512" spans="1:2" ht="25.5" thickBot="1" x14ac:dyDescent="0.3">
      <c r="A512" s="36">
        <v>52481</v>
      </c>
      <c r="B512" s="37" t="s">
        <v>18</v>
      </c>
    </row>
    <row r="513" spans="1:2" ht="25.5" thickBot="1" x14ac:dyDescent="0.3">
      <c r="A513" s="36">
        <v>52516</v>
      </c>
      <c r="B513" s="37" t="s">
        <v>18</v>
      </c>
    </row>
    <row r="514" spans="1:2" ht="25.5" thickBot="1" x14ac:dyDescent="0.3">
      <c r="A514" s="36">
        <v>52537</v>
      </c>
      <c r="B514" s="37" t="s">
        <v>18</v>
      </c>
    </row>
    <row r="515" spans="1:2" ht="15.75" thickBot="1" x14ac:dyDescent="0.3">
      <c r="A515" s="36">
        <v>52550</v>
      </c>
      <c r="B515" s="37" t="s">
        <v>23</v>
      </c>
    </row>
    <row r="516" spans="1:2" ht="15.75" thickBot="1" x14ac:dyDescent="0.3">
      <c r="A516" s="36">
        <v>52590</v>
      </c>
      <c r="B516" s="37" t="s">
        <v>20</v>
      </c>
    </row>
    <row r="517" spans="1:2" ht="15.75" thickBot="1" x14ac:dyDescent="0.3">
      <c r="A517" s="38">
        <v>52597</v>
      </c>
      <c r="B517" s="39" t="s">
        <v>20</v>
      </c>
    </row>
    <row r="518" spans="1:2" ht="25.5" thickBot="1" x14ac:dyDescent="0.3">
      <c r="A518" s="40">
        <v>52656</v>
      </c>
      <c r="B518" s="41" t="s">
        <v>18</v>
      </c>
    </row>
    <row r="519" spans="1:2" ht="15.75" thickBot="1" x14ac:dyDescent="0.3">
      <c r="A519" s="40">
        <v>52657</v>
      </c>
      <c r="B519" s="41" t="s">
        <v>19</v>
      </c>
    </row>
    <row r="520" spans="1:2" ht="15.75" thickBot="1" x14ac:dyDescent="0.3">
      <c r="A520" s="40">
        <v>52702</v>
      </c>
      <c r="B520" s="41" t="s">
        <v>20</v>
      </c>
    </row>
    <row r="521" spans="1:2" ht="25.5" thickBot="1" x14ac:dyDescent="0.3">
      <c r="A521" s="40">
        <v>52708</v>
      </c>
      <c r="B521" s="41" t="s">
        <v>22</v>
      </c>
    </row>
    <row r="522" spans="1:2" ht="15.75" thickBot="1" x14ac:dyDescent="0.3">
      <c r="A522" s="40">
        <v>52718</v>
      </c>
      <c r="B522" s="41" t="s">
        <v>23</v>
      </c>
    </row>
    <row r="523" spans="1:2" ht="25.5" thickBot="1" x14ac:dyDescent="0.3">
      <c r="A523" s="40">
        <v>52764</v>
      </c>
      <c r="B523" s="41" t="s">
        <v>22</v>
      </c>
    </row>
    <row r="524" spans="1:2" ht="25.5" thickBot="1" x14ac:dyDescent="0.3">
      <c r="A524" s="40">
        <v>52847</v>
      </c>
      <c r="B524" s="41" t="s">
        <v>24</v>
      </c>
    </row>
    <row r="525" spans="1:2" ht="25.5" thickBot="1" x14ac:dyDescent="0.3">
      <c r="A525" s="40">
        <v>52882</v>
      </c>
      <c r="B525" s="41" t="s">
        <v>24</v>
      </c>
    </row>
    <row r="526" spans="1:2" ht="25.5" thickBot="1" x14ac:dyDescent="0.3">
      <c r="A526" s="40">
        <v>52903</v>
      </c>
      <c r="B526" s="41" t="s">
        <v>24</v>
      </c>
    </row>
    <row r="527" spans="1:2" ht="15.75" thickBot="1" x14ac:dyDescent="0.3">
      <c r="A527" s="40">
        <v>52916</v>
      </c>
      <c r="B527" s="41" t="s">
        <v>19</v>
      </c>
    </row>
    <row r="528" spans="1:2" ht="15.75" thickBot="1" x14ac:dyDescent="0.3">
      <c r="A528" s="38">
        <v>52956</v>
      </c>
      <c r="B528" s="39" t="s">
        <v>23</v>
      </c>
    </row>
    <row r="529" spans="1:2" ht="15.75" thickBot="1" x14ac:dyDescent="0.3">
      <c r="A529" s="42">
        <v>52963</v>
      </c>
      <c r="B529" s="43" t="s">
        <v>23</v>
      </c>
    </row>
    <row r="530" spans="1:2" ht="25.5" thickBot="1" x14ac:dyDescent="0.3">
      <c r="A530" s="36">
        <v>53013</v>
      </c>
      <c r="B530" s="37" t="s">
        <v>18</v>
      </c>
    </row>
    <row r="531" spans="1:2" ht="15.75" thickBot="1" x14ac:dyDescent="0.3">
      <c r="A531" s="36">
        <v>53014</v>
      </c>
      <c r="B531" s="37" t="s">
        <v>19</v>
      </c>
    </row>
    <row r="532" spans="1:2" ht="15.75" thickBot="1" x14ac:dyDescent="0.3">
      <c r="A532" s="36">
        <v>53059</v>
      </c>
      <c r="B532" s="37" t="s">
        <v>20</v>
      </c>
    </row>
    <row r="533" spans="1:2" ht="15.75" thickBot="1" x14ac:dyDescent="0.3">
      <c r="A533" s="36">
        <v>53073</v>
      </c>
      <c r="B533" s="37" t="s">
        <v>20</v>
      </c>
    </row>
    <row r="534" spans="1:2" ht="25.5" thickBot="1" x14ac:dyDescent="0.3">
      <c r="A534" s="36">
        <v>53083</v>
      </c>
      <c r="B534" s="37" t="s">
        <v>18</v>
      </c>
    </row>
    <row r="535" spans="1:2" ht="25.5" thickBot="1" x14ac:dyDescent="0.3">
      <c r="A535" s="36">
        <v>53121</v>
      </c>
      <c r="B535" s="37" t="s">
        <v>22</v>
      </c>
    </row>
    <row r="536" spans="1:2" ht="25.5" thickBot="1" x14ac:dyDescent="0.3">
      <c r="A536" s="36">
        <v>53212</v>
      </c>
      <c r="B536" s="37" t="s">
        <v>22</v>
      </c>
    </row>
    <row r="537" spans="1:2" ht="25.5" thickBot="1" x14ac:dyDescent="0.3">
      <c r="A537" s="36">
        <v>53247</v>
      </c>
      <c r="B537" s="37" t="s">
        <v>22</v>
      </c>
    </row>
    <row r="538" spans="1:2" ht="25.5" thickBot="1" x14ac:dyDescent="0.3">
      <c r="A538" s="36">
        <v>53268</v>
      </c>
      <c r="B538" s="37" t="s">
        <v>22</v>
      </c>
    </row>
    <row r="539" spans="1:2" ht="25.5" thickBot="1" x14ac:dyDescent="0.3">
      <c r="A539" s="36">
        <v>53281</v>
      </c>
      <c r="B539" s="37" t="s">
        <v>24</v>
      </c>
    </row>
    <row r="540" spans="1:2" ht="25.5" thickBot="1" x14ac:dyDescent="0.3">
      <c r="A540" s="36">
        <v>53321</v>
      </c>
      <c r="B540" s="37" t="s">
        <v>18</v>
      </c>
    </row>
    <row r="541" spans="1:2" ht="25.5" thickBot="1" x14ac:dyDescent="0.3">
      <c r="A541" s="38">
        <v>53328</v>
      </c>
      <c r="B541" s="39" t="s">
        <v>18</v>
      </c>
    </row>
    <row r="542" spans="1:2" ht="25.5" thickBot="1" x14ac:dyDescent="0.3">
      <c r="A542" s="40">
        <v>53363</v>
      </c>
      <c r="B542" s="41" t="s">
        <v>18</v>
      </c>
    </row>
    <row r="543" spans="1:2" ht="15.75" thickBot="1" x14ac:dyDescent="0.3">
      <c r="A543" s="40">
        <v>53364</v>
      </c>
      <c r="B543" s="41" t="s">
        <v>19</v>
      </c>
    </row>
    <row r="544" spans="1:2" ht="15.75" thickBot="1" x14ac:dyDescent="0.3">
      <c r="A544" s="40">
        <v>53409</v>
      </c>
      <c r="B544" s="41" t="s">
        <v>20</v>
      </c>
    </row>
    <row r="545" spans="1:2" ht="15.75" thickBot="1" x14ac:dyDescent="0.3">
      <c r="A545" s="40">
        <v>53438</v>
      </c>
      <c r="B545" s="41" t="s">
        <v>21</v>
      </c>
    </row>
    <row r="546" spans="1:2" ht="15.75" thickBot="1" x14ac:dyDescent="0.3">
      <c r="A546" s="40">
        <v>53448</v>
      </c>
      <c r="B546" s="41" t="s">
        <v>19</v>
      </c>
    </row>
    <row r="547" spans="1:2" ht="25.5" thickBot="1" x14ac:dyDescent="0.3">
      <c r="A547" s="40">
        <v>53471</v>
      </c>
      <c r="B547" s="41" t="s">
        <v>22</v>
      </c>
    </row>
    <row r="548" spans="1:2" ht="15.75" thickBot="1" x14ac:dyDescent="0.3">
      <c r="A548" s="40">
        <v>53577</v>
      </c>
      <c r="B548" s="41" t="s">
        <v>20</v>
      </c>
    </row>
    <row r="549" spans="1:2" ht="15.75" thickBot="1" x14ac:dyDescent="0.3">
      <c r="A549" s="40">
        <v>53612</v>
      </c>
      <c r="B549" s="41" t="s">
        <v>20</v>
      </c>
    </row>
    <row r="550" spans="1:2" ht="15.75" thickBot="1" x14ac:dyDescent="0.3">
      <c r="A550" s="40">
        <v>53633</v>
      </c>
      <c r="B550" s="41" t="s">
        <v>20</v>
      </c>
    </row>
    <row r="551" spans="1:2" ht="25.5" thickBot="1" x14ac:dyDescent="0.3">
      <c r="A551" s="40">
        <v>53646</v>
      </c>
      <c r="B551" s="41" t="s">
        <v>22</v>
      </c>
    </row>
    <row r="552" spans="1:2" ht="15.75" thickBot="1" x14ac:dyDescent="0.3">
      <c r="A552" s="40">
        <v>53686</v>
      </c>
      <c r="B552" s="41" t="s">
        <v>19</v>
      </c>
    </row>
    <row r="553" spans="1:2" ht="15.75" thickBot="1" x14ac:dyDescent="0.3">
      <c r="A553" s="42">
        <v>53693</v>
      </c>
      <c r="B553" s="43" t="s">
        <v>19</v>
      </c>
    </row>
    <row r="554" spans="1:2" ht="25.5" thickBot="1" x14ac:dyDescent="0.3">
      <c r="A554" s="36">
        <v>53748</v>
      </c>
      <c r="B554" s="37" t="s">
        <v>18</v>
      </c>
    </row>
    <row r="555" spans="1:2" ht="15.75" thickBot="1" x14ac:dyDescent="0.3">
      <c r="A555" s="36">
        <v>53749</v>
      </c>
      <c r="B555" s="37" t="s">
        <v>19</v>
      </c>
    </row>
    <row r="556" spans="1:2" ht="15.75" thickBot="1" x14ac:dyDescent="0.3">
      <c r="A556" s="36">
        <v>53794</v>
      </c>
      <c r="B556" s="37" t="s">
        <v>20</v>
      </c>
    </row>
    <row r="557" spans="1:2" ht="15.75" thickBot="1" x14ac:dyDescent="0.3">
      <c r="A557" s="36">
        <v>53803</v>
      </c>
      <c r="B557" s="37" t="s">
        <v>19</v>
      </c>
    </row>
    <row r="558" spans="1:2" ht="25.5" thickBot="1" x14ac:dyDescent="0.3">
      <c r="A558" s="36">
        <v>53813</v>
      </c>
      <c r="B558" s="37" t="s">
        <v>24</v>
      </c>
    </row>
    <row r="559" spans="1:2" ht="25.5" thickBot="1" x14ac:dyDescent="0.3">
      <c r="A559" s="36">
        <v>53856</v>
      </c>
      <c r="B559" s="37" t="s">
        <v>22</v>
      </c>
    </row>
    <row r="560" spans="1:2" ht="15.75" thickBot="1" x14ac:dyDescent="0.3">
      <c r="A560" s="36">
        <v>53942</v>
      </c>
      <c r="B560" s="37" t="s">
        <v>21</v>
      </c>
    </row>
    <row r="561" spans="1:2" ht="15.75" thickBot="1" x14ac:dyDescent="0.3">
      <c r="A561" s="36">
        <v>53977</v>
      </c>
      <c r="B561" s="37" t="s">
        <v>21</v>
      </c>
    </row>
    <row r="562" spans="1:2" ht="15.75" thickBot="1" x14ac:dyDescent="0.3">
      <c r="A562" s="36">
        <v>53998</v>
      </c>
      <c r="B562" s="37" t="s">
        <v>21</v>
      </c>
    </row>
    <row r="563" spans="1:2" ht="15.75" thickBot="1" x14ac:dyDescent="0.3">
      <c r="A563" s="36">
        <v>54011</v>
      </c>
      <c r="B563" s="37" t="s">
        <v>20</v>
      </c>
    </row>
    <row r="564" spans="1:2" ht="25.5" thickBot="1" x14ac:dyDescent="0.3">
      <c r="A564" s="36">
        <v>54051</v>
      </c>
      <c r="B564" s="37" t="s">
        <v>24</v>
      </c>
    </row>
    <row r="565" spans="1:2" ht="25.5" thickBot="1" x14ac:dyDescent="0.3">
      <c r="A565" s="38">
        <v>54058</v>
      </c>
      <c r="B565" s="39" t="s">
        <v>24</v>
      </c>
    </row>
    <row r="566" spans="1:2" ht="25.5" thickBot="1" x14ac:dyDescent="0.3">
      <c r="A566" s="40">
        <v>54105</v>
      </c>
      <c r="B566" s="41" t="s">
        <v>18</v>
      </c>
    </row>
    <row r="567" spans="1:2" ht="15.75" thickBot="1" x14ac:dyDescent="0.3">
      <c r="A567" s="40">
        <v>54106</v>
      </c>
      <c r="B567" s="41" t="s">
        <v>19</v>
      </c>
    </row>
    <row r="568" spans="1:2" ht="15.75" thickBot="1" x14ac:dyDescent="0.3">
      <c r="A568" s="40">
        <v>54151</v>
      </c>
      <c r="B568" s="41" t="s">
        <v>20</v>
      </c>
    </row>
    <row r="569" spans="1:2" ht="15.75" thickBot="1" x14ac:dyDescent="0.3">
      <c r="A569" s="40">
        <v>54169</v>
      </c>
      <c r="B569" s="41" t="s">
        <v>19</v>
      </c>
    </row>
    <row r="570" spans="1:2" ht="15.75" thickBot="1" x14ac:dyDescent="0.3">
      <c r="A570" s="40">
        <v>54179</v>
      </c>
      <c r="B570" s="41" t="s">
        <v>20</v>
      </c>
    </row>
    <row r="571" spans="1:2" ht="25.5" thickBot="1" x14ac:dyDescent="0.3">
      <c r="A571" s="40">
        <v>54213</v>
      </c>
      <c r="B571" s="41" t="s">
        <v>22</v>
      </c>
    </row>
    <row r="572" spans="1:2" ht="25.5" thickBot="1" x14ac:dyDescent="0.3">
      <c r="A572" s="40">
        <v>54308</v>
      </c>
      <c r="B572" s="41" t="s">
        <v>18</v>
      </c>
    </row>
    <row r="573" spans="1:2" ht="25.5" thickBot="1" x14ac:dyDescent="0.3">
      <c r="A573" s="40">
        <v>54343</v>
      </c>
      <c r="B573" s="41" t="s">
        <v>18</v>
      </c>
    </row>
    <row r="574" spans="1:2" ht="25.5" thickBot="1" x14ac:dyDescent="0.3">
      <c r="A574" s="40">
        <v>54364</v>
      </c>
      <c r="B574" s="41" t="s">
        <v>18</v>
      </c>
    </row>
    <row r="575" spans="1:2" ht="15.75" thickBot="1" x14ac:dyDescent="0.3">
      <c r="A575" s="40">
        <v>54377</v>
      </c>
      <c r="B575" s="41" t="s">
        <v>23</v>
      </c>
    </row>
    <row r="576" spans="1:2" ht="15.75" thickBot="1" x14ac:dyDescent="0.3">
      <c r="A576" s="40">
        <v>54417</v>
      </c>
      <c r="B576" s="41" t="s">
        <v>20</v>
      </c>
    </row>
    <row r="577" spans="1:2" ht="15.75" thickBot="1" x14ac:dyDescent="0.3">
      <c r="A577" s="42">
        <v>54424</v>
      </c>
      <c r="B577" s="43" t="s">
        <v>20</v>
      </c>
    </row>
    <row r="578" spans="1:2" ht="25.5" thickBot="1" x14ac:dyDescent="0.3">
      <c r="A578" s="36">
        <v>54483</v>
      </c>
      <c r="B578" s="37" t="s">
        <v>18</v>
      </c>
    </row>
    <row r="579" spans="1:2" ht="15.75" thickBot="1" x14ac:dyDescent="0.3">
      <c r="A579" s="36">
        <v>54484</v>
      </c>
      <c r="B579" s="37" t="s">
        <v>19</v>
      </c>
    </row>
    <row r="580" spans="1:2" ht="15.75" thickBot="1" x14ac:dyDescent="0.3">
      <c r="A580" s="36">
        <v>54529</v>
      </c>
      <c r="B580" s="37" t="s">
        <v>20</v>
      </c>
    </row>
    <row r="581" spans="1:2" ht="25.5" thickBot="1" x14ac:dyDescent="0.3">
      <c r="A581" s="36">
        <v>54534</v>
      </c>
      <c r="B581" s="37" t="s">
        <v>24</v>
      </c>
    </row>
    <row r="582" spans="1:2" ht="15.75" thickBot="1" x14ac:dyDescent="0.3">
      <c r="A582" s="36">
        <v>54544</v>
      </c>
      <c r="B582" s="37" t="s">
        <v>21</v>
      </c>
    </row>
    <row r="583" spans="1:2" ht="25.5" thickBot="1" x14ac:dyDescent="0.3">
      <c r="A583" s="36">
        <v>54591</v>
      </c>
      <c r="B583" s="37" t="s">
        <v>22</v>
      </c>
    </row>
    <row r="584" spans="1:2" ht="15.75" thickBot="1" x14ac:dyDescent="0.3">
      <c r="A584" s="36">
        <v>54673</v>
      </c>
      <c r="B584" s="37" t="s">
        <v>19</v>
      </c>
    </row>
    <row r="585" spans="1:2" ht="15.75" thickBot="1" x14ac:dyDescent="0.3">
      <c r="A585" s="36">
        <v>54708</v>
      </c>
      <c r="B585" s="37" t="s">
        <v>19</v>
      </c>
    </row>
    <row r="586" spans="1:2" ht="15.75" thickBot="1" x14ac:dyDescent="0.3">
      <c r="A586" s="36">
        <v>54729</v>
      </c>
      <c r="B586" s="37" t="s">
        <v>19</v>
      </c>
    </row>
    <row r="587" spans="1:2" ht="25.5" thickBot="1" x14ac:dyDescent="0.3">
      <c r="A587" s="36">
        <v>54742</v>
      </c>
      <c r="B587" s="37" t="s">
        <v>18</v>
      </c>
    </row>
    <row r="588" spans="1:2" ht="15.75" thickBot="1" x14ac:dyDescent="0.3">
      <c r="A588" s="36">
        <v>54782</v>
      </c>
      <c r="B588" s="37" t="s">
        <v>21</v>
      </c>
    </row>
    <row r="589" spans="1:2" ht="15.75" thickBot="1" x14ac:dyDescent="0.3">
      <c r="A589" s="38">
        <v>54789</v>
      </c>
      <c r="B589" s="39" t="s">
        <v>21</v>
      </c>
    </row>
    <row r="590" spans="1:2" ht="25.5" thickBot="1" x14ac:dyDescent="0.3">
      <c r="A590" s="40">
        <v>54840</v>
      </c>
      <c r="B590" s="41" t="s">
        <v>18</v>
      </c>
    </row>
    <row r="591" spans="1:2" ht="15.75" thickBot="1" x14ac:dyDescent="0.3">
      <c r="A591" s="40">
        <v>54841</v>
      </c>
      <c r="B591" s="41" t="s">
        <v>19</v>
      </c>
    </row>
    <row r="592" spans="1:2" ht="15.75" thickBot="1" x14ac:dyDescent="0.3">
      <c r="A592" s="40">
        <v>54886</v>
      </c>
      <c r="B592" s="41" t="s">
        <v>20</v>
      </c>
    </row>
    <row r="593" spans="1:2" ht="25.5" thickBot="1" x14ac:dyDescent="0.3">
      <c r="A593" s="40">
        <v>54899</v>
      </c>
      <c r="B593" s="41" t="s">
        <v>22</v>
      </c>
    </row>
    <row r="594" spans="1:2" ht="15.75" thickBot="1" x14ac:dyDescent="0.3">
      <c r="A594" s="40">
        <v>54909</v>
      </c>
      <c r="B594" s="41" t="s">
        <v>23</v>
      </c>
    </row>
    <row r="595" spans="1:2" ht="25.5" thickBot="1" x14ac:dyDescent="0.3">
      <c r="A595" s="40">
        <v>54948</v>
      </c>
      <c r="B595" s="41" t="s">
        <v>22</v>
      </c>
    </row>
    <row r="596" spans="1:2" ht="25.5" thickBot="1" x14ac:dyDescent="0.3">
      <c r="A596" s="40">
        <v>55038</v>
      </c>
      <c r="B596" s="41" t="s">
        <v>24</v>
      </c>
    </row>
    <row r="597" spans="1:2" ht="25.5" thickBot="1" x14ac:dyDescent="0.3">
      <c r="A597" s="40">
        <v>55073</v>
      </c>
      <c r="B597" s="41" t="s">
        <v>24</v>
      </c>
    </row>
    <row r="598" spans="1:2" ht="25.5" thickBot="1" x14ac:dyDescent="0.3">
      <c r="A598" s="40">
        <v>55094</v>
      </c>
      <c r="B598" s="41" t="s">
        <v>24</v>
      </c>
    </row>
    <row r="599" spans="1:2" ht="15.75" thickBot="1" x14ac:dyDescent="0.3">
      <c r="A599" s="40">
        <v>55107</v>
      </c>
      <c r="B599" s="41" t="s">
        <v>19</v>
      </c>
    </row>
    <row r="600" spans="1:2" ht="15.75" thickBot="1" x14ac:dyDescent="0.3">
      <c r="A600" s="40">
        <v>55147</v>
      </c>
      <c r="B600" s="41" t="s">
        <v>23</v>
      </c>
    </row>
    <row r="601" spans="1:2" ht="15.75" thickBot="1" x14ac:dyDescent="0.3">
      <c r="A601" s="42">
        <v>55154</v>
      </c>
      <c r="B601" s="43" t="s">
        <v>23</v>
      </c>
    </row>
    <row r="602" spans="1:2" ht="25.5" thickBot="1" x14ac:dyDescent="0.3">
      <c r="A602" s="36">
        <v>55197</v>
      </c>
      <c r="B602" s="37" t="s">
        <v>18</v>
      </c>
    </row>
    <row r="603" spans="1:2" ht="15.75" thickBot="1" x14ac:dyDescent="0.3">
      <c r="A603" s="36">
        <v>55198</v>
      </c>
      <c r="B603" s="37" t="s">
        <v>19</v>
      </c>
    </row>
    <row r="604" spans="1:2" ht="15.75" thickBot="1" x14ac:dyDescent="0.3">
      <c r="A604" s="36">
        <v>55243</v>
      </c>
      <c r="B604" s="37" t="s">
        <v>20</v>
      </c>
    </row>
    <row r="605" spans="1:2" ht="15.75" thickBot="1" x14ac:dyDescent="0.3">
      <c r="A605" s="36">
        <v>55264</v>
      </c>
      <c r="B605" s="37" t="s">
        <v>20</v>
      </c>
    </row>
    <row r="606" spans="1:2" ht="25.5" thickBot="1" x14ac:dyDescent="0.3">
      <c r="A606" s="36">
        <v>55274</v>
      </c>
      <c r="B606" s="37" t="s">
        <v>18</v>
      </c>
    </row>
    <row r="607" spans="1:2" ht="25.5" thickBot="1" x14ac:dyDescent="0.3">
      <c r="A607" s="36">
        <v>55305</v>
      </c>
      <c r="B607" s="37" t="s">
        <v>22</v>
      </c>
    </row>
    <row r="608" spans="1:2" ht="25.5" thickBot="1" x14ac:dyDescent="0.3">
      <c r="A608" s="36">
        <v>55403</v>
      </c>
      <c r="B608" s="37" t="s">
        <v>22</v>
      </c>
    </row>
    <row r="609" spans="1:2" ht="25.5" thickBot="1" x14ac:dyDescent="0.3">
      <c r="A609" s="36">
        <v>55438</v>
      </c>
      <c r="B609" s="37" t="s">
        <v>22</v>
      </c>
    </row>
    <row r="610" spans="1:2" ht="25.5" thickBot="1" x14ac:dyDescent="0.3">
      <c r="A610" s="36">
        <v>55459</v>
      </c>
      <c r="B610" s="37" t="s">
        <v>22</v>
      </c>
    </row>
    <row r="611" spans="1:2" ht="25.5" thickBot="1" x14ac:dyDescent="0.3">
      <c r="A611" s="36">
        <v>55472</v>
      </c>
      <c r="B611" s="37" t="s">
        <v>24</v>
      </c>
    </row>
    <row r="612" spans="1:2" ht="25.5" thickBot="1" x14ac:dyDescent="0.3">
      <c r="A612" s="36">
        <v>55512</v>
      </c>
      <c r="B612" s="37" t="s">
        <v>18</v>
      </c>
    </row>
    <row r="613" spans="1:2" ht="25.5" thickBot="1" x14ac:dyDescent="0.3">
      <c r="A613" s="38">
        <v>55519</v>
      </c>
      <c r="B613" s="39" t="s">
        <v>18</v>
      </c>
    </row>
    <row r="614" spans="1:2" ht="25.5" thickBot="1" x14ac:dyDescent="0.3">
      <c r="A614" s="40">
        <v>55582</v>
      </c>
      <c r="B614" s="41" t="s">
        <v>18</v>
      </c>
    </row>
    <row r="615" spans="1:2" ht="15.75" thickBot="1" x14ac:dyDescent="0.3">
      <c r="A615" s="40">
        <v>55583</v>
      </c>
      <c r="B615" s="41" t="s">
        <v>19</v>
      </c>
    </row>
    <row r="616" spans="1:2" ht="15.75" thickBot="1" x14ac:dyDescent="0.3">
      <c r="A616" s="40">
        <v>55628</v>
      </c>
      <c r="B616" s="41" t="s">
        <v>20</v>
      </c>
    </row>
    <row r="617" spans="1:2" ht="15.75" thickBot="1" x14ac:dyDescent="0.3">
      <c r="A617" s="40">
        <v>55630</v>
      </c>
      <c r="B617" s="41" t="s">
        <v>23</v>
      </c>
    </row>
    <row r="618" spans="1:2" ht="25.5" thickBot="1" x14ac:dyDescent="0.3">
      <c r="A618" s="40">
        <v>55640</v>
      </c>
      <c r="B618" s="41" t="s">
        <v>24</v>
      </c>
    </row>
    <row r="619" spans="1:2" ht="25.5" thickBot="1" x14ac:dyDescent="0.3">
      <c r="A619" s="40">
        <v>55690</v>
      </c>
      <c r="B619" s="41" t="s">
        <v>22</v>
      </c>
    </row>
    <row r="620" spans="1:2" ht="15.75" thickBot="1" x14ac:dyDescent="0.3">
      <c r="A620" s="40">
        <v>55769</v>
      </c>
      <c r="B620" s="41" t="s">
        <v>21</v>
      </c>
    </row>
    <row r="621" spans="1:2" ht="15.75" thickBot="1" x14ac:dyDescent="0.3">
      <c r="A621" s="40">
        <v>55804</v>
      </c>
      <c r="B621" s="41" t="s">
        <v>21</v>
      </c>
    </row>
    <row r="622" spans="1:2" ht="15.75" thickBot="1" x14ac:dyDescent="0.3">
      <c r="A622" s="40">
        <v>55825</v>
      </c>
      <c r="B622" s="41" t="s">
        <v>21</v>
      </c>
    </row>
    <row r="623" spans="1:2" ht="15.75" thickBot="1" x14ac:dyDescent="0.3">
      <c r="A623" s="40">
        <v>55838</v>
      </c>
      <c r="B623" s="41" t="s">
        <v>20</v>
      </c>
    </row>
    <row r="624" spans="1:2" ht="25.5" thickBot="1" x14ac:dyDescent="0.3">
      <c r="A624" s="40">
        <v>55878</v>
      </c>
      <c r="B624" s="41" t="s">
        <v>24</v>
      </c>
    </row>
    <row r="625" spans="1:2" ht="25.5" thickBot="1" x14ac:dyDescent="0.3">
      <c r="A625" s="42">
        <v>55885</v>
      </c>
      <c r="B625" s="43" t="s">
        <v>24</v>
      </c>
    </row>
    <row r="626" spans="1:2" ht="25.5" thickBot="1" x14ac:dyDescent="0.3">
      <c r="A626" s="36">
        <v>55932</v>
      </c>
      <c r="B626" s="37" t="s">
        <v>18</v>
      </c>
    </row>
    <row r="627" spans="1:2" ht="15.75" thickBot="1" x14ac:dyDescent="0.3">
      <c r="A627" s="36">
        <v>55933</v>
      </c>
      <c r="B627" s="37" t="s">
        <v>19</v>
      </c>
    </row>
    <row r="628" spans="1:2" ht="15.75" thickBot="1" x14ac:dyDescent="0.3">
      <c r="A628" s="36">
        <v>55978</v>
      </c>
      <c r="B628" s="37" t="s">
        <v>20</v>
      </c>
    </row>
    <row r="629" spans="1:2" ht="25.5" thickBot="1" x14ac:dyDescent="0.3">
      <c r="A629" s="36">
        <v>55995</v>
      </c>
      <c r="B629" s="37" t="s">
        <v>18</v>
      </c>
    </row>
    <row r="630" spans="1:2" ht="25.5" thickBot="1" x14ac:dyDescent="0.3">
      <c r="A630" s="36">
        <v>56005</v>
      </c>
      <c r="B630" s="37" t="s">
        <v>22</v>
      </c>
    </row>
    <row r="631" spans="1:2" ht="25.5" thickBot="1" x14ac:dyDescent="0.3">
      <c r="A631" s="36">
        <v>56040</v>
      </c>
      <c r="B631" s="37" t="s">
        <v>22</v>
      </c>
    </row>
    <row r="632" spans="1:2" ht="15.75" thickBot="1" x14ac:dyDescent="0.3">
      <c r="A632" s="36">
        <v>56134</v>
      </c>
      <c r="B632" s="37" t="s">
        <v>23</v>
      </c>
    </row>
    <row r="633" spans="1:2" ht="15.75" thickBot="1" x14ac:dyDescent="0.3">
      <c r="A633" s="36">
        <v>56169</v>
      </c>
      <c r="B633" s="37" t="s">
        <v>23</v>
      </c>
    </row>
    <row r="634" spans="1:2" ht="15.75" thickBot="1" x14ac:dyDescent="0.3">
      <c r="A634" s="36">
        <v>56190</v>
      </c>
      <c r="B634" s="37" t="s">
        <v>23</v>
      </c>
    </row>
    <row r="635" spans="1:2" ht="15.75" thickBot="1" x14ac:dyDescent="0.3">
      <c r="A635" s="36">
        <v>56203</v>
      </c>
      <c r="B635" s="37" t="s">
        <v>21</v>
      </c>
    </row>
    <row r="636" spans="1:2" ht="25.5" thickBot="1" x14ac:dyDescent="0.3">
      <c r="A636" s="36">
        <v>56243</v>
      </c>
      <c r="B636" s="37" t="s">
        <v>22</v>
      </c>
    </row>
    <row r="637" spans="1:2" ht="25.5" thickBot="1" x14ac:dyDescent="0.3">
      <c r="A637" s="38">
        <v>56250</v>
      </c>
      <c r="B637" s="39" t="s">
        <v>22</v>
      </c>
    </row>
    <row r="638" spans="1:2" ht="25.5" thickBot="1" x14ac:dyDescent="0.3">
      <c r="A638" s="40">
        <v>56289</v>
      </c>
      <c r="B638" s="41" t="s">
        <v>18</v>
      </c>
    </row>
    <row r="639" spans="1:2" ht="15.75" thickBot="1" x14ac:dyDescent="0.3">
      <c r="A639" s="40">
        <v>56290</v>
      </c>
      <c r="B639" s="41" t="s">
        <v>19</v>
      </c>
    </row>
    <row r="640" spans="1:2" ht="15.75" thickBot="1" x14ac:dyDescent="0.3">
      <c r="A640" s="40">
        <v>56335</v>
      </c>
      <c r="B640" s="41" t="s">
        <v>20</v>
      </c>
    </row>
    <row r="641" spans="1:2" ht="15.75" thickBot="1" x14ac:dyDescent="0.3">
      <c r="A641" s="40">
        <v>56360</v>
      </c>
      <c r="B641" s="41" t="s">
        <v>19</v>
      </c>
    </row>
    <row r="642" spans="1:2" ht="15.75" thickBot="1" x14ac:dyDescent="0.3">
      <c r="A642" s="40">
        <v>56370</v>
      </c>
      <c r="B642" s="41" t="s">
        <v>20</v>
      </c>
    </row>
    <row r="643" spans="1:2" ht="25.5" thickBot="1" x14ac:dyDescent="0.3">
      <c r="A643" s="40">
        <v>56397</v>
      </c>
      <c r="B643" s="41" t="s">
        <v>22</v>
      </c>
    </row>
    <row r="644" spans="1:2" ht="25.5" thickBot="1" x14ac:dyDescent="0.3">
      <c r="A644" s="40">
        <v>56499</v>
      </c>
      <c r="B644" s="41" t="s">
        <v>18</v>
      </c>
    </row>
    <row r="645" spans="1:2" ht="25.5" thickBot="1" x14ac:dyDescent="0.3">
      <c r="A645" s="40">
        <v>56534</v>
      </c>
      <c r="B645" s="41" t="s">
        <v>18</v>
      </c>
    </row>
    <row r="646" spans="1:2" ht="25.5" thickBot="1" x14ac:dyDescent="0.3">
      <c r="A646" s="40">
        <v>56555</v>
      </c>
      <c r="B646" s="41" t="s">
        <v>18</v>
      </c>
    </row>
    <row r="647" spans="1:2" ht="15.75" thickBot="1" x14ac:dyDescent="0.3">
      <c r="A647" s="40">
        <v>56568</v>
      </c>
      <c r="B647" s="41" t="s">
        <v>23</v>
      </c>
    </row>
    <row r="648" spans="1:2" ht="15.75" thickBot="1" x14ac:dyDescent="0.3">
      <c r="A648" s="40">
        <v>56608</v>
      </c>
      <c r="B648" s="41" t="s">
        <v>20</v>
      </c>
    </row>
    <row r="649" spans="1:2" ht="15.75" thickBot="1" x14ac:dyDescent="0.3">
      <c r="A649" s="42">
        <v>56615</v>
      </c>
      <c r="B649" s="43" t="s">
        <v>20</v>
      </c>
    </row>
    <row r="650" spans="1:2" ht="25.5" thickBot="1" x14ac:dyDescent="0.3">
      <c r="A650" s="36">
        <v>56674</v>
      </c>
      <c r="B650" s="37" t="s">
        <v>18</v>
      </c>
    </row>
    <row r="651" spans="1:2" ht="15.75" thickBot="1" x14ac:dyDescent="0.3">
      <c r="A651" s="36">
        <v>56675</v>
      </c>
      <c r="B651" s="37" t="s">
        <v>19</v>
      </c>
    </row>
    <row r="652" spans="1:2" ht="15.75" thickBot="1" x14ac:dyDescent="0.3">
      <c r="A652" s="36">
        <v>56720</v>
      </c>
      <c r="B652" s="37" t="s">
        <v>20</v>
      </c>
    </row>
    <row r="653" spans="1:2" ht="25.5" thickBot="1" x14ac:dyDescent="0.3">
      <c r="A653" s="36">
        <v>56725</v>
      </c>
      <c r="B653" s="37" t="s">
        <v>24</v>
      </c>
    </row>
    <row r="654" spans="1:2" ht="15.75" thickBot="1" x14ac:dyDescent="0.3">
      <c r="A654" s="36">
        <v>56735</v>
      </c>
      <c r="B654" s="37" t="s">
        <v>21</v>
      </c>
    </row>
    <row r="655" spans="1:2" ht="25.5" thickBot="1" x14ac:dyDescent="0.3">
      <c r="A655" s="36">
        <v>56782</v>
      </c>
      <c r="B655" s="37" t="s">
        <v>22</v>
      </c>
    </row>
    <row r="656" spans="1:2" ht="15.75" thickBot="1" x14ac:dyDescent="0.3">
      <c r="A656" s="36">
        <v>56864</v>
      </c>
      <c r="B656" s="37" t="s">
        <v>19</v>
      </c>
    </row>
    <row r="657" spans="1:2" ht="15.75" thickBot="1" x14ac:dyDescent="0.3">
      <c r="A657" s="36">
        <v>56899</v>
      </c>
      <c r="B657" s="37" t="s">
        <v>19</v>
      </c>
    </row>
    <row r="658" spans="1:2" ht="15.75" thickBot="1" x14ac:dyDescent="0.3">
      <c r="A658" s="36">
        <v>56920</v>
      </c>
      <c r="B658" s="37" t="s">
        <v>19</v>
      </c>
    </row>
    <row r="659" spans="1:2" ht="25.5" thickBot="1" x14ac:dyDescent="0.3">
      <c r="A659" s="36">
        <v>56933</v>
      </c>
      <c r="B659" s="37" t="s">
        <v>18</v>
      </c>
    </row>
    <row r="660" spans="1:2" ht="15.75" thickBot="1" x14ac:dyDescent="0.3">
      <c r="A660" s="36">
        <v>56973</v>
      </c>
      <c r="B660" s="37" t="s">
        <v>21</v>
      </c>
    </row>
    <row r="661" spans="1:2" ht="15.75" thickBot="1" x14ac:dyDescent="0.3">
      <c r="A661" s="38">
        <v>56980</v>
      </c>
      <c r="B661" s="39" t="s">
        <v>21</v>
      </c>
    </row>
    <row r="662" spans="1:2" ht="25.5" thickBot="1" x14ac:dyDescent="0.3">
      <c r="A662" s="40">
        <v>57024</v>
      </c>
      <c r="B662" s="41" t="s">
        <v>18</v>
      </c>
    </row>
    <row r="663" spans="1:2" ht="15.75" thickBot="1" x14ac:dyDescent="0.3">
      <c r="A663" s="40">
        <v>57025</v>
      </c>
      <c r="B663" s="41" t="s">
        <v>19</v>
      </c>
    </row>
    <row r="664" spans="1:2" ht="15.75" thickBot="1" x14ac:dyDescent="0.3">
      <c r="A664" s="40">
        <v>57070</v>
      </c>
      <c r="B664" s="41" t="s">
        <v>20</v>
      </c>
    </row>
    <row r="665" spans="1:2" ht="15.75" thickBot="1" x14ac:dyDescent="0.3">
      <c r="A665" s="40">
        <v>57091</v>
      </c>
      <c r="B665" s="41" t="s">
        <v>20</v>
      </c>
    </row>
    <row r="666" spans="1:2" ht="25.5" thickBot="1" x14ac:dyDescent="0.3">
      <c r="A666" s="40">
        <v>57101</v>
      </c>
      <c r="B666" s="41" t="s">
        <v>18</v>
      </c>
    </row>
    <row r="667" spans="1:2" ht="25.5" thickBot="1" x14ac:dyDescent="0.3">
      <c r="A667" s="40">
        <v>57132</v>
      </c>
      <c r="B667" s="41" t="s">
        <v>22</v>
      </c>
    </row>
    <row r="668" spans="1:2" ht="25.5" thickBot="1" x14ac:dyDescent="0.3">
      <c r="A668" s="40">
        <v>57230</v>
      </c>
      <c r="B668" s="41" t="s">
        <v>22</v>
      </c>
    </row>
    <row r="669" spans="1:2" ht="25.5" thickBot="1" x14ac:dyDescent="0.3">
      <c r="A669" s="40">
        <v>57265</v>
      </c>
      <c r="B669" s="41" t="s">
        <v>22</v>
      </c>
    </row>
    <row r="670" spans="1:2" ht="25.5" thickBot="1" x14ac:dyDescent="0.3">
      <c r="A670" s="40">
        <v>57286</v>
      </c>
      <c r="B670" s="41" t="s">
        <v>22</v>
      </c>
    </row>
    <row r="671" spans="1:2" ht="25.5" thickBot="1" x14ac:dyDescent="0.3">
      <c r="A671" s="40">
        <v>57299</v>
      </c>
      <c r="B671" s="41" t="s">
        <v>24</v>
      </c>
    </row>
    <row r="672" spans="1:2" ht="25.5" thickBot="1" x14ac:dyDescent="0.3">
      <c r="A672" s="40">
        <v>57339</v>
      </c>
      <c r="B672" s="41" t="s">
        <v>18</v>
      </c>
    </row>
    <row r="673" spans="1:2" ht="25.5" thickBot="1" x14ac:dyDescent="0.3">
      <c r="A673" s="42">
        <v>57346</v>
      </c>
      <c r="B673" s="43" t="s">
        <v>18</v>
      </c>
    </row>
    <row r="674" spans="1:2" ht="25.5" thickBot="1" x14ac:dyDescent="0.3">
      <c r="A674" s="36">
        <v>57409</v>
      </c>
      <c r="B674" s="37" t="s">
        <v>18</v>
      </c>
    </row>
    <row r="675" spans="1:2" ht="15.75" thickBot="1" x14ac:dyDescent="0.3">
      <c r="A675" s="36">
        <v>57410</v>
      </c>
      <c r="B675" s="37" t="s">
        <v>19</v>
      </c>
    </row>
    <row r="676" spans="1:2" ht="15.75" thickBot="1" x14ac:dyDescent="0.3">
      <c r="A676" s="36">
        <v>57455</v>
      </c>
      <c r="B676" s="37" t="s">
        <v>20</v>
      </c>
    </row>
    <row r="677" spans="1:2" ht="15.75" thickBot="1" x14ac:dyDescent="0.3">
      <c r="A677" s="36">
        <v>57456</v>
      </c>
      <c r="B677" s="37" t="s">
        <v>21</v>
      </c>
    </row>
    <row r="678" spans="1:2" ht="15.75" thickBot="1" x14ac:dyDescent="0.3">
      <c r="A678" s="36">
        <v>57466</v>
      </c>
      <c r="B678" s="37" t="s">
        <v>19</v>
      </c>
    </row>
    <row r="679" spans="1:2" ht="25.5" thickBot="1" x14ac:dyDescent="0.3">
      <c r="A679" s="36">
        <v>57517</v>
      </c>
      <c r="B679" s="37" t="s">
        <v>22</v>
      </c>
    </row>
    <row r="680" spans="1:2" ht="15.75" thickBot="1" x14ac:dyDescent="0.3">
      <c r="A680" s="36">
        <v>57595</v>
      </c>
      <c r="B680" s="37" t="s">
        <v>20</v>
      </c>
    </row>
    <row r="681" spans="1:2" ht="15.75" thickBot="1" x14ac:dyDescent="0.3">
      <c r="A681" s="36">
        <v>57630</v>
      </c>
      <c r="B681" s="37" t="s">
        <v>20</v>
      </c>
    </row>
    <row r="682" spans="1:2" ht="15.75" thickBot="1" x14ac:dyDescent="0.3">
      <c r="A682" s="36">
        <v>57651</v>
      </c>
      <c r="B682" s="37" t="s">
        <v>20</v>
      </c>
    </row>
    <row r="683" spans="1:2" ht="25.5" thickBot="1" x14ac:dyDescent="0.3">
      <c r="A683" s="36">
        <v>57664</v>
      </c>
      <c r="B683" s="37" t="s">
        <v>22</v>
      </c>
    </row>
    <row r="684" spans="1:2" ht="15.75" thickBot="1" x14ac:dyDescent="0.3">
      <c r="A684" s="36">
        <v>57704</v>
      </c>
      <c r="B684" s="37" t="s">
        <v>19</v>
      </c>
    </row>
    <row r="685" spans="1:2" ht="15.75" thickBot="1" x14ac:dyDescent="0.3">
      <c r="A685" s="38">
        <v>57711</v>
      </c>
      <c r="B685" s="39" t="s">
        <v>19</v>
      </c>
    </row>
    <row r="686" spans="1:2" ht="25.5" thickBot="1" x14ac:dyDescent="0.3">
      <c r="A686" s="40">
        <v>57766</v>
      </c>
      <c r="B686" s="41" t="s">
        <v>18</v>
      </c>
    </row>
    <row r="687" spans="1:2" ht="15.75" thickBot="1" x14ac:dyDescent="0.3">
      <c r="A687" s="40">
        <v>57767</v>
      </c>
      <c r="B687" s="41" t="s">
        <v>19</v>
      </c>
    </row>
    <row r="688" spans="1:2" ht="15.75" thickBot="1" x14ac:dyDescent="0.3">
      <c r="A688" s="40">
        <v>57812</v>
      </c>
      <c r="B688" s="41" t="s">
        <v>20</v>
      </c>
    </row>
    <row r="689" spans="1:2" ht="15.75" thickBot="1" x14ac:dyDescent="0.3">
      <c r="A689" s="40">
        <v>57821</v>
      </c>
      <c r="B689" s="41" t="s">
        <v>23</v>
      </c>
    </row>
    <row r="690" spans="1:2" ht="25.5" thickBot="1" x14ac:dyDescent="0.3">
      <c r="A690" s="40">
        <v>57831</v>
      </c>
      <c r="B690" s="41" t="s">
        <v>24</v>
      </c>
    </row>
    <row r="691" spans="1:2" ht="25.5" thickBot="1" x14ac:dyDescent="0.3">
      <c r="A691" s="40">
        <v>57874</v>
      </c>
      <c r="B691" s="41" t="s">
        <v>22</v>
      </c>
    </row>
    <row r="692" spans="1:2" ht="15.75" thickBot="1" x14ac:dyDescent="0.3">
      <c r="A692" s="40">
        <v>57960</v>
      </c>
      <c r="B692" s="41" t="s">
        <v>21</v>
      </c>
    </row>
    <row r="693" spans="1:2" ht="15.75" thickBot="1" x14ac:dyDescent="0.3">
      <c r="A693" s="40">
        <v>57995</v>
      </c>
      <c r="B693" s="41" t="s">
        <v>21</v>
      </c>
    </row>
    <row r="694" spans="1:2" ht="15.75" thickBot="1" x14ac:dyDescent="0.3">
      <c r="A694" s="40">
        <v>58016</v>
      </c>
      <c r="B694" s="41" t="s">
        <v>21</v>
      </c>
    </row>
    <row r="695" spans="1:2" ht="15.75" thickBot="1" x14ac:dyDescent="0.3">
      <c r="A695" s="40">
        <v>58029</v>
      </c>
      <c r="B695" s="41" t="s">
        <v>20</v>
      </c>
    </row>
    <row r="696" spans="1:2" ht="25.5" thickBot="1" x14ac:dyDescent="0.3">
      <c r="A696" s="40">
        <v>58069</v>
      </c>
      <c r="B696" s="41" t="s">
        <v>24</v>
      </c>
    </row>
    <row r="697" spans="1:2" ht="25.5" thickBot="1" x14ac:dyDescent="0.3">
      <c r="A697" s="42">
        <v>58076</v>
      </c>
      <c r="B697" s="43" t="s">
        <v>24</v>
      </c>
    </row>
    <row r="698" spans="1:2" ht="25.5" thickBot="1" x14ac:dyDescent="0.3">
      <c r="A698" s="36">
        <v>58116</v>
      </c>
      <c r="B698" s="37" t="s">
        <v>18</v>
      </c>
    </row>
    <row r="699" spans="1:2" ht="15.75" thickBot="1" x14ac:dyDescent="0.3">
      <c r="A699" s="36">
        <v>58117</v>
      </c>
      <c r="B699" s="37" t="s">
        <v>19</v>
      </c>
    </row>
    <row r="700" spans="1:2" ht="15.75" thickBot="1" x14ac:dyDescent="0.3">
      <c r="A700" s="36">
        <v>58162</v>
      </c>
      <c r="B700" s="37" t="s">
        <v>20</v>
      </c>
    </row>
    <row r="701" spans="1:2" ht="25.5" thickBot="1" x14ac:dyDescent="0.3">
      <c r="A701" s="36">
        <v>58186</v>
      </c>
      <c r="B701" s="37" t="s">
        <v>18</v>
      </c>
    </row>
    <row r="702" spans="1:2" ht="25.5" thickBot="1" x14ac:dyDescent="0.3">
      <c r="A702" s="36">
        <v>58196</v>
      </c>
      <c r="B702" s="37" t="s">
        <v>22</v>
      </c>
    </row>
    <row r="703" spans="1:2" ht="25.5" thickBot="1" x14ac:dyDescent="0.3">
      <c r="A703" s="36">
        <v>58224</v>
      </c>
      <c r="B703" s="37" t="s">
        <v>22</v>
      </c>
    </row>
    <row r="704" spans="1:2" ht="15.75" thickBot="1" x14ac:dyDescent="0.3">
      <c r="A704" s="36">
        <v>58325</v>
      </c>
      <c r="B704" s="37" t="s">
        <v>23</v>
      </c>
    </row>
    <row r="705" spans="1:2" ht="15.75" thickBot="1" x14ac:dyDescent="0.3">
      <c r="A705" s="36">
        <v>58360</v>
      </c>
      <c r="B705" s="37" t="s">
        <v>23</v>
      </c>
    </row>
    <row r="706" spans="1:2" ht="15.75" thickBot="1" x14ac:dyDescent="0.3">
      <c r="A706" s="36">
        <v>58381</v>
      </c>
      <c r="B706" s="37" t="s">
        <v>23</v>
      </c>
    </row>
    <row r="707" spans="1:2" ht="15.75" thickBot="1" x14ac:dyDescent="0.3">
      <c r="A707" s="36">
        <v>58394</v>
      </c>
      <c r="B707" s="37" t="s">
        <v>21</v>
      </c>
    </row>
    <row r="708" spans="1:2" ht="25.5" thickBot="1" x14ac:dyDescent="0.3">
      <c r="A708" s="36">
        <v>58434</v>
      </c>
      <c r="B708" s="37" t="s">
        <v>22</v>
      </c>
    </row>
    <row r="709" spans="1:2" ht="25.5" thickBot="1" x14ac:dyDescent="0.3">
      <c r="A709" s="38">
        <v>58441</v>
      </c>
      <c r="B709" s="39" t="s">
        <v>22</v>
      </c>
    </row>
    <row r="710" spans="1:2" ht="25.5" thickBot="1" x14ac:dyDescent="0.3">
      <c r="A710" s="40">
        <v>58501</v>
      </c>
      <c r="B710" s="41" t="s">
        <v>18</v>
      </c>
    </row>
    <row r="711" spans="1:2" ht="15.75" thickBot="1" x14ac:dyDescent="0.3">
      <c r="A711" s="40">
        <v>58502</v>
      </c>
      <c r="B711" s="41" t="s">
        <v>19</v>
      </c>
    </row>
    <row r="712" spans="1:2" ht="15.75" thickBot="1" x14ac:dyDescent="0.3">
      <c r="A712" s="40">
        <v>58547</v>
      </c>
      <c r="B712" s="41" t="s">
        <v>20</v>
      </c>
    </row>
    <row r="713" spans="1:2" ht="25.5" thickBot="1" x14ac:dyDescent="0.3">
      <c r="A713" s="40">
        <v>58552</v>
      </c>
      <c r="B713" s="41" t="s">
        <v>24</v>
      </c>
    </row>
    <row r="714" spans="1:2" ht="15.75" thickBot="1" x14ac:dyDescent="0.3">
      <c r="A714" s="40">
        <v>58562</v>
      </c>
      <c r="B714" s="41" t="s">
        <v>21</v>
      </c>
    </row>
    <row r="715" spans="1:2" ht="25.5" thickBot="1" x14ac:dyDescent="0.3">
      <c r="A715" s="40">
        <v>58609</v>
      </c>
      <c r="B715" s="41" t="s">
        <v>22</v>
      </c>
    </row>
    <row r="716" spans="1:2" ht="15.75" thickBot="1" x14ac:dyDescent="0.3">
      <c r="A716" s="40">
        <v>58691</v>
      </c>
      <c r="B716" s="41" t="s">
        <v>19</v>
      </c>
    </row>
    <row r="717" spans="1:2" ht="15.75" thickBot="1" x14ac:dyDescent="0.3">
      <c r="A717" s="40">
        <v>58726</v>
      </c>
      <c r="B717" s="41" t="s">
        <v>19</v>
      </c>
    </row>
    <row r="718" spans="1:2" ht="15.75" thickBot="1" x14ac:dyDescent="0.3">
      <c r="A718" s="40">
        <v>58747</v>
      </c>
      <c r="B718" s="41" t="s">
        <v>19</v>
      </c>
    </row>
    <row r="719" spans="1:2" ht="25.5" thickBot="1" x14ac:dyDescent="0.3">
      <c r="A719" s="40">
        <v>58760</v>
      </c>
      <c r="B719" s="41" t="s">
        <v>18</v>
      </c>
    </row>
    <row r="720" spans="1:2" ht="15.75" thickBot="1" x14ac:dyDescent="0.3">
      <c r="A720" s="40">
        <v>58800</v>
      </c>
      <c r="B720" s="41" t="s">
        <v>21</v>
      </c>
    </row>
    <row r="721" spans="1:2" ht="15.75" thickBot="1" x14ac:dyDescent="0.3">
      <c r="A721" s="42">
        <v>58807</v>
      </c>
      <c r="B721" s="43" t="s">
        <v>21</v>
      </c>
    </row>
    <row r="722" spans="1:2" ht="25.5" thickBot="1" x14ac:dyDescent="0.3">
      <c r="A722" s="36">
        <v>58858</v>
      </c>
      <c r="B722" s="37" t="s">
        <v>18</v>
      </c>
    </row>
    <row r="723" spans="1:2" ht="15.75" thickBot="1" x14ac:dyDescent="0.3">
      <c r="A723" s="36">
        <v>58859</v>
      </c>
      <c r="B723" s="37" t="s">
        <v>19</v>
      </c>
    </row>
    <row r="724" spans="1:2" ht="15.75" thickBot="1" x14ac:dyDescent="0.3">
      <c r="A724" s="36">
        <v>58904</v>
      </c>
      <c r="B724" s="37" t="s">
        <v>20</v>
      </c>
    </row>
    <row r="725" spans="1:2" ht="25.5" thickBot="1" x14ac:dyDescent="0.3">
      <c r="A725" s="36">
        <v>58917</v>
      </c>
      <c r="B725" s="37" t="s">
        <v>22</v>
      </c>
    </row>
    <row r="726" spans="1:2" ht="15.75" thickBot="1" x14ac:dyDescent="0.3">
      <c r="A726" s="36">
        <v>58927</v>
      </c>
      <c r="B726" s="37" t="s">
        <v>23</v>
      </c>
    </row>
    <row r="727" spans="1:2" ht="25.5" thickBot="1" x14ac:dyDescent="0.3">
      <c r="A727" s="36">
        <v>58966</v>
      </c>
      <c r="B727" s="37" t="s">
        <v>22</v>
      </c>
    </row>
    <row r="728" spans="1:2" ht="25.5" thickBot="1" x14ac:dyDescent="0.3">
      <c r="A728" s="36">
        <v>59056</v>
      </c>
      <c r="B728" s="37" t="s">
        <v>24</v>
      </c>
    </row>
    <row r="729" spans="1:2" ht="25.5" thickBot="1" x14ac:dyDescent="0.3">
      <c r="A729" s="36">
        <v>59091</v>
      </c>
      <c r="B729" s="37" t="s">
        <v>24</v>
      </c>
    </row>
    <row r="730" spans="1:2" ht="25.5" thickBot="1" x14ac:dyDescent="0.3">
      <c r="A730" s="36">
        <v>59112</v>
      </c>
      <c r="B730" s="37" t="s">
        <v>24</v>
      </c>
    </row>
    <row r="731" spans="1:2" ht="15.75" thickBot="1" x14ac:dyDescent="0.3">
      <c r="A731" s="36">
        <v>59125</v>
      </c>
      <c r="B731" s="37" t="s">
        <v>19</v>
      </c>
    </row>
    <row r="732" spans="1:2" ht="15.75" thickBot="1" x14ac:dyDescent="0.3">
      <c r="A732" s="36">
        <v>59165</v>
      </c>
      <c r="B732" s="37" t="s">
        <v>23</v>
      </c>
    </row>
    <row r="733" spans="1:2" ht="15.75" thickBot="1" x14ac:dyDescent="0.3">
      <c r="A733" s="38">
        <v>59172</v>
      </c>
      <c r="B733" s="39" t="s">
        <v>23</v>
      </c>
    </row>
    <row r="734" spans="1:2" ht="25.5" thickBot="1" x14ac:dyDescent="0.3">
      <c r="A734" s="40">
        <v>59208</v>
      </c>
      <c r="B734" s="41" t="s">
        <v>18</v>
      </c>
    </row>
    <row r="735" spans="1:2" ht="15.75" thickBot="1" x14ac:dyDescent="0.3">
      <c r="A735" s="40">
        <v>59209</v>
      </c>
      <c r="B735" s="41" t="s">
        <v>19</v>
      </c>
    </row>
    <row r="736" spans="1:2" ht="15.75" thickBot="1" x14ac:dyDescent="0.3">
      <c r="A736" s="40">
        <v>59254</v>
      </c>
      <c r="B736" s="41" t="s">
        <v>20</v>
      </c>
    </row>
    <row r="737" spans="1:2" ht="15.75" thickBot="1" x14ac:dyDescent="0.3">
      <c r="A737" s="40">
        <v>59282</v>
      </c>
      <c r="B737" s="41" t="s">
        <v>20</v>
      </c>
    </row>
    <row r="738" spans="1:2" ht="25.5" thickBot="1" x14ac:dyDescent="0.3">
      <c r="A738" s="40">
        <v>59292</v>
      </c>
      <c r="B738" s="41" t="s">
        <v>18</v>
      </c>
    </row>
    <row r="739" spans="1:2" ht="25.5" thickBot="1" x14ac:dyDescent="0.3">
      <c r="A739" s="40">
        <v>59316</v>
      </c>
      <c r="B739" s="41" t="s">
        <v>22</v>
      </c>
    </row>
    <row r="740" spans="1:2" ht="25.5" thickBot="1" x14ac:dyDescent="0.3">
      <c r="A740" s="40">
        <v>59421</v>
      </c>
      <c r="B740" s="41" t="s">
        <v>22</v>
      </c>
    </row>
    <row r="741" spans="1:2" ht="25.5" thickBot="1" x14ac:dyDescent="0.3">
      <c r="A741" s="40">
        <v>59456</v>
      </c>
      <c r="B741" s="41" t="s">
        <v>22</v>
      </c>
    </row>
    <row r="742" spans="1:2" ht="25.5" thickBot="1" x14ac:dyDescent="0.3">
      <c r="A742" s="40">
        <v>59477</v>
      </c>
      <c r="B742" s="41" t="s">
        <v>22</v>
      </c>
    </row>
    <row r="743" spans="1:2" ht="25.5" thickBot="1" x14ac:dyDescent="0.3">
      <c r="A743" s="40">
        <v>59490</v>
      </c>
      <c r="B743" s="41" t="s">
        <v>24</v>
      </c>
    </row>
    <row r="744" spans="1:2" ht="25.5" thickBot="1" x14ac:dyDescent="0.3">
      <c r="A744" s="40">
        <v>59530</v>
      </c>
      <c r="B744" s="41" t="s">
        <v>18</v>
      </c>
    </row>
    <row r="745" spans="1:2" ht="25.5" thickBot="1" x14ac:dyDescent="0.3">
      <c r="A745" s="42">
        <v>59537</v>
      </c>
      <c r="B745" s="43" t="s">
        <v>18</v>
      </c>
    </row>
    <row r="746" spans="1:2" ht="25.5" thickBot="1" x14ac:dyDescent="0.3">
      <c r="A746" s="36">
        <v>59593</v>
      </c>
      <c r="B746" s="37" t="s">
        <v>18</v>
      </c>
    </row>
    <row r="747" spans="1:2" ht="15.75" thickBot="1" x14ac:dyDescent="0.3">
      <c r="A747" s="36">
        <v>59594</v>
      </c>
      <c r="B747" s="37" t="s">
        <v>19</v>
      </c>
    </row>
    <row r="748" spans="1:2" ht="15.75" thickBot="1" x14ac:dyDescent="0.3">
      <c r="A748" s="36">
        <v>59639</v>
      </c>
      <c r="B748" s="37" t="s">
        <v>20</v>
      </c>
    </row>
    <row r="749" spans="1:2" ht="15.75" thickBot="1" x14ac:dyDescent="0.3">
      <c r="A749" s="36">
        <v>59647</v>
      </c>
      <c r="B749" s="37" t="s">
        <v>21</v>
      </c>
    </row>
    <row r="750" spans="1:2" ht="15.75" thickBot="1" x14ac:dyDescent="0.3">
      <c r="A750" s="36">
        <v>59657</v>
      </c>
      <c r="B750" s="37" t="s">
        <v>19</v>
      </c>
    </row>
    <row r="751" spans="1:2" ht="25.5" thickBot="1" x14ac:dyDescent="0.3">
      <c r="A751" s="36">
        <v>59701</v>
      </c>
      <c r="B751" s="37" t="s">
        <v>22</v>
      </c>
    </row>
    <row r="752" spans="1:2" ht="15.75" thickBot="1" x14ac:dyDescent="0.3">
      <c r="A752" s="36">
        <v>59786</v>
      </c>
      <c r="B752" s="37" t="s">
        <v>20</v>
      </c>
    </row>
    <row r="753" spans="1:2" ht="15.75" thickBot="1" x14ac:dyDescent="0.3">
      <c r="A753" s="36">
        <v>59821</v>
      </c>
      <c r="B753" s="37" t="s">
        <v>20</v>
      </c>
    </row>
    <row r="754" spans="1:2" ht="15.75" thickBot="1" x14ac:dyDescent="0.3">
      <c r="A754" s="36">
        <v>59842</v>
      </c>
      <c r="B754" s="37" t="s">
        <v>20</v>
      </c>
    </row>
    <row r="755" spans="1:2" ht="25.5" thickBot="1" x14ac:dyDescent="0.3">
      <c r="A755" s="36">
        <v>59855</v>
      </c>
      <c r="B755" s="37" t="s">
        <v>22</v>
      </c>
    </row>
    <row r="756" spans="1:2" ht="15.75" thickBot="1" x14ac:dyDescent="0.3">
      <c r="A756" s="36">
        <v>59895</v>
      </c>
      <c r="B756" s="37" t="s">
        <v>19</v>
      </c>
    </row>
    <row r="757" spans="1:2" ht="15.75" thickBot="1" x14ac:dyDescent="0.3">
      <c r="A757" s="38">
        <v>59902</v>
      </c>
      <c r="B757" s="39" t="s">
        <v>19</v>
      </c>
    </row>
    <row r="758" spans="1:2" ht="25.5" thickBot="1" x14ac:dyDescent="0.3">
      <c r="A758" s="40">
        <v>59950</v>
      </c>
      <c r="B758" s="41" t="s">
        <v>18</v>
      </c>
    </row>
    <row r="759" spans="1:2" ht="15.75" thickBot="1" x14ac:dyDescent="0.3">
      <c r="A759" s="40">
        <v>59951</v>
      </c>
      <c r="B759" s="41" t="s">
        <v>19</v>
      </c>
    </row>
    <row r="760" spans="1:2" ht="15.75" thickBot="1" x14ac:dyDescent="0.3">
      <c r="A760" s="40">
        <v>59996</v>
      </c>
      <c r="B760" s="41" t="s">
        <v>20</v>
      </c>
    </row>
    <row r="761" spans="1:2" ht="25.5" thickBot="1" x14ac:dyDescent="0.3">
      <c r="A761" s="40">
        <v>60013</v>
      </c>
      <c r="B761" s="41" t="s">
        <v>18</v>
      </c>
    </row>
    <row r="762" spans="1:2" ht="25.5" thickBot="1" x14ac:dyDescent="0.3">
      <c r="A762" s="40">
        <v>60023</v>
      </c>
      <c r="B762" s="41" t="s">
        <v>22</v>
      </c>
    </row>
    <row r="763" spans="1:2" ht="25.5" thickBot="1" x14ac:dyDescent="0.3">
      <c r="A763" s="40">
        <v>60058</v>
      </c>
      <c r="B763" s="41" t="s">
        <v>22</v>
      </c>
    </row>
    <row r="764" spans="1:2" ht="15.75" thickBot="1" x14ac:dyDescent="0.3">
      <c r="A764" s="40">
        <v>60152</v>
      </c>
      <c r="B764" s="41" t="s">
        <v>23</v>
      </c>
    </row>
    <row r="765" spans="1:2" ht="15.75" thickBot="1" x14ac:dyDescent="0.3">
      <c r="A765" s="40">
        <v>60187</v>
      </c>
      <c r="B765" s="41" t="s">
        <v>23</v>
      </c>
    </row>
    <row r="766" spans="1:2" ht="15.75" thickBot="1" x14ac:dyDescent="0.3">
      <c r="A766" s="40">
        <v>60208</v>
      </c>
      <c r="B766" s="41" t="s">
        <v>23</v>
      </c>
    </row>
    <row r="767" spans="1:2" ht="15.75" thickBot="1" x14ac:dyDescent="0.3">
      <c r="A767" s="40">
        <v>60221</v>
      </c>
      <c r="B767" s="41" t="s">
        <v>21</v>
      </c>
    </row>
    <row r="768" spans="1:2" ht="25.5" thickBot="1" x14ac:dyDescent="0.3">
      <c r="A768" s="40">
        <v>60261</v>
      </c>
      <c r="B768" s="41" t="s">
        <v>22</v>
      </c>
    </row>
    <row r="769" spans="1:2" ht="25.5" thickBot="1" x14ac:dyDescent="0.3">
      <c r="A769" s="42">
        <v>60268</v>
      </c>
      <c r="B769" s="43" t="s">
        <v>22</v>
      </c>
    </row>
    <row r="770" spans="1:2" ht="25.5" thickBot="1" x14ac:dyDescent="0.3">
      <c r="A770" s="36">
        <v>60307</v>
      </c>
      <c r="B770" s="37" t="s">
        <v>18</v>
      </c>
    </row>
    <row r="771" spans="1:2" ht="15.75" thickBot="1" x14ac:dyDescent="0.3">
      <c r="A771" s="36">
        <v>60308</v>
      </c>
      <c r="B771" s="37" t="s">
        <v>19</v>
      </c>
    </row>
    <row r="772" spans="1:2" ht="15.75" thickBot="1" x14ac:dyDescent="0.3">
      <c r="A772" s="36">
        <v>60353</v>
      </c>
      <c r="B772" s="37" t="s">
        <v>20</v>
      </c>
    </row>
    <row r="773" spans="1:2" ht="15.75" thickBot="1" x14ac:dyDescent="0.3">
      <c r="A773" s="36">
        <v>60378</v>
      </c>
      <c r="B773" s="37" t="s">
        <v>19</v>
      </c>
    </row>
    <row r="774" spans="1:2" ht="15.75" thickBot="1" x14ac:dyDescent="0.3">
      <c r="A774" s="36">
        <v>60388</v>
      </c>
      <c r="B774" s="37" t="s">
        <v>20</v>
      </c>
    </row>
    <row r="775" spans="1:2" ht="25.5" thickBot="1" x14ac:dyDescent="0.3">
      <c r="A775" s="36">
        <v>60415</v>
      </c>
      <c r="B775" s="37" t="s">
        <v>22</v>
      </c>
    </row>
    <row r="776" spans="1:2" ht="25.5" thickBot="1" x14ac:dyDescent="0.3">
      <c r="A776" s="36">
        <v>60517</v>
      </c>
      <c r="B776" s="37" t="s">
        <v>18</v>
      </c>
    </row>
    <row r="777" spans="1:2" ht="25.5" thickBot="1" x14ac:dyDescent="0.3">
      <c r="A777" s="36">
        <v>60552</v>
      </c>
      <c r="B777" s="37" t="s">
        <v>18</v>
      </c>
    </row>
    <row r="778" spans="1:2" ht="25.5" thickBot="1" x14ac:dyDescent="0.3">
      <c r="A778" s="36">
        <v>60573</v>
      </c>
      <c r="B778" s="37" t="s">
        <v>18</v>
      </c>
    </row>
    <row r="779" spans="1:2" ht="15.75" thickBot="1" x14ac:dyDescent="0.3">
      <c r="A779" s="36">
        <v>60586</v>
      </c>
      <c r="B779" s="37" t="s">
        <v>23</v>
      </c>
    </row>
    <row r="780" spans="1:2" ht="15.75" thickBot="1" x14ac:dyDescent="0.3">
      <c r="A780" s="36">
        <v>60626</v>
      </c>
      <c r="B780" s="37" t="s">
        <v>20</v>
      </c>
    </row>
    <row r="781" spans="1:2" ht="15.75" thickBot="1" x14ac:dyDescent="0.3">
      <c r="A781" s="38">
        <v>60633</v>
      </c>
      <c r="B781" s="39" t="s">
        <v>20</v>
      </c>
    </row>
    <row r="782" spans="1:2" ht="25.5" thickBot="1" x14ac:dyDescent="0.3">
      <c r="A782" s="40">
        <v>60685</v>
      </c>
      <c r="B782" s="41" t="s">
        <v>18</v>
      </c>
    </row>
    <row r="783" spans="1:2" ht="15.75" thickBot="1" x14ac:dyDescent="0.3">
      <c r="A783" s="40">
        <v>60686</v>
      </c>
      <c r="B783" s="41" t="s">
        <v>19</v>
      </c>
    </row>
    <row r="784" spans="1:2" ht="15.75" thickBot="1" x14ac:dyDescent="0.3">
      <c r="A784" s="40">
        <v>60731</v>
      </c>
      <c r="B784" s="41" t="s">
        <v>20</v>
      </c>
    </row>
    <row r="785" spans="1:2" ht="25.5" thickBot="1" x14ac:dyDescent="0.3">
      <c r="A785" s="40">
        <v>60743</v>
      </c>
      <c r="B785" s="41" t="s">
        <v>24</v>
      </c>
    </row>
    <row r="786" spans="1:2" ht="15.75" thickBot="1" x14ac:dyDescent="0.3">
      <c r="A786" s="40">
        <v>60753</v>
      </c>
      <c r="B786" s="41" t="s">
        <v>21</v>
      </c>
    </row>
    <row r="787" spans="1:2" ht="25.5" thickBot="1" x14ac:dyDescent="0.3">
      <c r="A787" s="40">
        <v>60793</v>
      </c>
      <c r="B787" s="41" t="s">
        <v>22</v>
      </c>
    </row>
    <row r="788" spans="1:2" ht="15.75" thickBot="1" x14ac:dyDescent="0.3">
      <c r="A788" s="40">
        <v>60882</v>
      </c>
      <c r="B788" s="41" t="s">
        <v>19</v>
      </c>
    </row>
    <row r="789" spans="1:2" ht="15.75" thickBot="1" x14ac:dyDescent="0.3">
      <c r="A789" s="40">
        <v>60917</v>
      </c>
      <c r="B789" s="41" t="s">
        <v>19</v>
      </c>
    </row>
    <row r="790" spans="1:2" ht="15.75" thickBot="1" x14ac:dyDescent="0.3">
      <c r="A790" s="40">
        <v>60938</v>
      </c>
      <c r="B790" s="41" t="s">
        <v>19</v>
      </c>
    </row>
    <row r="791" spans="1:2" ht="25.5" thickBot="1" x14ac:dyDescent="0.3">
      <c r="A791" s="40">
        <v>60951</v>
      </c>
      <c r="B791" s="41" t="s">
        <v>18</v>
      </c>
    </row>
    <row r="792" spans="1:2" ht="15.75" thickBot="1" x14ac:dyDescent="0.3">
      <c r="A792" s="40">
        <v>60991</v>
      </c>
      <c r="B792" s="41" t="s">
        <v>21</v>
      </c>
    </row>
    <row r="793" spans="1:2" ht="15.75" thickBot="1" x14ac:dyDescent="0.3">
      <c r="A793" s="42">
        <v>60998</v>
      </c>
      <c r="B793" s="43" t="s">
        <v>21</v>
      </c>
    </row>
    <row r="794" spans="1:2" ht="25.5" thickBot="1" x14ac:dyDescent="0.3">
      <c r="A794" s="36">
        <v>61042</v>
      </c>
      <c r="B794" s="37" t="s">
        <v>18</v>
      </c>
    </row>
    <row r="795" spans="1:2" ht="15.75" thickBot="1" x14ac:dyDescent="0.3">
      <c r="A795" s="36">
        <v>61043</v>
      </c>
      <c r="B795" s="37" t="s">
        <v>19</v>
      </c>
    </row>
    <row r="796" spans="1:2" ht="15.75" thickBot="1" x14ac:dyDescent="0.3">
      <c r="A796" s="36">
        <v>61088</v>
      </c>
      <c r="B796" s="37" t="s">
        <v>20</v>
      </c>
    </row>
    <row r="797" spans="1:2" ht="25.5" thickBot="1" x14ac:dyDescent="0.3">
      <c r="A797" s="36">
        <v>61108</v>
      </c>
      <c r="B797" s="37" t="s">
        <v>22</v>
      </c>
    </row>
    <row r="798" spans="1:2" ht="15.75" thickBot="1" x14ac:dyDescent="0.3">
      <c r="A798" s="36">
        <v>61118</v>
      </c>
      <c r="B798" s="37" t="s">
        <v>23</v>
      </c>
    </row>
    <row r="799" spans="1:2" ht="25.5" thickBot="1" x14ac:dyDescent="0.3">
      <c r="A799" s="36">
        <v>61150</v>
      </c>
      <c r="B799" s="37" t="s">
        <v>22</v>
      </c>
    </row>
    <row r="800" spans="1:2" ht="25.5" thickBot="1" x14ac:dyDescent="0.3">
      <c r="A800" s="36">
        <v>61247</v>
      </c>
      <c r="B800" s="37" t="s">
        <v>24</v>
      </c>
    </row>
    <row r="801" spans="1:2" ht="25.5" thickBot="1" x14ac:dyDescent="0.3">
      <c r="A801" s="36">
        <v>61282</v>
      </c>
      <c r="B801" s="37" t="s">
        <v>24</v>
      </c>
    </row>
    <row r="802" spans="1:2" ht="25.5" thickBot="1" x14ac:dyDescent="0.3">
      <c r="A802" s="36">
        <v>61303</v>
      </c>
      <c r="B802" s="37" t="s">
        <v>24</v>
      </c>
    </row>
    <row r="803" spans="1:2" ht="15.75" thickBot="1" x14ac:dyDescent="0.3">
      <c r="A803" s="36">
        <v>61316</v>
      </c>
      <c r="B803" s="37" t="s">
        <v>19</v>
      </c>
    </row>
    <row r="804" spans="1:2" ht="15.75" thickBot="1" x14ac:dyDescent="0.3">
      <c r="A804" s="36">
        <v>61356</v>
      </c>
      <c r="B804" s="37" t="s">
        <v>23</v>
      </c>
    </row>
    <row r="805" spans="1:2" ht="15.75" thickBot="1" x14ac:dyDescent="0.3">
      <c r="A805" s="38">
        <v>61363</v>
      </c>
      <c r="B805" s="39" t="s">
        <v>23</v>
      </c>
    </row>
    <row r="806" spans="1:2" ht="25.5" thickBot="1" x14ac:dyDescent="0.3">
      <c r="A806" s="40">
        <v>61427</v>
      </c>
      <c r="B806" s="41" t="s">
        <v>18</v>
      </c>
    </row>
    <row r="807" spans="1:2" ht="15.75" thickBot="1" x14ac:dyDescent="0.3">
      <c r="A807" s="40">
        <v>61428</v>
      </c>
      <c r="B807" s="41" t="s">
        <v>19</v>
      </c>
    </row>
    <row r="808" spans="1:2" ht="15.75" thickBot="1" x14ac:dyDescent="0.3">
      <c r="A808" s="40">
        <v>61473</v>
      </c>
      <c r="B808" s="41" t="s">
        <v>20</v>
      </c>
    </row>
    <row r="809" spans="1:2" ht="15.75" thickBot="1" x14ac:dyDescent="0.3">
      <c r="A809" s="40">
        <v>61474</v>
      </c>
      <c r="B809" s="41" t="s">
        <v>21</v>
      </c>
    </row>
    <row r="810" spans="1:2" ht="15.75" thickBot="1" x14ac:dyDescent="0.3">
      <c r="A810" s="40">
        <v>61484</v>
      </c>
      <c r="B810" s="41" t="s">
        <v>19</v>
      </c>
    </row>
    <row r="811" spans="1:2" ht="25.5" thickBot="1" x14ac:dyDescent="0.3">
      <c r="A811" s="40">
        <v>61535</v>
      </c>
      <c r="B811" s="41" t="s">
        <v>22</v>
      </c>
    </row>
    <row r="812" spans="1:2" ht="15.75" thickBot="1" x14ac:dyDescent="0.3">
      <c r="A812" s="40">
        <v>61613</v>
      </c>
      <c r="B812" s="41" t="s">
        <v>20</v>
      </c>
    </row>
    <row r="813" spans="1:2" ht="15.75" thickBot="1" x14ac:dyDescent="0.3">
      <c r="A813" s="40">
        <v>61648</v>
      </c>
      <c r="B813" s="41" t="s">
        <v>20</v>
      </c>
    </row>
    <row r="814" spans="1:2" ht="15.75" thickBot="1" x14ac:dyDescent="0.3">
      <c r="A814" s="40">
        <v>61669</v>
      </c>
      <c r="B814" s="41" t="s">
        <v>20</v>
      </c>
    </row>
    <row r="815" spans="1:2" ht="25.5" thickBot="1" x14ac:dyDescent="0.3">
      <c r="A815" s="40">
        <v>61682</v>
      </c>
      <c r="B815" s="41" t="s">
        <v>22</v>
      </c>
    </row>
    <row r="816" spans="1:2" ht="15.75" thickBot="1" x14ac:dyDescent="0.3">
      <c r="A816" s="40">
        <v>61722</v>
      </c>
      <c r="B816" s="41" t="s">
        <v>19</v>
      </c>
    </row>
    <row r="817" spans="1:2" ht="15.75" thickBot="1" x14ac:dyDescent="0.3">
      <c r="A817" s="42">
        <v>61729</v>
      </c>
      <c r="B817" s="43" t="s">
        <v>19</v>
      </c>
    </row>
    <row r="818" spans="1:2" ht="25.5" thickBot="1" x14ac:dyDescent="0.3">
      <c r="A818" s="36">
        <v>61784</v>
      </c>
      <c r="B818" s="37" t="s">
        <v>18</v>
      </c>
    </row>
    <row r="819" spans="1:2" ht="15.75" thickBot="1" x14ac:dyDescent="0.3">
      <c r="A819" s="36">
        <v>61785</v>
      </c>
      <c r="B819" s="37" t="s">
        <v>19</v>
      </c>
    </row>
    <row r="820" spans="1:2" ht="15.75" thickBot="1" x14ac:dyDescent="0.3">
      <c r="A820" s="36">
        <v>61830</v>
      </c>
      <c r="B820" s="37" t="s">
        <v>20</v>
      </c>
    </row>
    <row r="821" spans="1:2" ht="15.75" thickBot="1" x14ac:dyDescent="0.3">
      <c r="A821" s="36">
        <v>61839</v>
      </c>
      <c r="B821" s="37" t="s">
        <v>23</v>
      </c>
    </row>
    <row r="822" spans="1:2" ht="25.5" thickBot="1" x14ac:dyDescent="0.3">
      <c r="A822" s="36">
        <v>61849</v>
      </c>
      <c r="B822" s="37" t="s">
        <v>24</v>
      </c>
    </row>
    <row r="823" spans="1:2" ht="25.5" thickBot="1" x14ac:dyDescent="0.3">
      <c r="A823" s="36">
        <v>61892</v>
      </c>
      <c r="B823" s="37" t="s">
        <v>22</v>
      </c>
    </row>
    <row r="824" spans="1:2" ht="15.75" thickBot="1" x14ac:dyDescent="0.3">
      <c r="A824" s="36">
        <v>61978</v>
      </c>
      <c r="B824" s="37" t="s">
        <v>21</v>
      </c>
    </row>
    <row r="825" spans="1:2" ht="15.75" thickBot="1" x14ac:dyDescent="0.3">
      <c r="A825" s="36">
        <v>62013</v>
      </c>
      <c r="B825" s="37" t="s">
        <v>21</v>
      </c>
    </row>
    <row r="826" spans="1:2" ht="15.75" thickBot="1" x14ac:dyDescent="0.3">
      <c r="A826" s="36">
        <v>62034</v>
      </c>
      <c r="B826" s="37" t="s">
        <v>21</v>
      </c>
    </row>
    <row r="827" spans="1:2" ht="15.75" thickBot="1" x14ac:dyDescent="0.3">
      <c r="A827" s="36">
        <v>62047</v>
      </c>
      <c r="B827" s="37" t="s">
        <v>20</v>
      </c>
    </row>
    <row r="828" spans="1:2" ht="25.5" thickBot="1" x14ac:dyDescent="0.3">
      <c r="A828" s="36">
        <v>62087</v>
      </c>
      <c r="B828" s="37" t="s">
        <v>24</v>
      </c>
    </row>
    <row r="829" spans="1:2" ht="25.5" thickBot="1" x14ac:dyDescent="0.3">
      <c r="A829" s="38">
        <v>62094</v>
      </c>
      <c r="B829" s="39" t="s">
        <v>24</v>
      </c>
    </row>
    <row r="830" spans="1:2" ht="25.5" thickBot="1" x14ac:dyDescent="0.3">
      <c r="A830" s="40">
        <v>62134</v>
      </c>
      <c r="B830" s="41" t="s">
        <v>18</v>
      </c>
    </row>
    <row r="831" spans="1:2" ht="15.75" thickBot="1" x14ac:dyDescent="0.3">
      <c r="A831" s="40">
        <v>62135</v>
      </c>
      <c r="B831" s="41" t="s">
        <v>19</v>
      </c>
    </row>
    <row r="832" spans="1:2" ht="15.75" thickBot="1" x14ac:dyDescent="0.3">
      <c r="A832" s="40">
        <v>62180</v>
      </c>
      <c r="B832" s="41" t="s">
        <v>20</v>
      </c>
    </row>
    <row r="833" spans="1:2" ht="25.5" thickBot="1" x14ac:dyDescent="0.3">
      <c r="A833" s="40">
        <v>62204</v>
      </c>
      <c r="B833" s="41" t="s">
        <v>18</v>
      </c>
    </row>
    <row r="834" spans="1:2" ht="25.5" thickBot="1" x14ac:dyDescent="0.3">
      <c r="A834" s="40">
        <v>62214</v>
      </c>
      <c r="B834" s="41" t="s">
        <v>22</v>
      </c>
    </row>
    <row r="835" spans="1:2" ht="25.5" thickBot="1" x14ac:dyDescent="0.3">
      <c r="A835" s="40">
        <v>62242</v>
      </c>
      <c r="B835" s="41" t="s">
        <v>22</v>
      </c>
    </row>
    <row r="836" spans="1:2" ht="15.75" thickBot="1" x14ac:dyDescent="0.3">
      <c r="A836" s="40">
        <v>62343</v>
      </c>
      <c r="B836" s="41" t="s">
        <v>23</v>
      </c>
    </row>
    <row r="837" spans="1:2" ht="15.75" thickBot="1" x14ac:dyDescent="0.3">
      <c r="A837" s="40">
        <v>62378</v>
      </c>
      <c r="B837" s="41" t="s">
        <v>23</v>
      </c>
    </row>
    <row r="838" spans="1:2" ht="15.75" thickBot="1" x14ac:dyDescent="0.3">
      <c r="A838" s="40">
        <v>62399</v>
      </c>
      <c r="B838" s="41" t="s">
        <v>23</v>
      </c>
    </row>
    <row r="839" spans="1:2" ht="15.75" thickBot="1" x14ac:dyDescent="0.3">
      <c r="A839" s="40">
        <v>62412</v>
      </c>
      <c r="B839" s="41" t="s">
        <v>21</v>
      </c>
    </row>
    <row r="840" spans="1:2" ht="25.5" thickBot="1" x14ac:dyDescent="0.3">
      <c r="A840" s="40">
        <v>62452</v>
      </c>
      <c r="B840" s="41" t="s">
        <v>22</v>
      </c>
    </row>
    <row r="841" spans="1:2" ht="25.5" thickBot="1" x14ac:dyDescent="0.3">
      <c r="A841" s="42">
        <v>62459</v>
      </c>
      <c r="B841" s="43" t="s">
        <v>22</v>
      </c>
    </row>
    <row r="842" spans="1:2" ht="25.5" thickBot="1" x14ac:dyDescent="0.3">
      <c r="A842" s="36">
        <v>62519</v>
      </c>
      <c r="B842" s="37" t="s">
        <v>18</v>
      </c>
    </row>
    <row r="843" spans="1:2" ht="15.75" thickBot="1" x14ac:dyDescent="0.3">
      <c r="A843" s="36">
        <v>62520</v>
      </c>
      <c r="B843" s="37" t="s">
        <v>19</v>
      </c>
    </row>
    <row r="844" spans="1:2" ht="15.75" thickBot="1" x14ac:dyDescent="0.3">
      <c r="A844" s="36">
        <v>62565</v>
      </c>
      <c r="B844" s="37" t="s">
        <v>20</v>
      </c>
    </row>
    <row r="845" spans="1:2" ht="15.75" thickBot="1" x14ac:dyDescent="0.3">
      <c r="A845" s="36">
        <v>62569</v>
      </c>
      <c r="B845" s="37" t="s">
        <v>19</v>
      </c>
    </row>
    <row r="846" spans="1:2" ht="15.75" thickBot="1" x14ac:dyDescent="0.3">
      <c r="A846" s="36">
        <v>62579</v>
      </c>
      <c r="B846" s="37" t="s">
        <v>20</v>
      </c>
    </row>
    <row r="847" spans="1:2" ht="25.5" thickBot="1" x14ac:dyDescent="0.3">
      <c r="A847" s="36">
        <v>62627</v>
      </c>
      <c r="B847" s="37" t="s">
        <v>22</v>
      </c>
    </row>
    <row r="848" spans="1:2" ht="25.5" thickBot="1" x14ac:dyDescent="0.3">
      <c r="A848" s="36">
        <v>62708</v>
      </c>
      <c r="B848" s="37" t="s">
        <v>18</v>
      </c>
    </row>
    <row r="849" spans="1:2" ht="25.5" thickBot="1" x14ac:dyDescent="0.3">
      <c r="A849" s="36">
        <v>62743</v>
      </c>
      <c r="B849" s="37" t="s">
        <v>18</v>
      </c>
    </row>
    <row r="850" spans="1:2" ht="25.5" thickBot="1" x14ac:dyDescent="0.3">
      <c r="A850" s="36">
        <v>62764</v>
      </c>
      <c r="B850" s="37" t="s">
        <v>18</v>
      </c>
    </row>
    <row r="851" spans="1:2" ht="15.75" thickBot="1" x14ac:dyDescent="0.3">
      <c r="A851" s="36">
        <v>62777</v>
      </c>
      <c r="B851" s="37" t="s">
        <v>23</v>
      </c>
    </row>
    <row r="852" spans="1:2" ht="15.75" thickBot="1" x14ac:dyDescent="0.3">
      <c r="A852" s="36">
        <v>62817</v>
      </c>
      <c r="B852" s="37" t="s">
        <v>20</v>
      </c>
    </row>
    <row r="853" spans="1:2" ht="15.75" thickBot="1" x14ac:dyDescent="0.3">
      <c r="A853" s="38">
        <v>62824</v>
      </c>
      <c r="B853" s="39" t="s">
        <v>20</v>
      </c>
    </row>
    <row r="854" spans="1:2" ht="25.5" thickBot="1" x14ac:dyDescent="0.3">
      <c r="A854" s="40">
        <v>62876</v>
      </c>
      <c r="B854" s="41" t="s">
        <v>18</v>
      </c>
    </row>
    <row r="855" spans="1:2" ht="15.75" thickBot="1" x14ac:dyDescent="0.3">
      <c r="A855" s="40">
        <v>62877</v>
      </c>
      <c r="B855" s="41" t="s">
        <v>19</v>
      </c>
    </row>
    <row r="856" spans="1:2" ht="15.75" thickBot="1" x14ac:dyDescent="0.3">
      <c r="A856" s="40">
        <v>62922</v>
      </c>
      <c r="B856" s="41" t="s">
        <v>20</v>
      </c>
    </row>
    <row r="857" spans="1:2" ht="25.5" thickBot="1" x14ac:dyDescent="0.3">
      <c r="A857" s="40">
        <v>62935</v>
      </c>
      <c r="B857" s="41" t="s">
        <v>22</v>
      </c>
    </row>
    <row r="858" spans="1:2" ht="15.75" thickBot="1" x14ac:dyDescent="0.3">
      <c r="A858" s="40">
        <v>62945</v>
      </c>
      <c r="B858" s="41" t="s">
        <v>23</v>
      </c>
    </row>
    <row r="859" spans="1:2" ht="25.5" thickBot="1" x14ac:dyDescent="0.3">
      <c r="A859" s="40">
        <v>62984</v>
      </c>
      <c r="B859" s="41" t="s">
        <v>22</v>
      </c>
    </row>
    <row r="860" spans="1:2" ht="25.5" thickBot="1" x14ac:dyDescent="0.3">
      <c r="A860" s="40">
        <v>63074</v>
      </c>
      <c r="B860" s="41" t="s">
        <v>24</v>
      </c>
    </row>
    <row r="861" spans="1:2" ht="25.5" thickBot="1" x14ac:dyDescent="0.3">
      <c r="A861" s="40">
        <v>63109</v>
      </c>
      <c r="B861" s="41" t="s">
        <v>24</v>
      </c>
    </row>
    <row r="862" spans="1:2" ht="25.5" thickBot="1" x14ac:dyDescent="0.3">
      <c r="A862" s="40">
        <v>63130</v>
      </c>
      <c r="B862" s="41" t="s">
        <v>24</v>
      </c>
    </row>
    <row r="863" spans="1:2" ht="15.75" thickBot="1" x14ac:dyDescent="0.3">
      <c r="A863" s="40">
        <v>63143</v>
      </c>
      <c r="B863" s="41" t="s">
        <v>19</v>
      </c>
    </row>
    <row r="864" spans="1:2" ht="15.75" thickBot="1" x14ac:dyDescent="0.3">
      <c r="A864" s="40">
        <v>63183</v>
      </c>
      <c r="B864" s="41" t="s">
        <v>23</v>
      </c>
    </row>
    <row r="865" spans="1:2" ht="15.75" thickBot="1" x14ac:dyDescent="0.3">
      <c r="A865" s="42">
        <v>63190</v>
      </c>
      <c r="B865" s="43" t="s">
        <v>23</v>
      </c>
    </row>
    <row r="866" spans="1:2" ht="25.5" thickBot="1" x14ac:dyDescent="0.3">
      <c r="A866" s="36">
        <v>63226</v>
      </c>
      <c r="B866" s="37" t="s">
        <v>18</v>
      </c>
    </row>
    <row r="867" spans="1:2" ht="15.75" thickBot="1" x14ac:dyDescent="0.3">
      <c r="A867" s="36">
        <v>63227</v>
      </c>
      <c r="B867" s="37" t="s">
        <v>19</v>
      </c>
    </row>
    <row r="868" spans="1:2" ht="15.75" thickBot="1" x14ac:dyDescent="0.3">
      <c r="A868" s="36">
        <v>63272</v>
      </c>
      <c r="B868" s="37" t="s">
        <v>20</v>
      </c>
    </row>
    <row r="869" spans="1:2" ht="15.75" thickBot="1" x14ac:dyDescent="0.3">
      <c r="A869" s="36">
        <v>63300</v>
      </c>
      <c r="B869" s="37" t="s">
        <v>20</v>
      </c>
    </row>
    <row r="870" spans="1:2" ht="25.5" thickBot="1" x14ac:dyDescent="0.3">
      <c r="A870" s="36">
        <v>63310</v>
      </c>
      <c r="B870" s="37" t="s">
        <v>18</v>
      </c>
    </row>
    <row r="871" spans="1:2" ht="25.5" thickBot="1" x14ac:dyDescent="0.3">
      <c r="A871" s="36">
        <v>63334</v>
      </c>
      <c r="B871" s="37" t="s">
        <v>22</v>
      </c>
    </row>
    <row r="872" spans="1:2" ht="25.5" thickBot="1" x14ac:dyDescent="0.3">
      <c r="A872" s="36">
        <v>63439</v>
      </c>
      <c r="B872" s="37" t="s">
        <v>22</v>
      </c>
    </row>
    <row r="873" spans="1:2" ht="25.5" thickBot="1" x14ac:dyDescent="0.3">
      <c r="A873" s="36">
        <v>63474</v>
      </c>
      <c r="B873" s="37" t="s">
        <v>22</v>
      </c>
    </row>
    <row r="874" spans="1:2" ht="25.5" thickBot="1" x14ac:dyDescent="0.3">
      <c r="A874" s="36">
        <v>63495</v>
      </c>
      <c r="B874" s="37" t="s">
        <v>22</v>
      </c>
    </row>
    <row r="875" spans="1:2" ht="25.5" thickBot="1" x14ac:dyDescent="0.3">
      <c r="A875" s="36">
        <v>63508</v>
      </c>
      <c r="B875" s="37" t="s">
        <v>24</v>
      </c>
    </row>
    <row r="876" spans="1:2" ht="25.5" thickBot="1" x14ac:dyDescent="0.3">
      <c r="A876" s="36">
        <v>63548</v>
      </c>
      <c r="B876" s="37" t="s">
        <v>18</v>
      </c>
    </row>
    <row r="877" spans="1:2" ht="25.5" thickBot="1" x14ac:dyDescent="0.3">
      <c r="A877" s="38">
        <v>63555</v>
      </c>
      <c r="B877" s="39" t="s">
        <v>18</v>
      </c>
    </row>
    <row r="878" spans="1:2" ht="25.5" thickBot="1" x14ac:dyDescent="0.3">
      <c r="A878" s="40">
        <v>63611</v>
      </c>
      <c r="B878" s="41" t="s">
        <v>18</v>
      </c>
    </row>
    <row r="879" spans="1:2" ht="15.75" thickBot="1" x14ac:dyDescent="0.3">
      <c r="A879" s="40">
        <v>63612</v>
      </c>
      <c r="B879" s="41" t="s">
        <v>19</v>
      </c>
    </row>
    <row r="880" spans="1:2" ht="15.75" thickBot="1" x14ac:dyDescent="0.3">
      <c r="A880" s="40">
        <v>63657</v>
      </c>
      <c r="B880" s="41" t="s">
        <v>20</v>
      </c>
    </row>
    <row r="881" spans="1:2" ht="15.75" thickBot="1" x14ac:dyDescent="0.3">
      <c r="A881" s="40">
        <v>63665</v>
      </c>
      <c r="B881" s="41" t="s">
        <v>21</v>
      </c>
    </row>
    <row r="882" spans="1:2" ht="15.75" thickBot="1" x14ac:dyDescent="0.3">
      <c r="A882" s="40">
        <v>63675</v>
      </c>
      <c r="B882" s="41" t="s">
        <v>19</v>
      </c>
    </row>
    <row r="883" spans="1:2" ht="25.5" thickBot="1" x14ac:dyDescent="0.3">
      <c r="A883" s="40">
        <v>63719</v>
      </c>
      <c r="B883" s="41" t="s">
        <v>22</v>
      </c>
    </row>
    <row r="884" spans="1:2" ht="15.75" thickBot="1" x14ac:dyDescent="0.3">
      <c r="A884" s="40">
        <v>63804</v>
      </c>
      <c r="B884" s="41" t="s">
        <v>20</v>
      </c>
    </row>
    <row r="885" spans="1:2" ht="15.75" thickBot="1" x14ac:dyDescent="0.3">
      <c r="A885" s="40">
        <v>63839</v>
      </c>
      <c r="B885" s="41" t="s">
        <v>20</v>
      </c>
    </row>
    <row r="886" spans="1:2" ht="15.75" thickBot="1" x14ac:dyDescent="0.3">
      <c r="A886" s="40">
        <v>63860</v>
      </c>
      <c r="B886" s="41" t="s">
        <v>20</v>
      </c>
    </row>
    <row r="887" spans="1:2" ht="25.5" thickBot="1" x14ac:dyDescent="0.3">
      <c r="A887" s="40">
        <v>63873</v>
      </c>
      <c r="B887" s="41" t="s">
        <v>22</v>
      </c>
    </row>
    <row r="888" spans="1:2" ht="15.75" thickBot="1" x14ac:dyDescent="0.3">
      <c r="A888" s="40">
        <v>63913</v>
      </c>
      <c r="B888" s="41" t="s">
        <v>19</v>
      </c>
    </row>
    <row r="889" spans="1:2" ht="15.75" thickBot="1" x14ac:dyDescent="0.3">
      <c r="A889" s="42">
        <v>63920</v>
      </c>
      <c r="B889" s="43" t="s">
        <v>19</v>
      </c>
    </row>
    <row r="890" spans="1:2" ht="25.5" thickBot="1" x14ac:dyDescent="0.3">
      <c r="A890" s="36">
        <v>63968</v>
      </c>
      <c r="B890" s="37" t="s">
        <v>18</v>
      </c>
    </row>
    <row r="891" spans="1:2" ht="15.75" thickBot="1" x14ac:dyDescent="0.3">
      <c r="A891" s="36">
        <v>63969</v>
      </c>
      <c r="B891" s="37" t="s">
        <v>19</v>
      </c>
    </row>
    <row r="892" spans="1:2" ht="15.75" thickBot="1" x14ac:dyDescent="0.3">
      <c r="A892" s="36">
        <v>64014</v>
      </c>
      <c r="B892" s="37" t="s">
        <v>20</v>
      </c>
    </row>
    <row r="893" spans="1:2" ht="15.75" thickBot="1" x14ac:dyDescent="0.3">
      <c r="A893" s="36">
        <v>64030</v>
      </c>
      <c r="B893" s="37" t="s">
        <v>23</v>
      </c>
    </row>
    <row r="894" spans="1:2" ht="25.5" thickBot="1" x14ac:dyDescent="0.3">
      <c r="A894" s="36">
        <v>64040</v>
      </c>
      <c r="B894" s="37" t="s">
        <v>24</v>
      </c>
    </row>
    <row r="895" spans="1:2" ht="25.5" thickBot="1" x14ac:dyDescent="0.3">
      <c r="A895" s="36">
        <v>64076</v>
      </c>
      <c r="B895" s="37" t="s">
        <v>22</v>
      </c>
    </row>
    <row r="896" spans="1:2" ht="15.75" thickBot="1" x14ac:dyDescent="0.3">
      <c r="A896" s="36">
        <v>64169</v>
      </c>
      <c r="B896" s="37" t="s">
        <v>21</v>
      </c>
    </row>
    <row r="897" spans="1:2" ht="15.75" thickBot="1" x14ac:dyDescent="0.3">
      <c r="A897" s="36">
        <v>64204</v>
      </c>
      <c r="B897" s="37" t="s">
        <v>21</v>
      </c>
    </row>
    <row r="898" spans="1:2" ht="15.75" thickBot="1" x14ac:dyDescent="0.3">
      <c r="A898" s="36">
        <v>64225</v>
      </c>
      <c r="B898" s="37" t="s">
        <v>21</v>
      </c>
    </row>
    <row r="899" spans="1:2" ht="15.75" thickBot="1" x14ac:dyDescent="0.3">
      <c r="A899" s="36">
        <v>64238</v>
      </c>
      <c r="B899" s="37" t="s">
        <v>20</v>
      </c>
    </row>
    <row r="900" spans="1:2" ht="25.5" thickBot="1" x14ac:dyDescent="0.3">
      <c r="A900" s="36">
        <v>64278</v>
      </c>
      <c r="B900" s="37" t="s">
        <v>24</v>
      </c>
    </row>
    <row r="901" spans="1:2" ht="25.5" thickBot="1" x14ac:dyDescent="0.3">
      <c r="A901" s="38">
        <v>64285</v>
      </c>
      <c r="B901" s="39" t="s">
        <v>24</v>
      </c>
    </row>
    <row r="902" spans="1:2" ht="25.5" thickBot="1" x14ac:dyDescent="0.3">
      <c r="A902" s="40">
        <v>64346</v>
      </c>
      <c r="B902" s="41" t="s">
        <v>18</v>
      </c>
    </row>
    <row r="903" spans="1:2" ht="15.75" thickBot="1" x14ac:dyDescent="0.3">
      <c r="A903" s="40">
        <v>64347</v>
      </c>
      <c r="B903" s="41" t="s">
        <v>19</v>
      </c>
    </row>
    <row r="904" spans="1:2" ht="15.75" thickBot="1" x14ac:dyDescent="0.3">
      <c r="A904" s="40">
        <v>64392</v>
      </c>
      <c r="B904" s="41" t="s">
        <v>20</v>
      </c>
    </row>
    <row r="905" spans="1:2" ht="15.75" thickBot="1" x14ac:dyDescent="0.3">
      <c r="A905" s="40">
        <v>64396</v>
      </c>
      <c r="B905" s="41" t="s">
        <v>19</v>
      </c>
    </row>
    <row r="906" spans="1:2" ht="15.75" thickBot="1" x14ac:dyDescent="0.3">
      <c r="A906" s="40">
        <v>64406</v>
      </c>
      <c r="B906" s="41" t="s">
        <v>20</v>
      </c>
    </row>
    <row r="907" spans="1:2" ht="25.5" thickBot="1" x14ac:dyDescent="0.3">
      <c r="A907" s="40">
        <v>64454</v>
      </c>
      <c r="B907" s="41" t="s">
        <v>22</v>
      </c>
    </row>
    <row r="908" spans="1:2" ht="25.5" thickBot="1" x14ac:dyDescent="0.3">
      <c r="A908" s="40">
        <v>64535</v>
      </c>
      <c r="B908" s="41" t="s">
        <v>18</v>
      </c>
    </row>
    <row r="909" spans="1:2" ht="25.5" thickBot="1" x14ac:dyDescent="0.3">
      <c r="A909" s="40">
        <v>64570</v>
      </c>
      <c r="B909" s="41" t="s">
        <v>18</v>
      </c>
    </row>
    <row r="910" spans="1:2" ht="25.5" thickBot="1" x14ac:dyDescent="0.3">
      <c r="A910" s="40">
        <v>64591</v>
      </c>
      <c r="B910" s="41" t="s">
        <v>18</v>
      </c>
    </row>
    <row r="911" spans="1:2" ht="15.75" thickBot="1" x14ac:dyDescent="0.3">
      <c r="A911" s="40">
        <v>64604</v>
      </c>
      <c r="B911" s="41" t="s">
        <v>23</v>
      </c>
    </row>
    <row r="912" spans="1:2" ht="15.75" thickBot="1" x14ac:dyDescent="0.3">
      <c r="A912" s="40">
        <v>64644</v>
      </c>
      <c r="B912" s="41" t="s">
        <v>20</v>
      </c>
    </row>
    <row r="913" spans="1:2" ht="15.75" thickBot="1" x14ac:dyDescent="0.3">
      <c r="A913" s="42">
        <v>64651</v>
      </c>
      <c r="B913" s="43" t="s">
        <v>20</v>
      </c>
    </row>
    <row r="914" spans="1:2" ht="25.5" thickBot="1" x14ac:dyDescent="0.3">
      <c r="A914" s="36">
        <v>64703</v>
      </c>
      <c r="B914" s="37" t="s">
        <v>18</v>
      </c>
    </row>
    <row r="915" spans="1:2" ht="15.75" thickBot="1" x14ac:dyDescent="0.3">
      <c r="A915" s="36">
        <v>64704</v>
      </c>
      <c r="B915" s="37" t="s">
        <v>19</v>
      </c>
    </row>
    <row r="916" spans="1:2" ht="15.75" thickBot="1" x14ac:dyDescent="0.3">
      <c r="A916" s="36">
        <v>64749</v>
      </c>
      <c r="B916" s="37" t="s">
        <v>20</v>
      </c>
    </row>
    <row r="917" spans="1:2" ht="25.5" thickBot="1" x14ac:dyDescent="0.3">
      <c r="A917" s="36">
        <v>64761</v>
      </c>
      <c r="B917" s="37" t="s">
        <v>24</v>
      </c>
    </row>
    <row r="918" spans="1:2" ht="15.75" thickBot="1" x14ac:dyDescent="0.3">
      <c r="A918" s="36">
        <v>64771</v>
      </c>
      <c r="B918" s="37" t="s">
        <v>21</v>
      </c>
    </row>
    <row r="919" spans="1:2" ht="25.5" thickBot="1" x14ac:dyDescent="0.3">
      <c r="A919" s="36">
        <v>64811</v>
      </c>
      <c r="B919" s="37" t="s">
        <v>22</v>
      </c>
    </row>
    <row r="920" spans="1:2" ht="15.75" thickBot="1" x14ac:dyDescent="0.3">
      <c r="A920" s="36">
        <v>64900</v>
      </c>
      <c r="B920" s="37" t="s">
        <v>19</v>
      </c>
    </row>
    <row r="921" spans="1:2" ht="15.75" thickBot="1" x14ac:dyDescent="0.3">
      <c r="A921" s="36">
        <v>64935</v>
      </c>
      <c r="B921" s="37" t="s">
        <v>19</v>
      </c>
    </row>
    <row r="922" spans="1:2" ht="15.75" thickBot="1" x14ac:dyDescent="0.3">
      <c r="A922" s="36">
        <v>64956</v>
      </c>
      <c r="B922" s="37" t="s">
        <v>19</v>
      </c>
    </row>
    <row r="923" spans="1:2" ht="25.5" thickBot="1" x14ac:dyDescent="0.3">
      <c r="A923" s="36">
        <v>64969</v>
      </c>
      <c r="B923" s="37" t="s">
        <v>18</v>
      </c>
    </row>
    <row r="924" spans="1:2" ht="15.75" thickBot="1" x14ac:dyDescent="0.3">
      <c r="A924" s="36">
        <v>65009</v>
      </c>
      <c r="B924" s="37" t="s">
        <v>21</v>
      </c>
    </row>
    <row r="925" spans="1:2" ht="15.75" thickBot="1" x14ac:dyDescent="0.3">
      <c r="A925" s="38">
        <v>65016</v>
      </c>
      <c r="B925" s="39" t="s">
        <v>19</v>
      </c>
    </row>
    <row r="926" spans="1:2" ht="25.5" thickBot="1" x14ac:dyDescent="0.3">
      <c r="A926" s="40">
        <v>65060</v>
      </c>
      <c r="B926" s="41" t="s">
        <v>18</v>
      </c>
    </row>
    <row r="927" spans="1:2" ht="15.75" thickBot="1" x14ac:dyDescent="0.3">
      <c r="A927" s="40">
        <v>65061</v>
      </c>
      <c r="B927" s="41" t="s">
        <v>19</v>
      </c>
    </row>
    <row r="928" spans="1:2" ht="15.75" thickBot="1" x14ac:dyDescent="0.3">
      <c r="A928" s="40">
        <v>65106</v>
      </c>
      <c r="B928" s="41" t="s">
        <v>20</v>
      </c>
    </row>
    <row r="929" spans="1:2" ht="25.5" thickBot="1" x14ac:dyDescent="0.3">
      <c r="A929" s="40">
        <v>65126</v>
      </c>
      <c r="B929" s="41" t="s">
        <v>22</v>
      </c>
    </row>
    <row r="930" spans="1:2" ht="25.5" thickBot="1" x14ac:dyDescent="0.3">
      <c r="A930" s="40">
        <v>65136</v>
      </c>
      <c r="B930" s="41" t="s">
        <v>24</v>
      </c>
    </row>
    <row r="931" spans="1:2" ht="25.5" thickBot="1" x14ac:dyDescent="0.3">
      <c r="A931" s="40">
        <v>65168</v>
      </c>
      <c r="B931" s="41" t="s">
        <v>22</v>
      </c>
    </row>
    <row r="932" spans="1:2" ht="25.5" thickBot="1" x14ac:dyDescent="0.3">
      <c r="A932" s="40">
        <v>65265</v>
      </c>
      <c r="B932" s="41" t="s">
        <v>24</v>
      </c>
    </row>
    <row r="933" spans="1:2" ht="25.5" thickBot="1" x14ac:dyDescent="0.3">
      <c r="A933" s="40">
        <v>65300</v>
      </c>
      <c r="B933" s="41" t="s">
        <v>24</v>
      </c>
    </row>
    <row r="934" spans="1:2" ht="25.5" thickBot="1" x14ac:dyDescent="0.3">
      <c r="A934" s="40">
        <v>65321</v>
      </c>
      <c r="B934" s="41" t="s">
        <v>24</v>
      </c>
    </row>
    <row r="935" spans="1:2" ht="15.75" thickBot="1" x14ac:dyDescent="0.3">
      <c r="A935" s="40">
        <v>65334</v>
      </c>
      <c r="B935" s="41" t="s">
        <v>19</v>
      </c>
    </row>
    <row r="936" spans="1:2" ht="25.5" thickBot="1" x14ac:dyDescent="0.3">
      <c r="A936" s="40">
        <v>65374</v>
      </c>
      <c r="B936" s="4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Inputs-Valores</vt:lpstr>
      <vt:lpstr>Planilha1</vt:lpstr>
      <vt:lpstr>Feriados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Colla</dc:creator>
  <cp:lastModifiedBy>Gustavo</cp:lastModifiedBy>
  <dcterms:created xsi:type="dcterms:W3CDTF">2020-06-23T02:45:37Z</dcterms:created>
  <dcterms:modified xsi:type="dcterms:W3CDTF">2020-07-12T01:37:01Z</dcterms:modified>
</cp:coreProperties>
</file>