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1" l="1"/>
  <c r="B7" i="1"/>
  <c r="B14" i="1"/>
  <c r="B16" i="1"/>
  <c r="B40" i="1"/>
  <c r="B43" i="1"/>
  <c r="B47" i="1"/>
  <c r="B65" i="1"/>
  <c r="B66" i="1"/>
  <c r="B67" i="1"/>
  <c r="B68" i="1"/>
  <c r="B72" i="1"/>
  <c r="B78" i="1"/>
  <c r="B80" i="1"/>
  <c r="B82" i="1"/>
  <c r="B64" i="1"/>
  <c r="B83" i="1"/>
  <c r="B101" i="1"/>
  <c r="B121" i="1"/>
  <c r="B122" i="1"/>
  <c r="B123" i="1"/>
  <c r="B124" i="1"/>
  <c r="B125" i="1"/>
  <c r="B126" i="1"/>
  <c r="B127" i="1"/>
  <c r="B134" i="1"/>
  <c r="B120" i="1"/>
  <c r="B171" i="1"/>
  <c r="B141" i="1"/>
  <c r="B5" i="1"/>
</calcChain>
</file>

<file path=xl/sharedStrings.xml><?xml version="1.0" encoding="utf-8"?>
<sst xmlns="http://schemas.openxmlformats.org/spreadsheetml/2006/main" count="194" uniqueCount="174">
  <si>
    <t>unspecified</t>
  </si>
  <si>
    <t>AOA</t>
  </si>
  <si>
    <t xml:space="preserve">LEICAGRX1200GGPRO </t>
  </si>
  <si>
    <t>Leica</t>
  </si>
  <si>
    <t>BNS</t>
  </si>
  <si>
    <t xml:space="preserve">BNS </t>
  </si>
  <si>
    <t>EPOS</t>
  </si>
  <si>
    <t xml:space="preserve">EPOS-RT </t>
  </si>
  <si>
    <t xml:space="preserve">AOABENCHMARKACT </t>
  </si>
  <si>
    <t>Javad</t>
  </si>
  <si>
    <t>Septentrio</t>
  </si>
  <si>
    <t>Sokkia</t>
  </si>
  <si>
    <t>Trimble</t>
  </si>
  <si>
    <t xml:space="preserve">euronet </t>
  </si>
  <si>
    <t xml:space="preserve">JAVADTRE_G2TDELTA </t>
  </si>
  <si>
    <t xml:space="preserve">JAVADTRE_G3TDELTA </t>
  </si>
  <si>
    <t xml:space="preserve">JAVADTRE_G3THDELTA </t>
  </si>
  <si>
    <t xml:space="preserve">JAVADTRIUMPHDELTA </t>
  </si>
  <si>
    <t xml:space="preserve">JPSEGGDT </t>
  </si>
  <si>
    <t xml:space="preserve">JPSE_GGD </t>
  </si>
  <si>
    <t xml:space="preserve">LEICAGRX1200+ </t>
  </si>
  <si>
    <t xml:space="preserve">LEICAGRX1200+GNSS </t>
  </si>
  <si>
    <t xml:space="preserve">SEPTGeNeRx </t>
  </si>
  <si>
    <t xml:space="preserve">NOA </t>
  </si>
  <si>
    <t>GNSMART</t>
  </si>
  <si>
    <t xml:space="preserve">Devices: </t>
  </si>
  <si>
    <t>AshTech</t>
  </si>
  <si>
    <t>Aquarius</t>
  </si>
  <si>
    <t>BNC</t>
  </si>
  <si>
    <t>EuroConf</t>
  </si>
  <si>
    <t>EuroNet</t>
  </si>
  <si>
    <t>unknown</t>
  </si>
  <si>
    <t>Magellan</t>
  </si>
  <si>
    <t>Navis</t>
  </si>
  <si>
    <t>Novatel</t>
  </si>
  <si>
    <t>Topcon</t>
  </si>
  <si>
    <t>Thales</t>
  </si>
  <si>
    <t xml:space="preserve">TRIMBLE 4000SSI </t>
  </si>
  <si>
    <t xml:space="preserve">TRIMBLE 4700 </t>
  </si>
  <si>
    <t xml:space="preserve">TRIMBLE NETR5 </t>
  </si>
  <si>
    <t xml:space="preserve">TRIMBLE NETR8 </t>
  </si>
  <si>
    <t xml:space="preserve">TRIMBLE NETR9 </t>
  </si>
  <si>
    <t xml:space="preserve">TRIMBLE NETRS </t>
  </si>
  <si>
    <t xml:space="preserve">TRIMBLE R7 </t>
  </si>
  <si>
    <t xml:space="preserve">Trimble </t>
  </si>
  <si>
    <t>Trimble 4000</t>
  </si>
  <si>
    <t xml:space="preserve">Trimble 5700 </t>
  </si>
  <si>
    <t>Trimble 5700R7</t>
  </si>
  <si>
    <t>Trimble BD982</t>
  </si>
  <si>
    <t>Trimble GPSBase</t>
  </si>
  <si>
    <t xml:space="preserve">Trimble GPSNet </t>
  </si>
  <si>
    <t>Trimble NetR3</t>
  </si>
  <si>
    <t xml:space="preserve">Trimble ProXRT </t>
  </si>
  <si>
    <t xml:space="preserve">Trimble R7 </t>
  </si>
  <si>
    <t xml:space="preserve">Trimble SPS850 </t>
  </si>
  <si>
    <t xml:space="preserve">Trimble SPS852 </t>
  </si>
  <si>
    <t>Trimble VRSNet</t>
  </si>
  <si>
    <t xml:space="preserve">Thales Z-Max MC00 </t>
  </si>
  <si>
    <t xml:space="preserve">Thales ZX </t>
  </si>
  <si>
    <t>Thales iCGRS</t>
  </si>
  <si>
    <t xml:space="preserve">AOA BENCHMARK ACT </t>
  </si>
  <si>
    <t xml:space="preserve">AOA SNR-12 ACT </t>
  </si>
  <si>
    <t>AOA SNR-8000 ACT</t>
  </si>
  <si>
    <t xml:space="preserve">AOASNR-12ACT </t>
  </si>
  <si>
    <t xml:space="preserve">AOASNR-8000ACT </t>
  </si>
  <si>
    <t xml:space="preserve">Aquarius 5502 </t>
  </si>
  <si>
    <t xml:space="preserve">ASHTECH UZ-12 </t>
  </si>
  <si>
    <t xml:space="preserve">ASHTECH Z-X </t>
  </si>
  <si>
    <t xml:space="preserve">ASHTECH Z-XII3 </t>
  </si>
  <si>
    <t xml:space="preserve">ASHTECH Z-XII3T </t>
  </si>
  <si>
    <t xml:space="preserve">ASHTECHUZ-12 </t>
  </si>
  <si>
    <t xml:space="preserve">ASHTECHZ-XII3 </t>
  </si>
  <si>
    <t xml:space="preserve">ASHTECHZ-XII3T </t>
  </si>
  <si>
    <t xml:space="preserve">Ashtech </t>
  </si>
  <si>
    <t xml:space="preserve">Ashtech UZ-12 </t>
  </si>
  <si>
    <t xml:space="preserve">Ashtech Z-XII </t>
  </si>
  <si>
    <t xml:space="preserve">Ashtech Z-XII3 </t>
  </si>
  <si>
    <t xml:space="preserve">Ashtech Z-Xtreme </t>
  </si>
  <si>
    <t xml:space="preserve">Ashtech iCGRS </t>
  </si>
  <si>
    <t xml:space="preserve">ProFlex 500 </t>
  </si>
  <si>
    <t xml:space="preserve">ProFlex500 </t>
  </si>
  <si>
    <t xml:space="preserve">ProMark3 </t>
  </si>
  <si>
    <t xml:space="preserve">Promark500 </t>
  </si>
  <si>
    <t xml:space="preserve">BNC </t>
  </si>
  <si>
    <t xml:space="preserve">EuroConf </t>
  </si>
  <si>
    <t xml:space="preserve">EuroConv </t>
  </si>
  <si>
    <t xml:space="preserve">EuroNet </t>
  </si>
  <si>
    <t xml:space="preserve">GNSMART </t>
  </si>
  <si>
    <t>JAVAD TRE_G3T DELTA</t>
  </si>
  <si>
    <t>JAVAD TRE_G3TH DELTA</t>
  </si>
  <si>
    <t>JPS EGGDT</t>
  </si>
  <si>
    <t>JPS E_GGD</t>
  </si>
  <si>
    <t xml:space="preserve">JPS LEGACY </t>
  </si>
  <si>
    <t>JPSLEGACY</t>
  </si>
  <si>
    <t xml:space="preserve">Javad Alpha </t>
  </si>
  <si>
    <t xml:space="preserve">Javad Delta </t>
  </si>
  <si>
    <t xml:space="preserve">Javad Legacy E (EuroNet) </t>
  </si>
  <si>
    <t xml:space="preserve">MAN (Javad based) </t>
  </si>
  <si>
    <t xml:space="preserve">LEICA GR10 </t>
  </si>
  <si>
    <t xml:space="preserve">LEICA GRX1200+GNSS </t>
  </si>
  <si>
    <t xml:space="preserve">LEICA GRX1200GGPRO </t>
  </si>
  <si>
    <t xml:space="preserve">LEICA GRX1200PRO </t>
  </si>
  <si>
    <t xml:space="preserve">LEICA SR9500 </t>
  </si>
  <si>
    <t xml:space="preserve">LEICA System 1200 </t>
  </si>
  <si>
    <t xml:space="preserve">LEICA System 500 </t>
  </si>
  <si>
    <t>LEICAGRX1200PRO</t>
  </si>
  <si>
    <t xml:space="preserve">LEICA_GRX1200PRO </t>
  </si>
  <si>
    <t xml:space="preserve">Leica </t>
  </si>
  <si>
    <t xml:space="preserve">Leica GNSS Spider </t>
  </si>
  <si>
    <t xml:space="preserve">Leica GX1230 </t>
  </si>
  <si>
    <t xml:space="preserve">Leica GX1230GG </t>
  </si>
  <si>
    <t xml:space="preserve">Leica Geosystems </t>
  </si>
  <si>
    <t xml:space="preserve">LeicaRS500 </t>
  </si>
  <si>
    <t xml:space="preserve">Sagitta </t>
  </si>
  <si>
    <t xml:space="preserve">Magellan PM500 </t>
  </si>
  <si>
    <t xml:space="preserve">SEPT POLARX2 </t>
  </si>
  <si>
    <t xml:space="preserve">SOKKIA GSR2700 RS </t>
  </si>
  <si>
    <t xml:space="preserve">SOKKIA GSR2700 RSX </t>
  </si>
  <si>
    <t xml:space="preserve">Sokkia GRX2700 </t>
  </si>
  <si>
    <t xml:space="preserve">NAVIS NV08C </t>
  </si>
  <si>
    <t xml:space="preserve">NovAtel DL-4 </t>
  </si>
  <si>
    <t xml:space="preserve">NovAtel OEM </t>
  </si>
  <si>
    <t xml:space="preserve">Novatel </t>
  </si>
  <si>
    <t xml:space="preserve">SEPT POLARX2E </t>
  </si>
  <si>
    <t xml:space="preserve">Septentrio PolaRx2 </t>
  </si>
  <si>
    <t xml:space="preserve">TOPCOM TPS NETG3 </t>
  </si>
  <si>
    <t xml:space="preserve">TPS E_GGD </t>
  </si>
  <si>
    <t xml:space="preserve">TPS GB-1000 </t>
  </si>
  <si>
    <t xml:space="preserve">TPS GB-3 </t>
  </si>
  <si>
    <t xml:space="preserve">TPS Legacy-E </t>
  </si>
  <si>
    <t xml:space="preserve">TPS NET-G3A </t>
  </si>
  <si>
    <t xml:space="preserve">TopNET-V </t>
  </si>
  <si>
    <t xml:space="preserve">TPS ODYSSEY_E </t>
  </si>
  <si>
    <t xml:space="preserve">TPSE_GGD </t>
  </si>
  <si>
    <t xml:space="preserve">TPSGB-1000 </t>
  </si>
  <si>
    <t xml:space="preserve">TPSODYSSEY_E </t>
  </si>
  <si>
    <t xml:space="preserve">Topcon G3A </t>
  </si>
  <si>
    <t xml:space="preserve">Topcon GB1000 </t>
  </si>
  <si>
    <t xml:space="preserve">Topcon NET-G3 </t>
  </si>
  <si>
    <t xml:space="preserve">Topcon Net-G3A </t>
  </si>
  <si>
    <t xml:space="preserve">GS20 </t>
  </si>
  <si>
    <t xml:space="preserve">MB500 </t>
  </si>
  <si>
    <t xml:space="preserve">MMCE </t>
  </si>
  <si>
    <t xml:space="preserve">NOV EURO4-1.00-222 </t>
  </si>
  <si>
    <t xml:space="preserve">NRCanNTRIP </t>
  </si>
  <si>
    <t>NRCanRTCM</t>
  </si>
  <si>
    <t xml:space="preserve">NtripEph </t>
  </si>
  <si>
    <t xml:space="preserve">PF500 </t>
  </si>
  <si>
    <t xml:space="preserve">PM3 RTK </t>
  </si>
  <si>
    <t xml:space="preserve">PM4 SA </t>
  </si>
  <si>
    <t xml:space="preserve">PM500 </t>
  </si>
  <si>
    <t xml:space="preserve">PPP-WIZARD </t>
  </si>
  <si>
    <t xml:space="preserve">RETICLE </t>
  </si>
  <si>
    <t xml:space="preserve">RETINA </t>
  </si>
  <si>
    <t xml:space="preserve">RTNet </t>
  </si>
  <si>
    <t>Z-Max</t>
  </si>
  <si>
    <t xml:space="preserve">Zmax </t>
  </si>
  <si>
    <t xml:space="preserve">magicGNSS </t>
  </si>
  <si>
    <t xml:space="preserve">uBlox-4T </t>
  </si>
  <si>
    <t xml:space="preserve">ublox </t>
  </si>
  <si>
    <t xml:space="preserve">vDiff </t>
  </si>
  <si>
    <t xml:space="preserve">RTO FKP Trimble VRS3Net </t>
  </si>
  <si>
    <t xml:space="preserve">SAPOS </t>
  </si>
  <si>
    <t xml:space="preserve">TBD </t>
  </si>
  <si>
    <t xml:space="preserve">TRE_G3T </t>
  </si>
  <si>
    <t># of devices scanned</t>
  </si>
  <si>
    <t xml:space="preserve"># of streams charging no fee:  </t>
  </si>
  <si>
    <t xml:space="preserve"># of streams charging a fee:  </t>
  </si>
  <si>
    <t xml:space="preserve"># of streams using digest authentication:  </t>
  </si>
  <si>
    <t xml:space="preserve"># of streams using basic authentication:  </t>
  </si>
  <si>
    <t>Unknown</t>
  </si>
  <si>
    <t>Trimble NetRS</t>
  </si>
  <si>
    <t>Other Devices</t>
  </si>
  <si>
    <t>Didn't follow 291 casters!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</si>
</sst>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7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1"/>
  </cellXfs>
  <cellStyles count="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Device</a:t>
            </a:r>
            <a:r>
              <a:rPr lang="en-US" baseline="0"/>
              <a:t> Prevalance By Manufacturer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Sheet1!$F$4:$F$23</c:f>
              <c:strCache>
                <c:ptCount val="20"/>
                <c:pt idx="0">
                  <c:v>AOA</c:v>
                </c:pt>
                <c:pt idx="1">
                  <c:v>Aquarius</c:v>
                </c:pt>
                <c:pt idx="2">
                  <c:v>AshTech</c:v>
                </c:pt>
                <c:pt idx="3">
                  <c:v>BNC</c:v>
                </c:pt>
                <c:pt idx="4">
                  <c:v>BNS</c:v>
                </c:pt>
                <c:pt idx="5">
                  <c:v>EPOS</c:v>
                </c:pt>
                <c:pt idx="6">
                  <c:v>EuroConf</c:v>
                </c:pt>
                <c:pt idx="7">
                  <c:v>EuroNet</c:v>
                </c:pt>
                <c:pt idx="8">
                  <c:v>GNSMART</c:v>
                </c:pt>
                <c:pt idx="9">
                  <c:v>Javad</c:v>
                </c:pt>
                <c:pt idx="10">
                  <c:v>Leica</c:v>
                </c:pt>
                <c:pt idx="11">
                  <c:v>Magellan</c:v>
                </c:pt>
                <c:pt idx="12">
                  <c:v>Navis</c:v>
                </c:pt>
                <c:pt idx="13">
                  <c:v>Novatel</c:v>
                </c:pt>
                <c:pt idx="14">
                  <c:v>Septentrio</c:v>
                </c:pt>
                <c:pt idx="15">
                  <c:v>Sokkia</c:v>
                </c:pt>
                <c:pt idx="16">
                  <c:v>Topcon</c:v>
                </c:pt>
                <c:pt idx="17">
                  <c:v>Thales</c:v>
                </c:pt>
                <c:pt idx="18">
                  <c:v>Trimble</c:v>
                </c:pt>
                <c:pt idx="19">
                  <c:v>Unknown</c:v>
                </c:pt>
              </c:strCache>
            </c:strRef>
          </c:cat>
          <c:val>
            <c:numRef>
              <c:f>Sheet1!$G$4:$G$23</c:f>
              <c:numCache>
                <c:formatCode>General</c:formatCode>
                <c:ptCount val="20"/>
                <c:pt idx="0">
                  <c:v>41.0</c:v>
                </c:pt>
                <c:pt idx="1">
                  <c:v>1.0</c:v>
                </c:pt>
                <c:pt idx="2">
                  <c:v>122.0</c:v>
                </c:pt>
                <c:pt idx="3">
                  <c:v>7.0</c:v>
                </c:pt>
                <c:pt idx="4">
                  <c:v>10.0</c:v>
                </c:pt>
                <c:pt idx="5">
                  <c:v>41.0</c:v>
                </c:pt>
                <c:pt idx="6">
                  <c:v>65.0</c:v>
                </c:pt>
                <c:pt idx="7">
                  <c:v>15.0</c:v>
                </c:pt>
                <c:pt idx="8">
                  <c:v>1.0</c:v>
                </c:pt>
                <c:pt idx="9">
                  <c:v>178.0</c:v>
                </c:pt>
                <c:pt idx="10">
                  <c:v>1191.0</c:v>
                </c:pt>
                <c:pt idx="11">
                  <c:v>2.0</c:v>
                </c:pt>
                <c:pt idx="12">
                  <c:v>3.0</c:v>
                </c:pt>
                <c:pt idx="13">
                  <c:v>3.0</c:v>
                </c:pt>
                <c:pt idx="14">
                  <c:v>25.0</c:v>
                </c:pt>
                <c:pt idx="15">
                  <c:v>12.0</c:v>
                </c:pt>
                <c:pt idx="16">
                  <c:v>190.0</c:v>
                </c:pt>
                <c:pt idx="17">
                  <c:v>12.0</c:v>
                </c:pt>
                <c:pt idx="18">
                  <c:v>2785.0</c:v>
                </c:pt>
                <c:pt idx="19">
                  <c:v>385.0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Trimble NetRS Prevalance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Sheet1!$F$35:$F$36</c:f>
              <c:strCache>
                <c:ptCount val="2"/>
                <c:pt idx="0">
                  <c:v>Trimble NetRS</c:v>
                </c:pt>
                <c:pt idx="1">
                  <c:v>Other Devices</c:v>
                </c:pt>
              </c:strCache>
            </c:strRef>
          </c:cat>
          <c:val>
            <c:numRef>
              <c:f>Sheet1!$G$35:$G$36</c:f>
              <c:numCache>
                <c:formatCode>General</c:formatCode>
                <c:ptCount val="2"/>
                <c:pt idx="0">
                  <c:v>1126.0</c:v>
                </c:pt>
                <c:pt idx="1">
                  <c:v>3963.0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1</xdr:row>
      <xdr:rowOff>0</xdr:rowOff>
    </xdr:from>
    <xdr:to>
      <xdr:col>14</xdr:col>
      <xdr:colOff>622300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31</xdr:row>
      <xdr:rowOff>76200</xdr:rowOff>
    </xdr:from>
    <xdr:to>
      <xdr:col>14</xdr:col>
      <xdr:colOff>647700</xdr:colOff>
      <xdr:row>45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abSelected="1" showRuler="0" workbookViewId="0">
      <selection activeCell="D2" sqref="D2"/>
    </sheetView>
  </sheetViews>
  <sheetFormatPr baseColWidth="10" defaultRowHeight="15" x14ac:dyDescent="0"/>
  <cols>
    <col min="1" max="1" width="40.1640625" bestFit="1" customWidth="1"/>
    <col min="4" max="4" width="21.33203125" bestFit="1" customWidth="1"/>
    <col min="6" max="6" width="18.1640625" bestFit="1" customWidth="1"/>
  </cols>
  <sheetData>
    <row r="1" spans="1:7">
      <c r="A1" t="s">
        <v>169</v>
      </c>
      <c r="B1">
        <v>4994</v>
      </c>
      <c r="D1" t="s">
        <v>173</v>
      </c>
    </row>
    <row r="2" spans="1:7">
      <c r="A2" t="s">
        <v>168</v>
      </c>
      <c r="B2">
        <v>1</v>
      </c>
    </row>
    <row r="3" spans="1:7">
      <c r="A3" t="s">
        <v>167</v>
      </c>
      <c r="B3">
        <v>867</v>
      </c>
    </row>
    <row r="4" spans="1:7">
      <c r="A4" t="s">
        <v>166</v>
      </c>
      <c r="B4">
        <v>4129</v>
      </c>
      <c r="F4" t="s">
        <v>1</v>
      </c>
      <c r="G4">
        <v>41</v>
      </c>
    </row>
    <row r="5" spans="1:7">
      <c r="A5" t="s">
        <v>165</v>
      </c>
      <c r="B5">
        <f>SUM(B7,B14,B16,B34,B36,B38,B40,B43,B45,B47,B64,B83,B86,B88,B92,B97,B101,B116,B120,B141)</f>
        <v>5089</v>
      </c>
      <c r="F5" t="s">
        <v>27</v>
      </c>
      <c r="G5">
        <v>1</v>
      </c>
    </row>
    <row r="6" spans="1:7">
      <c r="A6" t="s">
        <v>25</v>
      </c>
      <c r="F6" t="s">
        <v>26</v>
      </c>
      <c r="G6">
        <v>122</v>
      </c>
    </row>
    <row r="7" spans="1:7">
      <c r="A7" s="1" t="s">
        <v>1</v>
      </c>
      <c r="B7" s="1">
        <f>SUM(B8:B13)</f>
        <v>41</v>
      </c>
      <c r="F7" t="s">
        <v>28</v>
      </c>
      <c r="G7">
        <v>7</v>
      </c>
    </row>
    <row r="8" spans="1:7">
      <c r="A8" t="s">
        <v>60</v>
      </c>
      <c r="B8">
        <v>20</v>
      </c>
      <c r="F8" t="s">
        <v>4</v>
      </c>
      <c r="G8">
        <v>10</v>
      </c>
    </row>
    <row r="9" spans="1:7">
      <c r="A9" t="s">
        <v>61</v>
      </c>
      <c r="B9">
        <v>8</v>
      </c>
      <c r="F9" t="s">
        <v>6</v>
      </c>
      <c r="G9">
        <v>41</v>
      </c>
    </row>
    <row r="10" spans="1:7">
      <c r="A10" t="s">
        <v>62</v>
      </c>
      <c r="B10">
        <v>7</v>
      </c>
      <c r="F10" t="s">
        <v>29</v>
      </c>
      <c r="G10">
        <v>65</v>
      </c>
    </row>
    <row r="11" spans="1:7">
      <c r="A11" t="s">
        <v>8</v>
      </c>
      <c r="B11">
        <v>3</v>
      </c>
      <c r="F11" t="s">
        <v>30</v>
      </c>
      <c r="G11">
        <v>15</v>
      </c>
    </row>
    <row r="12" spans="1:7">
      <c r="A12" t="s">
        <v>63</v>
      </c>
      <c r="B12">
        <v>2</v>
      </c>
      <c r="F12" t="s">
        <v>24</v>
      </c>
      <c r="G12">
        <v>1</v>
      </c>
    </row>
    <row r="13" spans="1:7">
      <c r="A13" t="s">
        <v>64</v>
      </c>
      <c r="B13">
        <v>1</v>
      </c>
      <c r="F13" t="s">
        <v>9</v>
      </c>
      <c r="G13">
        <v>178</v>
      </c>
    </row>
    <row r="14" spans="1:7">
      <c r="A14" s="1" t="s">
        <v>27</v>
      </c>
      <c r="B14" s="1">
        <f>SUM(B15)</f>
        <v>1</v>
      </c>
      <c r="F14" t="s">
        <v>3</v>
      </c>
      <c r="G14">
        <v>1191</v>
      </c>
    </row>
    <row r="15" spans="1:7">
      <c r="A15" t="s">
        <v>65</v>
      </c>
      <c r="B15">
        <v>1</v>
      </c>
      <c r="F15" t="s">
        <v>32</v>
      </c>
      <c r="G15">
        <v>2</v>
      </c>
    </row>
    <row r="16" spans="1:7">
      <c r="A16" s="1" t="s">
        <v>26</v>
      </c>
      <c r="B16" s="1">
        <f>SUM(B17:B33)</f>
        <v>122</v>
      </c>
      <c r="F16" t="s">
        <v>33</v>
      </c>
      <c r="G16">
        <v>3</v>
      </c>
    </row>
    <row r="17" spans="1:7">
      <c r="A17" t="s">
        <v>66</v>
      </c>
      <c r="B17">
        <v>9</v>
      </c>
      <c r="F17" t="s">
        <v>34</v>
      </c>
      <c r="G17">
        <v>3</v>
      </c>
    </row>
    <row r="18" spans="1:7">
      <c r="A18" t="s">
        <v>67</v>
      </c>
      <c r="B18">
        <v>3</v>
      </c>
      <c r="F18" t="s">
        <v>10</v>
      </c>
      <c r="G18">
        <v>25</v>
      </c>
    </row>
    <row r="19" spans="1:7">
      <c r="A19" t="s">
        <v>68</v>
      </c>
      <c r="B19">
        <v>43</v>
      </c>
      <c r="F19" t="s">
        <v>11</v>
      </c>
      <c r="G19">
        <v>12</v>
      </c>
    </row>
    <row r="20" spans="1:7">
      <c r="A20" t="s">
        <v>69</v>
      </c>
      <c r="B20">
        <v>16</v>
      </c>
      <c r="F20" t="s">
        <v>35</v>
      </c>
      <c r="G20">
        <v>190</v>
      </c>
    </row>
    <row r="21" spans="1:7">
      <c r="A21" t="s">
        <v>70</v>
      </c>
      <c r="B21">
        <v>3</v>
      </c>
      <c r="F21" t="s">
        <v>36</v>
      </c>
      <c r="G21">
        <v>12</v>
      </c>
    </row>
    <row r="22" spans="1:7">
      <c r="A22" t="s">
        <v>71</v>
      </c>
      <c r="B22">
        <v>7</v>
      </c>
      <c r="F22" t="s">
        <v>12</v>
      </c>
      <c r="G22">
        <v>2785</v>
      </c>
    </row>
    <row r="23" spans="1:7">
      <c r="A23" t="s">
        <v>72</v>
      </c>
      <c r="B23">
        <v>3</v>
      </c>
      <c r="F23" t="s">
        <v>170</v>
      </c>
      <c r="G23">
        <v>385</v>
      </c>
    </row>
    <row r="24" spans="1:7">
      <c r="A24" t="s">
        <v>73</v>
      </c>
      <c r="B24">
        <v>1</v>
      </c>
    </row>
    <row r="25" spans="1:7">
      <c r="A25" t="s">
        <v>74</v>
      </c>
      <c r="B25">
        <v>9</v>
      </c>
    </row>
    <row r="26" spans="1:7">
      <c r="A26" t="s">
        <v>75</v>
      </c>
      <c r="B26">
        <v>13</v>
      </c>
    </row>
    <row r="27" spans="1:7">
      <c r="A27" t="s">
        <v>76</v>
      </c>
      <c r="B27">
        <v>1</v>
      </c>
    </row>
    <row r="28" spans="1:7">
      <c r="A28" t="s">
        <v>77</v>
      </c>
      <c r="B28">
        <v>1</v>
      </c>
    </row>
    <row r="29" spans="1:7">
      <c r="A29" t="s">
        <v>78</v>
      </c>
      <c r="B29">
        <v>1</v>
      </c>
    </row>
    <row r="30" spans="1:7">
      <c r="A30" t="s">
        <v>79</v>
      </c>
      <c r="B30">
        <v>2</v>
      </c>
    </row>
    <row r="31" spans="1:7">
      <c r="A31" t="s">
        <v>80</v>
      </c>
      <c r="B31">
        <v>8</v>
      </c>
    </row>
    <row r="32" spans="1:7">
      <c r="A32" t="s">
        <v>81</v>
      </c>
      <c r="B32">
        <v>1</v>
      </c>
    </row>
    <row r="33" spans="1:7">
      <c r="A33" t="s">
        <v>82</v>
      </c>
      <c r="B33">
        <v>1</v>
      </c>
    </row>
    <row r="34" spans="1:7">
      <c r="A34" s="1" t="s">
        <v>28</v>
      </c>
      <c r="B34" s="1">
        <v>7</v>
      </c>
    </row>
    <row r="35" spans="1:7">
      <c r="A35" t="s">
        <v>83</v>
      </c>
      <c r="B35">
        <v>7</v>
      </c>
      <c r="F35" t="s">
        <v>171</v>
      </c>
      <c r="G35">
        <v>1126</v>
      </c>
    </row>
    <row r="36" spans="1:7">
      <c r="A36" s="1" t="s">
        <v>4</v>
      </c>
      <c r="B36" s="1">
        <v>10</v>
      </c>
      <c r="F36" t="s">
        <v>172</v>
      </c>
      <c r="G36">
        <f>SUM(G4:G21,G23) + 1659</f>
        <v>3963</v>
      </c>
    </row>
    <row r="37" spans="1:7">
      <c r="A37" t="s">
        <v>5</v>
      </c>
      <c r="B37">
        <v>10</v>
      </c>
    </row>
    <row r="38" spans="1:7">
      <c r="A38" s="1" t="s">
        <v>6</v>
      </c>
      <c r="B38" s="1">
        <v>41</v>
      </c>
    </row>
    <row r="39" spans="1:7">
      <c r="A39" t="s">
        <v>7</v>
      </c>
      <c r="B39">
        <v>41</v>
      </c>
    </row>
    <row r="40" spans="1:7">
      <c r="A40" s="1" t="s">
        <v>29</v>
      </c>
      <c r="B40" s="1">
        <f>SUM(B41:B42)</f>
        <v>65</v>
      </c>
    </row>
    <row r="41" spans="1:7">
      <c r="A41" t="s">
        <v>84</v>
      </c>
      <c r="B41">
        <v>3</v>
      </c>
    </row>
    <row r="42" spans="1:7">
      <c r="A42" t="s">
        <v>85</v>
      </c>
      <c r="B42">
        <v>62</v>
      </c>
    </row>
    <row r="43" spans="1:7">
      <c r="A43" s="1" t="s">
        <v>30</v>
      </c>
      <c r="B43" s="1">
        <f>SUM(B44)</f>
        <v>15</v>
      </c>
    </row>
    <row r="44" spans="1:7">
      <c r="A44" t="s">
        <v>86</v>
      </c>
      <c r="B44">
        <v>15</v>
      </c>
    </row>
    <row r="45" spans="1:7">
      <c r="A45" s="1" t="s">
        <v>24</v>
      </c>
      <c r="B45" s="1">
        <v>1</v>
      </c>
    </row>
    <row r="46" spans="1:7">
      <c r="A46" t="s">
        <v>87</v>
      </c>
      <c r="B46">
        <v>1</v>
      </c>
    </row>
    <row r="47" spans="1:7">
      <c r="A47" s="1" t="s">
        <v>9</v>
      </c>
      <c r="B47" s="1">
        <f>SUM(B48:B63)</f>
        <v>178</v>
      </c>
    </row>
    <row r="48" spans="1:7">
      <c r="A48" t="s">
        <v>88</v>
      </c>
      <c r="B48">
        <v>7</v>
      </c>
    </row>
    <row r="49" spans="1:2">
      <c r="A49" t="s">
        <v>89</v>
      </c>
      <c r="B49">
        <v>10</v>
      </c>
    </row>
    <row r="50" spans="1:2">
      <c r="A50" t="s">
        <v>14</v>
      </c>
      <c r="B50">
        <v>3</v>
      </c>
    </row>
    <row r="51" spans="1:2">
      <c r="A51" t="s">
        <v>15</v>
      </c>
      <c r="B51">
        <v>4</v>
      </c>
    </row>
    <row r="52" spans="1:2">
      <c r="A52" t="s">
        <v>16</v>
      </c>
      <c r="B52">
        <v>5</v>
      </c>
    </row>
    <row r="53" spans="1:2">
      <c r="A53" t="s">
        <v>17</v>
      </c>
      <c r="B53">
        <v>1</v>
      </c>
    </row>
    <row r="54" spans="1:2">
      <c r="A54" t="s">
        <v>90</v>
      </c>
      <c r="B54">
        <v>15</v>
      </c>
    </row>
    <row r="55" spans="1:2">
      <c r="A55" t="s">
        <v>91</v>
      </c>
      <c r="B55">
        <v>25</v>
      </c>
    </row>
    <row r="56" spans="1:2">
      <c r="A56" t="s">
        <v>92</v>
      </c>
      <c r="B56">
        <v>84</v>
      </c>
    </row>
    <row r="57" spans="1:2">
      <c r="A57" t="s">
        <v>18</v>
      </c>
      <c r="B57">
        <v>2</v>
      </c>
    </row>
    <row r="58" spans="1:2">
      <c r="A58" t="s">
        <v>19</v>
      </c>
      <c r="B58">
        <v>4</v>
      </c>
    </row>
    <row r="59" spans="1:2">
      <c r="A59" t="s">
        <v>93</v>
      </c>
      <c r="B59">
        <v>10</v>
      </c>
    </row>
    <row r="60" spans="1:2">
      <c r="A60" t="s">
        <v>94</v>
      </c>
      <c r="B60">
        <v>1</v>
      </c>
    </row>
    <row r="61" spans="1:2">
      <c r="A61" t="s">
        <v>95</v>
      </c>
      <c r="B61">
        <v>1</v>
      </c>
    </row>
    <row r="62" spans="1:2">
      <c r="A62" t="s">
        <v>96</v>
      </c>
      <c r="B62">
        <v>5</v>
      </c>
    </row>
    <row r="63" spans="1:2">
      <c r="A63" t="s">
        <v>97</v>
      </c>
      <c r="B63">
        <v>1</v>
      </c>
    </row>
    <row r="64" spans="1:2">
      <c r="A64" s="1" t="s">
        <v>3</v>
      </c>
      <c r="B64" s="1">
        <f>SUM(B65:B82)</f>
        <v>1191</v>
      </c>
    </row>
    <row r="65" spans="1:2">
      <c r="A65" t="s">
        <v>98</v>
      </c>
      <c r="B65">
        <f>11+3+19+3</f>
        <v>36</v>
      </c>
    </row>
    <row r="66" spans="1:2">
      <c r="A66" t="s">
        <v>99</v>
      </c>
      <c r="B66">
        <f>76+26</f>
        <v>102</v>
      </c>
    </row>
    <row r="67" spans="1:2">
      <c r="A67" t="s">
        <v>100</v>
      </c>
      <c r="B67">
        <f>317+32</f>
        <v>349</v>
      </c>
    </row>
    <row r="68" spans="1:2">
      <c r="A68" t="s">
        <v>101</v>
      </c>
      <c r="B68">
        <f>42+51</f>
        <v>93</v>
      </c>
    </row>
    <row r="69" spans="1:2">
      <c r="A69" t="s">
        <v>102</v>
      </c>
      <c r="B69">
        <v>2</v>
      </c>
    </row>
    <row r="70" spans="1:2">
      <c r="A70" t="s">
        <v>103</v>
      </c>
      <c r="B70">
        <v>36</v>
      </c>
    </row>
    <row r="71" spans="1:2">
      <c r="A71" t="s">
        <v>104</v>
      </c>
      <c r="B71">
        <v>4</v>
      </c>
    </row>
    <row r="72" spans="1:2">
      <c r="A72" t="s">
        <v>20</v>
      </c>
      <c r="B72">
        <f>2+1</f>
        <v>3</v>
      </c>
    </row>
    <row r="73" spans="1:2">
      <c r="A73" t="s">
        <v>21</v>
      </c>
      <c r="B73">
        <v>20</v>
      </c>
    </row>
    <row r="74" spans="1:2">
      <c r="A74" t="s">
        <v>2</v>
      </c>
      <c r="B74">
        <v>51</v>
      </c>
    </row>
    <row r="75" spans="1:2">
      <c r="A75" t="s">
        <v>105</v>
      </c>
      <c r="B75">
        <v>6</v>
      </c>
    </row>
    <row r="76" spans="1:2">
      <c r="A76" t="s">
        <v>106</v>
      </c>
      <c r="B76">
        <v>1</v>
      </c>
    </row>
    <row r="77" spans="1:2">
      <c r="A77" t="s">
        <v>107</v>
      </c>
      <c r="B77">
        <v>9</v>
      </c>
    </row>
    <row r="78" spans="1:2">
      <c r="A78" t="s">
        <v>108</v>
      </c>
      <c r="B78">
        <f>274+123</f>
        <v>397</v>
      </c>
    </row>
    <row r="79" spans="1:2">
      <c r="A79" t="s">
        <v>109</v>
      </c>
      <c r="B79">
        <v>1</v>
      </c>
    </row>
    <row r="80" spans="1:2">
      <c r="A80" t="s">
        <v>110</v>
      </c>
      <c r="B80">
        <f>32+24+5</f>
        <v>61</v>
      </c>
    </row>
    <row r="81" spans="1:2">
      <c r="A81" t="s">
        <v>111</v>
      </c>
      <c r="B81">
        <v>3</v>
      </c>
    </row>
    <row r="82" spans="1:2">
      <c r="A82" t="s">
        <v>112</v>
      </c>
      <c r="B82">
        <f>15+2</f>
        <v>17</v>
      </c>
    </row>
    <row r="83" spans="1:2">
      <c r="A83" s="1" t="s">
        <v>32</v>
      </c>
      <c r="B83" s="1">
        <f>SUM(B84:B85)</f>
        <v>2</v>
      </c>
    </row>
    <row r="84" spans="1:2">
      <c r="A84" t="s">
        <v>113</v>
      </c>
      <c r="B84">
        <v>1</v>
      </c>
    </row>
    <row r="85" spans="1:2">
      <c r="A85" t="s">
        <v>114</v>
      </c>
      <c r="B85">
        <v>1</v>
      </c>
    </row>
    <row r="86" spans="1:2">
      <c r="A86" s="1" t="s">
        <v>33</v>
      </c>
      <c r="B86" s="1">
        <v>3</v>
      </c>
    </row>
    <row r="87" spans="1:2">
      <c r="A87" t="s">
        <v>119</v>
      </c>
      <c r="B87">
        <v>3</v>
      </c>
    </row>
    <row r="88" spans="1:2">
      <c r="A88" s="1" t="s">
        <v>34</v>
      </c>
      <c r="B88" s="1">
        <v>3</v>
      </c>
    </row>
    <row r="89" spans="1:2">
      <c r="A89" t="s">
        <v>120</v>
      </c>
      <c r="B89">
        <v>1</v>
      </c>
    </row>
    <row r="90" spans="1:2">
      <c r="A90" t="s">
        <v>121</v>
      </c>
      <c r="B90">
        <v>1</v>
      </c>
    </row>
    <row r="91" spans="1:2">
      <c r="A91" t="s">
        <v>122</v>
      </c>
      <c r="B91">
        <v>1</v>
      </c>
    </row>
    <row r="92" spans="1:2" ht="14" customHeight="1">
      <c r="A92" s="1" t="s">
        <v>10</v>
      </c>
      <c r="B92" s="1">
        <v>25</v>
      </c>
    </row>
    <row r="93" spans="1:2">
      <c r="A93" t="s">
        <v>115</v>
      </c>
      <c r="B93">
        <v>13</v>
      </c>
    </row>
    <row r="94" spans="1:2">
      <c r="A94" t="s">
        <v>123</v>
      </c>
      <c r="B94">
        <v>10</v>
      </c>
    </row>
    <row r="95" spans="1:2">
      <c r="A95" t="s">
        <v>22</v>
      </c>
      <c r="B95">
        <v>1</v>
      </c>
    </row>
    <row r="96" spans="1:2">
      <c r="A96" t="s">
        <v>124</v>
      </c>
      <c r="B96">
        <v>1</v>
      </c>
    </row>
    <row r="97" spans="1:2">
      <c r="A97" s="1" t="s">
        <v>11</v>
      </c>
      <c r="B97" s="1">
        <v>12</v>
      </c>
    </row>
    <row r="98" spans="1:2">
      <c r="A98" t="s">
        <v>116</v>
      </c>
      <c r="B98">
        <v>5</v>
      </c>
    </row>
    <row r="99" spans="1:2">
      <c r="A99" t="s">
        <v>117</v>
      </c>
      <c r="B99">
        <v>4</v>
      </c>
    </row>
    <row r="100" spans="1:2">
      <c r="A100" t="s">
        <v>118</v>
      </c>
      <c r="B100">
        <v>3</v>
      </c>
    </row>
    <row r="101" spans="1:2">
      <c r="A101" s="1" t="s">
        <v>35</v>
      </c>
      <c r="B101" s="1">
        <f>SUM(B102:B115)</f>
        <v>190</v>
      </c>
    </row>
    <row r="102" spans="1:2">
      <c r="A102" t="s">
        <v>125</v>
      </c>
      <c r="B102">
        <v>6</v>
      </c>
    </row>
    <row r="103" spans="1:2">
      <c r="A103" t="s">
        <v>126</v>
      </c>
      <c r="B103">
        <v>37</v>
      </c>
    </row>
    <row r="104" spans="1:2">
      <c r="A104" t="s">
        <v>127</v>
      </c>
      <c r="B104">
        <v>4</v>
      </c>
    </row>
    <row r="105" spans="1:2">
      <c r="A105" t="s">
        <v>128</v>
      </c>
      <c r="B105">
        <v>4</v>
      </c>
    </row>
    <row r="106" spans="1:2">
      <c r="A106" t="s">
        <v>129</v>
      </c>
      <c r="B106">
        <v>31</v>
      </c>
    </row>
    <row r="107" spans="1:2">
      <c r="A107" t="s">
        <v>130</v>
      </c>
      <c r="B107">
        <v>75</v>
      </c>
    </row>
    <row r="108" spans="1:2">
      <c r="A108" t="s">
        <v>132</v>
      </c>
      <c r="B108">
        <v>4</v>
      </c>
    </row>
    <row r="109" spans="1:2">
      <c r="A109" t="s">
        <v>133</v>
      </c>
      <c r="B109">
        <v>6</v>
      </c>
    </row>
    <row r="110" spans="1:2">
      <c r="A110" t="s">
        <v>134</v>
      </c>
      <c r="B110">
        <v>1</v>
      </c>
    </row>
    <row r="111" spans="1:2">
      <c r="A111" t="s">
        <v>135</v>
      </c>
      <c r="B111">
        <v>2</v>
      </c>
    </row>
    <row r="112" spans="1:2">
      <c r="A112" t="s">
        <v>136</v>
      </c>
      <c r="B112">
        <v>1</v>
      </c>
    </row>
    <row r="113" spans="1:2">
      <c r="A113" t="s">
        <v>137</v>
      </c>
      <c r="B113">
        <v>13</v>
      </c>
    </row>
    <row r="114" spans="1:2">
      <c r="A114" t="s">
        <v>138</v>
      </c>
      <c r="B114">
        <v>4</v>
      </c>
    </row>
    <row r="115" spans="1:2">
      <c r="A115" t="s">
        <v>139</v>
      </c>
      <c r="B115">
        <v>2</v>
      </c>
    </row>
    <row r="116" spans="1:2">
      <c r="A116" s="1" t="s">
        <v>36</v>
      </c>
      <c r="B116" s="1">
        <v>12</v>
      </c>
    </row>
    <row r="117" spans="1:2">
      <c r="A117" t="s">
        <v>57</v>
      </c>
      <c r="B117">
        <v>1</v>
      </c>
    </row>
    <row r="118" spans="1:2">
      <c r="A118" t="s">
        <v>58</v>
      </c>
      <c r="B118">
        <v>10</v>
      </c>
    </row>
    <row r="119" spans="1:2">
      <c r="A119" t="s">
        <v>59</v>
      </c>
      <c r="B119">
        <v>1</v>
      </c>
    </row>
    <row r="120" spans="1:2">
      <c r="A120" s="1" t="s">
        <v>12</v>
      </c>
      <c r="B120" s="1">
        <f>SUM(B121:B140)</f>
        <v>2785</v>
      </c>
    </row>
    <row r="121" spans="1:2">
      <c r="A121" t="s">
        <v>37</v>
      </c>
      <c r="B121">
        <f>2</f>
        <v>2</v>
      </c>
    </row>
    <row r="122" spans="1:2">
      <c r="A122" t="s">
        <v>38</v>
      </c>
      <c r="B122">
        <f>5+32+1</f>
        <v>38</v>
      </c>
    </row>
    <row r="123" spans="1:2">
      <c r="A123" t="s">
        <v>39</v>
      </c>
      <c r="B123">
        <f>71+24+10+7+120+30</f>
        <v>262</v>
      </c>
    </row>
    <row r="124" spans="1:2">
      <c r="A124" t="s">
        <v>40</v>
      </c>
      <c r="B124">
        <f>27+9+18</f>
        <v>54</v>
      </c>
    </row>
    <row r="125" spans="1:2">
      <c r="A125" t="s">
        <v>41</v>
      </c>
      <c r="B125">
        <f>21+4+42</f>
        <v>67</v>
      </c>
    </row>
    <row r="126" spans="1:2">
      <c r="A126" t="s">
        <v>42</v>
      </c>
      <c r="B126">
        <f>211+26+13+9+864+3</f>
        <v>1126</v>
      </c>
    </row>
    <row r="127" spans="1:2">
      <c r="A127" t="s">
        <v>43</v>
      </c>
      <c r="B127">
        <f>7+1</f>
        <v>8</v>
      </c>
    </row>
    <row r="128" spans="1:2">
      <c r="A128" t="s">
        <v>44</v>
      </c>
      <c r="B128">
        <v>13</v>
      </c>
    </row>
    <row r="129" spans="1:2">
      <c r="A129" t="s">
        <v>45</v>
      </c>
      <c r="B129">
        <v>3</v>
      </c>
    </row>
    <row r="130" spans="1:2">
      <c r="A130" t="s">
        <v>46</v>
      </c>
      <c r="B130">
        <v>112</v>
      </c>
    </row>
    <row r="131" spans="1:2">
      <c r="A131" t="s">
        <v>47</v>
      </c>
      <c r="B131">
        <v>2</v>
      </c>
    </row>
    <row r="132" spans="1:2">
      <c r="A132" t="s">
        <v>48</v>
      </c>
      <c r="B132">
        <v>4</v>
      </c>
    </row>
    <row r="133" spans="1:2">
      <c r="A133" t="s">
        <v>49</v>
      </c>
      <c r="B133">
        <v>1</v>
      </c>
    </row>
    <row r="134" spans="1:2">
      <c r="A134" t="s">
        <v>50</v>
      </c>
      <c r="B134">
        <f>592+46</f>
        <v>638</v>
      </c>
    </row>
    <row r="135" spans="1:2">
      <c r="A135" t="s">
        <v>51</v>
      </c>
      <c r="B135">
        <v>2</v>
      </c>
    </row>
    <row r="136" spans="1:2">
      <c r="A136" t="s">
        <v>52</v>
      </c>
      <c r="B136">
        <v>1</v>
      </c>
    </row>
    <row r="137" spans="1:2">
      <c r="A137" t="s">
        <v>53</v>
      </c>
      <c r="B137">
        <v>6</v>
      </c>
    </row>
    <row r="138" spans="1:2">
      <c r="A138" t="s">
        <v>54</v>
      </c>
      <c r="B138">
        <v>1</v>
      </c>
    </row>
    <row r="139" spans="1:2">
      <c r="A139" t="s">
        <v>55</v>
      </c>
      <c r="B139">
        <v>1</v>
      </c>
    </row>
    <row r="140" spans="1:2">
      <c r="A140" t="s">
        <v>56</v>
      </c>
      <c r="B140">
        <v>444</v>
      </c>
    </row>
    <row r="141" spans="1:2">
      <c r="A141" s="1" t="s">
        <v>31</v>
      </c>
      <c r="B141" s="1">
        <f>SUM(B142:B171)</f>
        <v>385</v>
      </c>
    </row>
    <row r="142" spans="1:2">
      <c r="A142" t="s">
        <v>140</v>
      </c>
      <c r="B142">
        <v>1</v>
      </c>
    </row>
    <row r="143" spans="1:2">
      <c r="A143" t="s">
        <v>141</v>
      </c>
      <c r="B143">
        <v>1</v>
      </c>
    </row>
    <row r="144" spans="1:2">
      <c r="A144" t="s">
        <v>142</v>
      </c>
      <c r="B144">
        <v>2</v>
      </c>
    </row>
    <row r="145" spans="1:2">
      <c r="A145" t="s">
        <v>23</v>
      </c>
      <c r="B145">
        <v>1</v>
      </c>
    </row>
    <row r="146" spans="1:2">
      <c r="A146" t="s">
        <v>143</v>
      </c>
      <c r="B146">
        <v>2</v>
      </c>
    </row>
    <row r="147" spans="1:2">
      <c r="A147" t="s">
        <v>144</v>
      </c>
      <c r="B147">
        <v>1</v>
      </c>
    </row>
    <row r="148" spans="1:2">
      <c r="A148" t="s">
        <v>145</v>
      </c>
      <c r="B148">
        <v>49</v>
      </c>
    </row>
    <row r="149" spans="1:2">
      <c r="A149" t="s">
        <v>146</v>
      </c>
      <c r="B149">
        <v>1</v>
      </c>
    </row>
    <row r="150" spans="1:2">
      <c r="A150" t="s">
        <v>147</v>
      </c>
      <c r="B150">
        <v>3</v>
      </c>
    </row>
    <row r="151" spans="1:2">
      <c r="A151" t="s">
        <v>148</v>
      </c>
      <c r="B151">
        <v>3</v>
      </c>
    </row>
    <row r="152" spans="1:2">
      <c r="A152" t="s">
        <v>149</v>
      </c>
      <c r="B152">
        <v>1</v>
      </c>
    </row>
    <row r="153" spans="1:2">
      <c r="A153" t="s">
        <v>150</v>
      </c>
      <c r="B153">
        <v>1</v>
      </c>
    </row>
    <row r="154" spans="1:2">
      <c r="A154" t="s">
        <v>151</v>
      </c>
      <c r="B154">
        <v>10</v>
      </c>
    </row>
    <row r="155" spans="1:2">
      <c r="A155" t="s">
        <v>152</v>
      </c>
      <c r="B155">
        <v>2</v>
      </c>
    </row>
    <row r="156" spans="1:2">
      <c r="A156" t="s">
        <v>153</v>
      </c>
      <c r="B156">
        <v>14</v>
      </c>
    </row>
    <row r="157" spans="1:2">
      <c r="A157" t="s">
        <v>154</v>
      </c>
      <c r="B157">
        <v>25</v>
      </c>
    </row>
    <row r="158" spans="1:2">
      <c r="A158" t="s">
        <v>155</v>
      </c>
      <c r="B158">
        <v>2</v>
      </c>
    </row>
    <row r="159" spans="1:2">
      <c r="A159" t="s">
        <v>156</v>
      </c>
      <c r="B159">
        <v>3</v>
      </c>
    </row>
    <row r="160" spans="1:2">
      <c r="A160" t="s">
        <v>13</v>
      </c>
      <c r="B160">
        <v>44</v>
      </c>
    </row>
    <row r="161" spans="1:2">
      <c r="A161" t="s">
        <v>157</v>
      </c>
      <c r="B161">
        <v>4</v>
      </c>
    </row>
    <row r="162" spans="1:2">
      <c r="A162" t="s">
        <v>158</v>
      </c>
      <c r="B162">
        <v>1</v>
      </c>
    </row>
    <row r="163" spans="1:2">
      <c r="A163" t="s">
        <v>159</v>
      </c>
      <c r="B163">
        <v>3</v>
      </c>
    </row>
    <row r="164" spans="1:2">
      <c r="A164" t="s">
        <v>160</v>
      </c>
      <c r="B164">
        <v>22</v>
      </c>
    </row>
    <row r="165" spans="1:2">
      <c r="A165" t="s">
        <v>154</v>
      </c>
      <c r="B165">
        <v>25</v>
      </c>
    </row>
    <row r="166" spans="1:2">
      <c r="A166" t="s">
        <v>161</v>
      </c>
      <c r="B166">
        <v>1</v>
      </c>
    </row>
    <row r="167" spans="1:2">
      <c r="A167" t="s">
        <v>162</v>
      </c>
      <c r="B167">
        <v>17</v>
      </c>
    </row>
    <row r="168" spans="1:2">
      <c r="A168" t="s">
        <v>163</v>
      </c>
      <c r="B168">
        <v>6</v>
      </c>
    </row>
    <row r="169" spans="1:2">
      <c r="A169" t="s">
        <v>164</v>
      </c>
      <c r="B169">
        <v>2</v>
      </c>
    </row>
    <row r="170" spans="1:2">
      <c r="A170" t="s">
        <v>131</v>
      </c>
      <c r="B170">
        <v>10</v>
      </c>
    </row>
    <row r="171" spans="1:2">
      <c r="A171" t="s">
        <v>0</v>
      </c>
      <c r="B171">
        <f>45+73+8+2</f>
        <v>128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Tello</dc:creator>
  <cp:lastModifiedBy>Brady Tello</cp:lastModifiedBy>
  <dcterms:created xsi:type="dcterms:W3CDTF">2011-11-24T23:06:06Z</dcterms:created>
  <dcterms:modified xsi:type="dcterms:W3CDTF">2011-11-25T03:00:13Z</dcterms:modified>
</cp:coreProperties>
</file>