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<sst xmlns="http://schemas.openxmlformats.org/spreadsheetml/2006/main" uniqueCount="123">
  <si>
    <t>directory</t>
  </si>
  <si>
    <t>filename</t>
  </si>
  <si>
    <t>file_size</t>
  </si>
  <si>
    <t>lastmod</t>
  </si>
  <si>
    <t>2016-04-23 15:36</t>
  </si>
  <si>
    <t>2016-04-23 15:38</t>
  </si>
  <si>
    <t>2016-04-23 15:39</t>
  </si>
  <si>
    <t>2016-04-23 15:40</t>
  </si>
  <si>
    <t>2016-04-23 15:32</t>
  </si>
  <si>
    <t>2016-04-23 15:29</t>
  </si>
  <si>
    <t>2012-11-30 13:00</t>
  </si>
  <si>
    <t>2016-04-23 15:44</t>
  </si>
  <si>
    <t>2016-04-23 15:46</t>
  </si>
  <si>
    <t>2016-04-23 15:52</t>
  </si>
  <si>
    <t>2016-04-23 15:53</t>
  </si>
  <si>
    <t>2016-04-23 15:54</t>
  </si>
  <si>
    <t>2016-04-23 15:48</t>
  </si>
  <si>
    <t>2016-04-23 15:49</t>
  </si>
  <si>
    <t>2016-04-23 15:50</t>
  </si>
  <si>
    <t>2016-04-23 15:51</t>
  </si>
  <si>
    <t>2016-04-23 15:55</t>
  </si>
  <si>
    <t>2016-04-23 16:59</t>
  </si>
  <si>
    <t>2016-05-07 12:16</t>
  </si>
  <si>
    <t>2016-05-07 12:15</t>
  </si>
  <si>
    <t>2016-07-04 16:57</t>
  </si>
  <si>
    <t>2016-07-04 16:56</t>
  </si>
  <si>
    <t>2010-09-16 22:11</t>
  </si>
  <si>
    <t>2010-09-25 16:05</t>
  </si>
  <si>
    <t>2010-11-20 19:10</t>
  </si>
  <si>
    <t>2010-11-20 19:22</t>
  </si>
  <si>
    <t>2010-11-20 19:25</t>
  </si>
  <si>
    <t>2011-02-06 19:25</t>
  </si>
  <si>
    <t>2012-05-05 14:05</t>
  </si>
  <si>
    <t>2012-05-05 14:23</t>
  </si>
  <si>
    <t>2012-05-05 14:31</t>
  </si>
  <si>
    <t>2012-09-16 14:25</t>
  </si>
  <si>
    <t>2012-09-16 14:26</t>
  </si>
  <si>
    <t>2012-09-16 15:16</t>
  </si>
  <si>
    <t>2012-09-16 15:17</t>
  </si>
  <si>
    <t>2012-10-25 21:15</t>
  </si>
  <si>
    <t>2012-10-25 21:31</t>
  </si>
  <si>
    <t>2012-10-25 21:32</t>
  </si>
  <si>
    <t>2012-10-25 21:34</t>
  </si>
  <si>
    <t>2012-10-25 21:35</t>
  </si>
  <si>
    <t>2012-10-25 21:36</t>
  </si>
  <si>
    <t>2012-12-21 13:55</t>
  </si>
  <si>
    <t>2012-12-21 14:49</t>
  </si>
  <si>
    <t>2012-12-21 14:51</t>
  </si>
  <si>
    <t>2012-12-21 14:52</t>
  </si>
  <si>
    <t>2012-12-21 14:54</t>
  </si>
  <si>
    <t>2012-12-21 14:55</t>
  </si>
  <si>
    <t>2012-12-21 15:00</t>
  </si>
  <si>
    <t>2012-12-21 15:14</t>
  </si>
  <si>
    <t>2012-12-21 15:16</t>
  </si>
  <si>
    <t>2012-12-21 15:20</t>
  </si>
  <si>
    <t>2012-12-21 15:21</t>
  </si>
  <si>
    <t>2012-12-21 15:23</t>
  </si>
  <si>
    <t>2012-12-21 15:33</t>
  </si>
  <si>
    <t>2012-12-27 15:02</t>
  </si>
  <si>
    <t>2012-12-27 15:03</t>
  </si>
  <si>
    <t>2012-12-27 15:04</t>
  </si>
  <si>
    <t>2012-12-27 15:09</t>
  </si>
  <si>
    <t>2012-12-27 15:36</t>
  </si>
  <si>
    <t>2013-05-05 10:33</t>
  </si>
  <si>
    <t>2013-05-18 21:47</t>
  </si>
  <si>
    <t>2013-05-25 20:05</t>
  </si>
  <si>
    <t>2013-06-08 18:00</t>
  </si>
  <si>
    <t>2013-06-08 18:05</t>
  </si>
  <si>
    <t>2013-08-07 14:12</t>
  </si>
  <si>
    <t>2013-08-07 14:13</t>
  </si>
  <si>
    <t>2013-08-07 14:17</t>
  </si>
  <si>
    <t>2013-08-07 14:24</t>
  </si>
  <si>
    <t>2013-09-16 21:16</t>
  </si>
  <si>
    <t>2013-09-16 21:30</t>
  </si>
  <si>
    <t>2013-09-21 14:15</t>
  </si>
  <si>
    <t>2014-01-12 17:34</t>
  </si>
  <si>
    <t>2014-01-12 17:35</t>
  </si>
  <si>
    <t>2014-01-12 17:36</t>
  </si>
  <si>
    <t>2014-07-04 20:06</t>
  </si>
  <si>
    <t>2014-11-20 16:54</t>
  </si>
  <si>
    <t>2014-11-20 16:59</t>
  </si>
  <si>
    <t>2014-11-20 17:11</t>
  </si>
  <si>
    <t>2014-11-20 17:13</t>
  </si>
  <si>
    <t>2016-04-16 09:56</t>
  </si>
  <si>
    <t>2014-12-14 20:48</t>
  </si>
  <si>
    <t>2014-12-27 22:13</t>
  </si>
  <si>
    <t>2014-12-31 22:53</t>
  </si>
  <si>
    <t>2014-12-31 22:54</t>
  </si>
  <si>
    <t>2015-03-18 18:01</t>
  </si>
  <si>
    <t>2015-05-04 12:33</t>
  </si>
  <si>
    <t>2015-05-04 12:36</t>
  </si>
  <si>
    <t>2015-05-24 15:55</t>
  </si>
  <si>
    <t>2015-05-24 16:00</t>
  </si>
  <si>
    <t>2015-05-24 16:06</t>
  </si>
  <si>
    <t>2015-08-09 14:58</t>
  </si>
  <si>
    <t>2015-08-17 12:11</t>
  </si>
  <si>
    <t>2015-10-10 20:17</t>
  </si>
  <si>
    <t>2015-10-10 20:20</t>
  </si>
  <si>
    <t>2015-10-25 21:35</t>
  </si>
  <si>
    <t>2015-10-25 21:38</t>
  </si>
  <si>
    <t>2016-01-03 17:49</t>
  </si>
  <si>
    <t>2016-01-03 17:50</t>
  </si>
  <si>
    <t>2016-04-02 19:36</t>
  </si>
  <si>
    <t>2016-04-02 19:38</t>
  </si>
  <si>
    <t>2016-04-14 17:46</t>
  </si>
  <si>
    <t>2016-04-14 17:47</t>
  </si>
  <si>
    <t>2016-04-15 18:53</t>
  </si>
  <si>
    <t>2016-04-15 18:54</t>
  </si>
  <si>
    <t>2016-04-15 18:55</t>
  </si>
  <si>
    <t>2016-04-15 19:07</t>
  </si>
  <si>
    <t>2016-04-15 19:08</t>
  </si>
  <si>
    <t>2016-04-15 19:16</t>
  </si>
  <si>
    <t>2016-04-15 19:17</t>
  </si>
  <si>
    <t>2016-05-27 15:32</t>
  </si>
  <si>
    <t>2016-07-14 15:45</t>
  </si>
  <si>
    <t>2016-07-14 15:46</t>
  </si>
  <si>
    <t>2016-05-27 15:47</t>
  </si>
  <si>
    <t>2016-07-30 11:13</t>
  </si>
  <si>
    <t>2016-07-29 13:36</t>
  </si>
  <si>
    <t>2016-07-30 11:24</t>
  </si>
  <si>
    <t>2017-02-08 14:15</t>
  </si>
  <si>
    <t>2015-01-18 21:22</t>
  </si>
  <si>
    <t>2015-01-18 21:21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</si>
</sst>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xfId="0"/>
    <xf applyAlignment="1" borderId="1" fillId="0" fontId="1" numFmtId="0" xfId="0">
      <alignment horizontal="center" vertical="top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09"/>
  <sheetViews>
    <sheetView workbookViewId="0">
      <selection activeCell="A1" sqref="A1"/>
    </sheetView>
  </sheetViews>
  <sheetFormatPr baseColWidth="10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n">
        <v>0</v>
      </c>
      <c r="B2">
        <f>HYPERLINK("C:/Users/wjt/Google Drive\Pics\2011\105___05")</f>
        <v/>
      </c>
      <c r="C2">
        <f>HYPERLINK("C:/Users/wjt/Google Drive\Pics\2011\105___05\MVI_0258.AVI", "MVI_0258.AVI")</f>
        <v/>
      </c>
      <c r="D2" t="n">
        <v>9246120</v>
      </c>
      <c r="E2" t="s">
        <v>4</v>
      </c>
    </row>
    <row r="3" spans="1:5">
      <c r="A3" s="1" t="n">
        <v>1</v>
      </c>
      <c r="B3">
        <f>HYPERLINK("C:/Users/wjt/Google Drive\Pics\2011\105___05")</f>
        <v/>
      </c>
      <c r="C3">
        <f>HYPERLINK("C:/Users/wjt/Google Drive\Pics\2011\105___05\ZachTooth1.AVI", "ZachTooth1.AVI")</f>
        <v/>
      </c>
      <c r="D3" t="n">
        <v>21884720</v>
      </c>
      <c r="E3" t="s">
        <v>4</v>
      </c>
    </row>
    <row r="4" spans="1:5">
      <c r="A4" s="1" t="n">
        <v>2</v>
      </c>
      <c r="B4">
        <f>HYPERLINK("C:/Users/wjt/Google Drive\Pics\2011\105___05")</f>
        <v/>
      </c>
      <c r="C4">
        <f>HYPERLINK("C:/Users/wjt/Google Drive\Pics\2011\105___05\ZachTooth2.AVI", "ZachTooth2.AVI")</f>
        <v/>
      </c>
      <c r="D4" t="n">
        <v>22512024</v>
      </c>
      <c r="E4" t="s">
        <v>4</v>
      </c>
    </row>
    <row r="5" spans="1:5">
      <c r="A5" s="1" t="n">
        <v>3</v>
      </c>
      <c r="B5">
        <f>HYPERLINK("C:/Users/wjt/Google Drive\Pics\2011\105___05")</f>
        <v/>
      </c>
      <c r="C5">
        <f>HYPERLINK("C:/Users/wjt/Google Drive\Pics\2011\105___05\ZachTooth3.AVI", "ZachTooth3.AVI")</f>
        <v/>
      </c>
      <c r="D5" t="n">
        <v>16190390</v>
      </c>
      <c r="E5" t="s">
        <v>4</v>
      </c>
    </row>
    <row r="6" spans="1:5">
      <c r="A6" s="1" t="n">
        <v>4</v>
      </c>
      <c r="B6">
        <f>HYPERLINK("C:/Users/wjt/Google Drive\Pics\2011\105___05")</f>
        <v/>
      </c>
      <c r="C6">
        <f>HYPERLINK("C:/Users/wjt/Google Drive\Pics\2011\105___05\ZachTooth4.AVI", "ZachTooth4.AVI")</f>
        <v/>
      </c>
      <c r="D6" t="n">
        <v>15769786</v>
      </c>
      <c r="E6" t="s">
        <v>4</v>
      </c>
    </row>
    <row r="7" spans="1:5">
      <c r="A7" s="1" t="n">
        <v>5</v>
      </c>
      <c r="B7">
        <f>HYPERLINK("C:/Users/wjt/Google Drive\Pics\2011\105___05")</f>
        <v/>
      </c>
      <c r="C7">
        <f>HYPERLINK("C:/Users/wjt/Google Drive\Pics\2011\105___05\ZachTooth5.AVI", "ZachTooth5.AVI")</f>
        <v/>
      </c>
      <c r="D7" t="n">
        <v>16839130</v>
      </c>
      <c r="E7" t="s">
        <v>4</v>
      </c>
    </row>
    <row r="8" spans="1:5">
      <c r="A8" s="1" t="n">
        <v>6</v>
      </c>
      <c r="B8">
        <f>HYPERLINK("C:/Users/wjt/Google Drive\Pics\2011\106___09")</f>
        <v/>
      </c>
      <c r="C8">
        <f>HYPERLINK("C:/Users/wjt/Google Drive\Pics\2011\106___09\ELT_BD1.AVI", "ELT_BD1.AVI")</f>
        <v/>
      </c>
      <c r="D8" t="n">
        <v>40636954</v>
      </c>
      <c r="E8" t="s">
        <v>5</v>
      </c>
    </row>
    <row r="9" spans="1:5">
      <c r="A9" s="1" t="n">
        <v>7</v>
      </c>
      <c r="B9">
        <f>HYPERLINK("C:/Users/wjt/Google Drive\Pics\2011\106___09")</f>
        <v/>
      </c>
      <c r="C9">
        <f>HYPERLINK("C:/Users/wjt/Google Drive\Pics\2011\106___09\ELT_BD2.AVI", "ELT_BD2.AVI")</f>
        <v/>
      </c>
      <c r="D9" t="n">
        <v>7241558</v>
      </c>
      <c r="E9" t="s">
        <v>5</v>
      </c>
    </row>
    <row r="10" spans="1:5">
      <c r="A10" s="1" t="n">
        <v>8</v>
      </c>
      <c r="B10">
        <f>HYPERLINK("C:/Users/wjt/Google Drive\Pics\2011\107___10")</f>
        <v/>
      </c>
      <c r="C10">
        <f>HYPERLINK("C:/Users/wjt/Google Drive\Pics\2011\107___10\ZachBday.AVI", "ZachBday.AVI")</f>
        <v/>
      </c>
      <c r="D10" t="n">
        <v>75826242</v>
      </c>
      <c r="E10" t="s">
        <v>5</v>
      </c>
    </row>
    <row r="11" spans="1:5">
      <c r="A11" s="1" t="n">
        <v>9</v>
      </c>
      <c r="B11">
        <f>HYPERLINK("C:/Users/wjt/Google Drive\Pics\2011\107___10")</f>
        <v/>
      </c>
      <c r="C11">
        <f>HYPERLINK("C:/Users/wjt/Google Drive\Pics\2011\107___10\ZachChristmasExcited.AVI", "ZachChristmasExcited.AVI")</f>
        <v/>
      </c>
      <c r="D11" t="n">
        <v>11164838</v>
      </c>
      <c r="E11" t="s">
        <v>5</v>
      </c>
    </row>
    <row r="12" spans="1:5">
      <c r="A12" s="1" t="n">
        <v>10</v>
      </c>
      <c r="B12">
        <f>HYPERLINK("C:/Users/wjt/Google Drive\Pics\2011\107___10")</f>
        <v/>
      </c>
      <c r="C12">
        <f>HYPERLINK("C:/Users/wjt/Google Drive\Pics\2011\107___10\ZachChristmasOpeningGift.AVI", "ZachChristmasOpeningGift.AVI")</f>
        <v/>
      </c>
      <c r="D12" t="n">
        <v>87347424</v>
      </c>
      <c r="E12" t="s">
        <v>5</v>
      </c>
    </row>
    <row r="13" spans="1:5">
      <c r="A13" s="1" t="n">
        <v>11</v>
      </c>
      <c r="B13">
        <f>HYPERLINK("C:/Users/wjt/Google Drive\Pics\2011\107___10")</f>
        <v/>
      </c>
      <c r="C13">
        <f>HYPERLINK("C:/Users/wjt/Google Drive\Pics\2011\107___10\Zach_Christmas_ShowMeHowMuch.AVI", "Zach_Christmas_ShowMeHowMuch.AVI")</f>
        <v/>
      </c>
      <c r="D13" t="n">
        <v>46208640</v>
      </c>
      <c r="E13" t="s">
        <v>5</v>
      </c>
    </row>
    <row r="14" spans="1:5">
      <c r="A14" s="1" t="n">
        <v>12</v>
      </c>
      <c r="B14">
        <f>HYPERLINK("C:/Users/wjt/Google Drive\Pics\2011\108___11")</f>
        <v/>
      </c>
      <c r="C14">
        <f>HYPERLINK("C:/Users/wjt/Google Drive\Pics\2011\108___11\ZachBday1.AVI", "ZachBday1.AVI")</f>
        <v/>
      </c>
      <c r="D14" t="n">
        <v>34748864</v>
      </c>
      <c r="E14" t="s">
        <v>6</v>
      </c>
    </row>
    <row r="15" spans="1:5">
      <c r="A15" s="1" t="n">
        <v>13</v>
      </c>
      <c r="B15">
        <f>HYPERLINK("C:/Users/wjt/Google Drive\Pics\2011\108___11")</f>
        <v/>
      </c>
      <c r="C15">
        <f>HYPERLINK("C:/Users/wjt/Google Drive\Pics\2011\108___11\ZachBday2.AVI", "ZachBday2.AVI")</f>
        <v/>
      </c>
      <c r="D15" t="n">
        <v>43726092</v>
      </c>
      <c r="E15" t="s">
        <v>6</v>
      </c>
    </row>
    <row r="16" spans="1:5">
      <c r="A16" s="1" t="n">
        <v>14</v>
      </c>
      <c r="B16">
        <f>HYPERLINK("C:/Users/wjt/Google Drive\Pics\2011\109___12")</f>
        <v/>
      </c>
      <c r="C16">
        <f>HYPERLINK("C:/Users/wjt/Google Drive\Pics\2011\109___12\MVI_0357.AVI", "MVI_0357.AVI")</f>
        <v/>
      </c>
      <c r="D16" t="n">
        <v>87121992</v>
      </c>
      <c r="E16" t="s">
        <v>7</v>
      </c>
    </row>
    <row r="17" spans="1:5">
      <c r="A17" s="1" t="n">
        <v>15</v>
      </c>
      <c r="B17">
        <f>HYPERLINK("C:/Users/wjt/Google Drive\Pics\2011\2011_02\102___02")</f>
        <v/>
      </c>
      <c r="C17">
        <f>HYPERLINK("C:/Users/wjt/Google Drive\Pics\2011\2011_02\102___02\MVI_0156.AVI", "MVI_0156.AVI")</f>
        <v/>
      </c>
      <c r="D17" t="n">
        <v>2784802</v>
      </c>
      <c r="E17" t="s">
        <v>8</v>
      </c>
    </row>
    <row r="18" spans="1:5">
      <c r="A18" s="1" t="n">
        <v>16</v>
      </c>
      <c r="B18">
        <f>HYPERLINK("C:/Users/wjt/Google Drive\Pics\2011\2011_02\102___02")</f>
        <v/>
      </c>
      <c r="C18">
        <f>HYPERLINK("C:/Users/wjt/Google Drive\Pics\2011\2011_02\102___02\MVI_0157.AVI", "MVI_0157.AVI")</f>
        <v/>
      </c>
      <c r="D18" t="n">
        <v>48369894</v>
      </c>
      <c r="E18" t="s">
        <v>8</v>
      </c>
    </row>
    <row r="19" spans="1:5">
      <c r="A19" s="1" t="n">
        <v>17</v>
      </c>
      <c r="B19">
        <f>HYPERLINK("C:/Users/wjt/Google Drive\Pics\2011\2011_02\102___02")</f>
        <v/>
      </c>
      <c r="C19">
        <f>HYPERLINK("C:/Users/wjt/Google Drive\Pics\2011\2011_02\102___02\MVI_0162.AVI", "MVI_0162.AVI")</f>
        <v/>
      </c>
      <c r="D19" t="n">
        <v>23244844</v>
      </c>
      <c r="E19" t="s">
        <v>8</v>
      </c>
    </row>
    <row r="20" spans="1:5">
      <c r="A20" s="1" t="n">
        <v>18</v>
      </c>
      <c r="B20">
        <f>HYPERLINK("C:/Users/wjt/Google Drive\Pics\2011_01\101___01")</f>
        <v/>
      </c>
      <c r="C20">
        <f>HYPERLINK("C:/Users/wjt/Google Drive\Pics\2011_01\101___01\MVI_0116.AVI", "MVI_0116.AVI")</f>
        <v/>
      </c>
      <c r="D20" t="n">
        <v>18311014</v>
      </c>
      <c r="E20" t="s">
        <v>9</v>
      </c>
    </row>
    <row r="21" spans="1:5">
      <c r="A21" s="1" t="n">
        <v>19</v>
      </c>
      <c r="B21">
        <f>HYPERLINK("C:/Users/wjt/Google Drive\Pics\2011_01\101___01")</f>
        <v/>
      </c>
      <c r="C21">
        <f>HYPERLINK("C:/Users/wjt/Google Drive\Pics\2011_01\101___01\MVI_0117.AVI", "MVI_0117.AVI")</f>
        <v/>
      </c>
      <c r="D21" t="n">
        <v>36442980</v>
      </c>
      <c r="E21" t="s">
        <v>9</v>
      </c>
    </row>
    <row r="22" spans="1:5">
      <c r="A22" s="1" t="n">
        <v>20</v>
      </c>
      <c r="B22">
        <f>HYPERLINK("C:/Users/wjt/Google Drive\Pics\2011_01\101___01")</f>
        <v/>
      </c>
      <c r="C22">
        <f>HYPERLINK("C:/Users/wjt/Google Drive\Pics\2011_01\101___01\MVI_0118 (1).AVI", "MVI_0118 (1).AVI")</f>
        <v/>
      </c>
      <c r="D22" t="n">
        <v>5125636</v>
      </c>
      <c r="E22" t="s">
        <v>9</v>
      </c>
    </row>
    <row r="23" spans="1:5">
      <c r="A23" s="1" t="n">
        <v>21</v>
      </c>
      <c r="B23">
        <f>HYPERLINK("C:/Users/wjt/Google Drive\Pics\2011_01\101___01")</f>
        <v/>
      </c>
      <c r="C23">
        <f>HYPERLINK("C:/Users/wjt/Google Drive\Pics\2011_01\101___01\MVI_0118.AVI", "MVI_0118.AVI")</f>
        <v/>
      </c>
      <c r="D23" t="n">
        <v>5125636</v>
      </c>
      <c r="E23" t="s">
        <v>9</v>
      </c>
    </row>
    <row r="24" spans="1:5">
      <c r="A24" s="1" t="n">
        <v>22</v>
      </c>
      <c r="B24">
        <f>HYPERLINK("C:/Users/wjt/Google Drive\Pics\2012-10-19 iPhone_2012_10_19")</f>
        <v/>
      </c>
      <c r="C24">
        <f>HYPERLINK("C:/Users/wjt/Google Drive\Pics\2012-10-19 iPhone_2012_10_19\EmmaDance_2012_10_19 004.MOV", "EmmaDance_2012_10_19 004.MOV")</f>
        <v/>
      </c>
      <c r="D24" t="n">
        <v>8715408</v>
      </c>
      <c r="E24" t="s">
        <v>10</v>
      </c>
    </row>
    <row r="25" spans="1:5">
      <c r="A25" s="1" t="n">
        <v>23</v>
      </c>
      <c r="B25">
        <f>HYPERLINK("C:/Users/wjt/Google Drive\Pics\2012-10-19 iPhone_2012_10_19")</f>
        <v/>
      </c>
      <c r="C25">
        <f>HYPERLINK("C:/Users/wjt/Google Drive\Pics\2012-10-19 iPhone_2012_10_19\iPhone_2012_10_19 001.MOV", "iPhone_2012_10_19 001.MOV")</f>
        <v/>
      </c>
      <c r="D25" t="n">
        <v>13105866</v>
      </c>
      <c r="E25" t="s">
        <v>10</v>
      </c>
    </row>
    <row r="26" spans="1:5">
      <c r="A26" s="1" t="n">
        <v>24</v>
      </c>
      <c r="B26">
        <f>HYPERLINK("C:/Users/wjt/Google Drive\Pics\2012-10-19 iPhone_2012_10_19")</f>
        <v/>
      </c>
      <c r="C26">
        <f>HYPERLINK("C:/Users/wjt/Google Drive\Pics\2012-10-19 iPhone_2012_10_19\iPhone_2012_10_19 002.MOV", "iPhone_2012_10_19 002.MOV")</f>
        <v/>
      </c>
      <c r="D26" t="n">
        <v>7547522</v>
      </c>
      <c r="E26" t="s">
        <v>10</v>
      </c>
    </row>
    <row r="27" spans="1:5">
      <c r="A27" s="1" t="n">
        <v>25</v>
      </c>
      <c r="B27">
        <f>HYPERLINK("C:/Users/wjt/Google Drive\Pics\2012-10-19 iPhone_2012_10_19")</f>
        <v/>
      </c>
      <c r="C27">
        <f>HYPERLINK("C:/Users/wjt/Google Drive\Pics\2012-10-19 iPhone_2012_10_19\iPhone_2012_10_19 005.MOV", "iPhone_2012_10_19 005.MOV")</f>
        <v/>
      </c>
      <c r="D27" t="n">
        <v>7374906</v>
      </c>
      <c r="E27" t="s">
        <v>10</v>
      </c>
    </row>
    <row r="28" spans="1:5">
      <c r="A28" s="1" t="n">
        <v>26</v>
      </c>
      <c r="B28">
        <f>HYPERLINK("C:/Users/wjt/Google Drive\Pics\2012-10-19 iPhone_2012_10_19")</f>
        <v/>
      </c>
      <c r="C28">
        <f>HYPERLINK("C:/Users/wjt/Google Drive\Pics\2012-10-19 iPhone_2012_10_19\iPhone_2012_10_19 006.MOV", "iPhone_2012_10_19 006.MOV")</f>
        <v/>
      </c>
      <c r="D28" t="n">
        <v>13205802</v>
      </c>
      <c r="E28" t="s">
        <v>10</v>
      </c>
    </row>
    <row r="29" spans="1:5">
      <c r="A29" s="1" t="n">
        <v>27</v>
      </c>
      <c r="B29">
        <f>HYPERLINK("C:/Users/wjt/Google Drive\Pics\2012-10-19 iPhone_2012_10_19")</f>
        <v/>
      </c>
      <c r="C29">
        <f>HYPERLINK("C:/Users/wjt/Google Drive\Pics\2012-10-19 iPhone_2012_10_19\iPhone_2012_10_19 012.MOV", "iPhone_2012_10_19 012.MOV")</f>
        <v/>
      </c>
      <c r="D29" t="n">
        <v>3299246</v>
      </c>
      <c r="E29" t="s">
        <v>10</v>
      </c>
    </row>
    <row r="30" spans="1:5">
      <c r="A30" s="1" t="n">
        <v>28</v>
      </c>
      <c r="B30">
        <f>HYPERLINK("C:/Users/wjt/Google Drive\Pics\2012-10-19 iPhone_2012_10_19")</f>
        <v/>
      </c>
      <c r="C30">
        <f>HYPERLINK("C:/Users/wjt/Google Drive\Pics\2012-10-19 iPhone_2012_10_19\iPhone_2012_10_19 014.MOV", "iPhone_2012_10_19 014.MOV")</f>
        <v/>
      </c>
      <c r="D30" t="n">
        <v>13627403</v>
      </c>
      <c r="E30" t="s">
        <v>10</v>
      </c>
    </row>
    <row r="31" spans="1:5">
      <c r="A31" s="1" t="n">
        <v>29</v>
      </c>
      <c r="B31">
        <f>HYPERLINK("C:/Users/wjt/Google Drive\Pics\2012-10-19 iPhone_2012_10_19")</f>
        <v/>
      </c>
      <c r="C31">
        <f>HYPERLINK("C:/Users/wjt/Google Drive\Pics\2012-10-19 iPhone_2012_10_19\iPhone_2012_10_19 015.MOV", "iPhone_2012_10_19 015.MOV")</f>
        <v/>
      </c>
      <c r="D31" t="n">
        <v>4080503</v>
      </c>
      <c r="E31" t="s">
        <v>10</v>
      </c>
    </row>
    <row r="32" spans="1:5">
      <c r="A32" s="1" t="n">
        <v>30</v>
      </c>
      <c r="B32">
        <f>HYPERLINK("C:/Users/wjt/Google Drive\Pics\2012-10-19 iPhone_2012_10_19")</f>
        <v/>
      </c>
      <c r="C32">
        <f>HYPERLINK("C:/Users/wjt/Google Drive\Pics\2012-10-19 iPhone_2012_10_19\iPhone_2012_10_19 016.MOV", "iPhone_2012_10_19 016.MOV")</f>
        <v/>
      </c>
      <c r="D32" t="n">
        <v>7876997</v>
      </c>
      <c r="E32" t="s">
        <v>10</v>
      </c>
    </row>
    <row r="33" spans="1:5">
      <c r="A33" s="1" t="n">
        <v>31</v>
      </c>
      <c r="B33">
        <f>HYPERLINK("C:/Users/wjt/Google Drive\Pics\2012-10-19 iPhone_2012_10_19")</f>
        <v/>
      </c>
      <c r="C33">
        <f>HYPERLINK("C:/Users/wjt/Google Drive\Pics\2012-10-19 iPhone_2012_10_19\iPhone_2012_10_19 022.MOV", "iPhone_2012_10_19 022.MOV")</f>
        <v/>
      </c>
      <c r="D33" t="n">
        <v>9828523</v>
      </c>
      <c r="E33" t="s">
        <v>10</v>
      </c>
    </row>
    <row r="34" spans="1:5">
      <c r="A34" s="1" t="n">
        <v>32</v>
      </c>
      <c r="B34">
        <f>HYPERLINK("C:/Users/wjt/Google Drive\Pics\2012-10-19 iPhone_2012_10_19")</f>
        <v/>
      </c>
      <c r="C34">
        <f>HYPERLINK("C:/Users/wjt/Google Drive\Pics\2012-10-19 iPhone_2012_10_19\iPhone_2012_10_19 024.MOV", "iPhone_2012_10_19 024.MOV")</f>
        <v/>
      </c>
      <c r="D34" t="n">
        <v>6053335</v>
      </c>
      <c r="E34" t="s">
        <v>10</v>
      </c>
    </row>
    <row r="35" spans="1:5">
      <c r="A35" s="1" t="n">
        <v>33</v>
      </c>
      <c r="B35">
        <f>HYPERLINK("C:/Users/wjt/Google Drive\Pics\2012-10-19 iPhone_2012_10_19")</f>
        <v/>
      </c>
      <c r="C35">
        <f>HYPERLINK("C:/Users/wjt/Google Drive\Pics\2012-10-19 iPhone_2012_10_19\iPhone_2012_10_19 025.MOV", "iPhone_2012_10_19 025.MOV")</f>
        <v/>
      </c>
      <c r="D35" t="n">
        <v>17549886</v>
      </c>
      <c r="E35" t="s">
        <v>10</v>
      </c>
    </row>
    <row r="36" spans="1:5">
      <c r="A36" s="1" t="n">
        <v>34</v>
      </c>
      <c r="B36">
        <f>HYPERLINK("C:/Users/wjt/Google Drive\Pics\2012-10-19 iPhone_2012_10_19")</f>
        <v/>
      </c>
      <c r="C36">
        <f>HYPERLINK("C:/Users/wjt/Google Drive\Pics\2012-10-19 iPhone_2012_10_19\iPhone_2012_10_19 026.MOV", "iPhone_2012_10_19 026.MOV")</f>
        <v/>
      </c>
      <c r="D36" t="n">
        <v>8586642</v>
      </c>
      <c r="E36" t="s">
        <v>10</v>
      </c>
    </row>
    <row r="37" spans="1:5">
      <c r="A37" s="1" t="n">
        <v>35</v>
      </c>
      <c r="B37">
        <f>HYPERLINK("C:/Users/wjt/Google Drive\Pics\2012-10-19 iPhone_2012_10_19")</f>
        <v/>
      </c>
      <c r="C37">
        <f>HYPERLINK("C:/Users/wjt/Google Drive\Pics\2012-10-19 iPhone_2012_10_19\iPhone_2012_10_19 027.MOV", "iPhone_2012_10_19 027.MOV")</f>
        <v/>
      </c>
      <c r="D37" t="n">
        <v>9805397</v>
      </c>
      <c r="E37" t="s">
        <v>10</v>
      </c>
    </row>
    <row r="38" spans="1:5">
      <c r="A38" s="1" t="n">
        <v>36</v>
      </c>
      <c r="B38">
        <f>HYPERLINK("C:/Users/wjt/Google Drive\Pics\2012-10-19 iPhone_2012_10_19")</f>
        <v/>
      </c>
      <c r="C38">
        <f>HYPERLINK("C:/Users/wjt/Google Drive\Pics\2012-10-19 iPhone_2012_10_19\iPhone_2012_10_19 028.MOV", "iPhone_2012_10_19 028.MOV")</f>
        <v/>
      </c>
      <c r="D38" t="n">
        <v>5792640</v>
      </c>
      <c r="E38" t="s">
        <v>10</v>
      </c>
    </row>
    <row r="39" spans="1:5">
      <c r="A39" s="1" t="n">
        <v>37</v>
      </c>
      <c r="B39">
        <f>HYPERLINK("C:/Users/wjt/Google Drive\Pics\2012-10-19 iPhone_2012_10_19")</f>
        <v/>
      </c>
      <c r="C39">
        <f>HYPERLINK("C:/Users/wjt/Google Drive\Pics\2012-10-19 iPhone_2012_10_19\iPhone_2012_10_19 036.MOV", "iPhone_2012_10_19 036.MOV")</f>
        <v/>
      </c>
      <c r="D39" t="n">
        <v>9790222</v>
      </c>
      <c r="E39" t="s">
        <v>10</v>
      </c>
    </row>
    <row r="40" spans="1:5">
      <c r="A40" s="1" t="n">
        <v>38</v>
      </c>
      <c r="B40">
        <f>HYPERLINK("C:/Users/wjt/Google Drive\Pics\2012-10-19 iPhone_2012_10_19")</f>
        <v/>
      </c>
      <c r="C40">
        <f>HYPERLINK("C:/Users/wjt/Google Drive\Pics\2012-10-19 iPhone_2012_10_19\iPhone_2012_10_19 051.MOV", "iPhone_2012_10_19 051.MOV")</f>
        <v/>
      </c>
      <c r="D40" t="n">
        <v>9494102</v>
      </c>
      <c r="E40" t="s">
        <v>10</v>
      </c>
    </row>
    <row r="41" spans="1:5">
      <c r="A41" s="1" t="n">
        <v>39</v>
      </c>
      <c r="B41">
        <f>HYPERLINK("C:/Users/wjt/Google Drive\Pics\2012-10-19 iPhone_2012_10_19")</f>
        <v/>
      </c>
      <c r="C41">
        <f>HYPERLINK("C:/Users/wjt/Google Drive\Pics\2012-10-19 iPhone_2012_10_19\iPhone_2012_10_19 052.MOV", "iPhone_2012_10_19 052.MOV")</f>
        <v/>
      </c>
      <c r="D41" t="n">
        <v>8684988</v>
      </c>
      <c r="E41" t="s">
        <v>10</v>
      </c>
    </row>
    <row r="42" spans="1:5">
      <c r="A42" s="1" t="n">
        <v>40</v>
      </c>
      <c r="B42">
        <f>HYPERLINK("C:/Users/wjt/Google Drive\Pics\2012-10-19 iPhone_2012_10_19")</f>
        <v/>
      </c>
      <c r="C42">
        <f>HYPERLINK("C:/Users/wjt/Google Drive\Pics\2012-10-19 iPhone_2012_10_19\iPhone_2012_10_19 054.MOV", "iPhone_2012_10_19 054.MOV")</f>
        <v/>
      </c>
      <c r="D42" t="n">
        <v>15469737</v>
      </c>
      <c r="E42" t="s">
        <v>10</v>
      </c>
    </row>
    <row r="43" spans="1:5">
      <c r="A43" s="1" t="n">
        <v>41</v>
      </c>
      <c r="B43">
        <f>HYPERLINK("C:/Users/wjt/Google Drive\Pics\2012-10-19 iPhone_2012_10_19")</f>
        <v/>
      </c>
      <c r="C43">
        <f>HYPERLINK("C:/Users/wjt/Google Drive\Pics\2012-10-19 iPhone_2012_10_19\iPhone_2012_10_19 055.MOV", "iPhone_2012_10_19 055.MOV")</f>
        <v/>
      </c>
      <c r="D43" t="n">
        <v>13377316</v>
      </c>
      <c r="E43" t="s">
        <v>10</v>
      </c>
    </row>
    <row r="44" spans="1:5">
      <c r="A44" s="1" t="n">
        <v>42</v>
      </c>
      <c r="B44">
        <f>HYPERLINK("C:/Users/wjt/Google Drive\Pics\2012-10-19 iPhone_2012_10_19")</f>
        <v/>
      </c>
      <c r="C44">
        <f>HYPERLINK("C:/Users/wjt/Google Drive\Pics\2012-10-19 iPhone_2012_10_19\iPhone_2012_10_19 089.MOV", "iPhone_2012_10_19 089.MOV")</f>
        <v/>
      </c>
      <c r="D44" t="n">
        <v>9430829</v>
      </c>
      <c r="E44" t="s">
        <v>10</v>
      </c>
    </row>
    <row r="45" spans="1:5">
      <c r="A45" s="1" t="n">
        <v>43</v>
      </c>
      <c r="B45">
        <f>HYPERLINK("C:/Users/wjt/Google Drive\Pics\2012-10-19 iPhone_2012_10_19")</f>
        <v/>
      </c>
      <c r="C45">
        <f>HYPERLINK("C:/Users/wjt/Google Drive\Pics\2012-10-19 iPhone_2012_10_19\iPhone_2012_10_19 090.MOV", "iPhone_2012_10_19 090.MOV")</f>
        <v/>
      </c>
      <c r="D45" t="n">
        <v>7435289</v>
      </c>
      <c r="E45" t="s">
        <v>10</v>
      </c>
    </row>
    <row r="46" spans="1:5">
      <c r="A46" s="1" t="n">
        <v>44</v>
      </c>
      <c r="B46">
        <f>HYPERLINK("C:/Users/wjt/Google Drive\Pics\2012-10-19 iPhone_2012_10_19")</f>
        <v/>
      </c>
      <c r="C46">
        <f>HYPERLINK("C:/Users/wjt/Google Drive\Pics\2012-10-19 iPhone_2012_10_19\iPhone_2012_10_19 091.MOV", "iPhone_2012_10_19 091.MOV")</f>
        <v/>
      </c>
      <c r="D46" t="n">
        <v>14787244</v>
      </c>
      <c r="E46" t="s">
        <v>10</v>
      </c>
    </row>
    <row r="47" spans="1:5">
      <c r="A47" s="1" t="n">
        <v>45</v>
      </c>
      <c r="B47">
        <f>HYPERLINK("C:/Users/wjt/Google Drive\Pics\2012-10-19 iPhone_2012_10_19")</f>
        <v/>
      </c>
      <c r="C47">
        <f>HYPERLINK("C:/Users/wjt/Google Drive\Pics\2012-10-19 iPhone_2012_10_19\iPhone_2012_10_19 092.MOV", "iPhone_2012_10_19 092.MOV")</f>
        <v/>
      </c>
      <c r="D47" t="n">
        <v>7038609</v>
      </c>
      <c r="E47" t="s">
        <v>10</v>
      </c>
    </row>
    <row r="48" spans="1:5">
      <c r="A48" s="1" t="n">
        <v>46</v>
      </c>
      <c r="B48">
        <f>HYPERLINK("C:/Users/wjt/Google Drive\Pics\2012-10-19 iPhone_2012_10_19")</f>
        <v/>
      </c>
      <c r="C48">
        <f>HYPERLINK("C:/Users/wjt/Google Drive\Pics\2012-10-19 iPhone_2012_10_19\iPhone_2012_10_19 093.MOV", "iPhone_2012_10_19 093.MOV")</f>
        <v/>
      </c>
      <c r="D48" t="n">
        <v>9819317</v>
      </c>
      <c r="E48" t="s">
        <v>10</v>
      </c>
    </row>
    <row r="49" spans="1:5">
      <c r="A49" s="1" t="n">
        <v>47</v>
      </c>
      <c r="B49">
        <f>HYPERLINK("C:/Users/wjt/Google Drive\Pics\2012-10-19 iPhone_2012_10_19")</f>
        <v/>
      </c>
      <c r="C49">
        <f>HYPERLINK("C:/Users/wjt/Google Drive\Pics\2012-10-19 iPhone_2012_10_19\iPhone_2012_10_19 094.MOV", "iPhone_2012_10_19 094.MOV")</f>
        <v/>
      </c>
      <c r="D49" t="n">
        <v>8612888</v>
      </c>
      <c r="E49" t="s">
        <v>10</v>
      </c>
    </row>
    <row r="50" spans="1:5">
      <c r="A50" s="1" t="n">
        <v>48</v>
      </c>
      <c r="B50">
        <f>HYPERLINK("C:/Users/wjt/Google Drive\Pics\2012-10-19 iPhone_2012_10_19")</f>
        <v/>
      </c>
      <c r="C50">
        <f>HYPERLINK("C:/Users/wjt/Google Drive\Pics\2012-10-19 iPhone_2012_10_19\iPhone_2012_10_19 095.MOV", "iPhone_2012_10_19 095.MOV")</f>
        <v/>
      </c>
      <c r="D50" t="n">
        <v>25607840</v>
      </c>
      <c r="E50" t="s">
        <v>10</v>
      </c>
    </row>
    <row r="51" spans="1:5">
      <c r="A51" s="1" t="n">
        <v>49</v>
      </c>
      <c r="B51">
        <f>HYPERLINK("C:/Users/wjt/Google Drive\Pics\2012-10-19 iPhone_2012_10_19")</f>
        <v/>
      </c>
      <c r="C51">
        <f>HYPERLINK("C:/Users/wjt/Google Drive\Pics\2012-10-19 iPhone_2012_10_19\iPhone_2012_10_19 099.MOV", "iPhone_2012_10_19 099.MOV")</f>
        <v/>
      </c>
      <c r="D51" t="n">
        <v>11768835</v>
      </c>
      <c r="E51" t="s">
        <v>10</v>
      </c>
    </row>
    <row r="52" spans="1:5">
      <c r="A52" s="1" t="n">
        <v>50</v>
      </c>
      <c r="B52">
        <f>HYPERLINK("C:/Users/wjt/Google Drive\Pics\2012-10-19 iPhone_2012_10_19")</f>
        <v/>
      </c>
      <c r="C52">
        <f>HYPERLINK("C:/Users/wjt/Google Drive\Pics\2012-10-19 iPhone_2012_10_19\iPhone_2012_10_19 101.MOV", "iPhone_2012_10_19 101.MOV")</f>
        <v/>
      </c>
      <c r="D52" t="n">
        <v>5333737</v>
      </c>
      <c r="E52" t="s">
        <v>10</v>
      </c>
    </row>
    <row r="53" spans="1:5">
      <c r="A53" s="1" t="n">
        <v>51</v>
      </c>
      <c r="B53">
        <f>HYPERLINK("C:/Users/wjt/Google Drive\Pics\2012-10-19 iPhone_2012_10_19")</f>
        <v/>
      </c>
      <c r="C53">
        <f>HYPERLINK("C:/Users/wjt/Google Drive\Pics\2012-10-19 iPhone_2012_10_19\iPhone_2012_10_19 106.MOV", "iPhone_2012_10_19 106.MOV")</f>
        <v/>
      </c>
      <c r="D53" t="n">
        <v>14065758</v>
      </c>
      <c r="E53" t="s">
        <v>10</v>
      </c>
    </row>
    <row r="54" spans="1:5">
      <c r="A54" s="1" t="n">
        <v>52</v>
      </c>
      <c r="B54">
        <f>HYPERLINK("C:/Users/wjt/Google Drive\Pics\2012-10-19 iPhone_2012_10_19")</f>
        <v/>
      </c>
      <c r="C54">
        <f>HYPERLINK("C:/Users/wjt/Google Drive\Pics\2012-10-19 iPhone_2012_10_19\iPhone_2012_10_19 116.MOV", "iPhone_2012_10_19 116.MOV")</f>
        <v/>
      </c>
      <c r="D54" t="n">
        <v>11141063</v>
      </c>
      <c r="E54" t="s">
        <v>10</v>
      </c>
    </row>
    <row r="55" spans="1:5">
      <c r="A55" s="1" t="n">
        <v>53</v>
      </c>
      <c r="B55">
        <f>HYPERLINK("C:/Users/wjt/Google Drive\Pics\2012-10-19 iPhone_2012_10_19")</f>
        <v/>
      </c>
      <c r="C55">
        <f>HYPERLINK("C:/Users/wjt/Google Drive\Pics\2012-10-19 iPhone_2012_10_19\iPhone_2012_10_19 117.MOV", "iPhone_2012_10_19 117.MOV")</f>
        <v/>
      </c>
      <c r="D55" t="n">
        <v>9513770</v>
      </c>
      <c r="E55" t="s">
        <v>10</v>
      </c>
    </row>
    <row r="56" spans="1:5">
      <c r="A56" s="1" t="n">
        <v>54</v>
      </c>
      <c r="B56">
        <f>HYPERLINK("C:/Users/wjt/Google Drive\Pics\2012-10-19 iPhone_2012_10_19")</f>
        <v/>
      </c>
      <c r="C56">
        <f>HYPERLINK("C:/Users/wjt/Google Drive\Pics\2012-10-19 iPhone_2012_10_19\iPhone_2012_10_19 118.MOV", "iPhone_2012_10_19 118.MOV")</f>
        <v/>
      </c>
      <c r="D56" t="n">
        <v>2385673</v>
      </c>
      <c r="E56" t="s">
        <v>10</v>
      </c>
    </row>
    <row r="57" spans="1:5">
      <c r="A57" s="1" t="n">
        <v>55</v>
      </c>
      <c r="B57">
        <f>HYPERLINK("C:/Users/wjt/Google Drive\Pics\2012-10-19 iPhone_2012_10_19")</f>
        <v/>
      </c>
      <c r="C57">
        <f>HYPERLINK("C:/Users/wjt/Google Drive\Pics\2012-10-19 iPhone_2012_10_19\iPhone_2012_10_19 119.MOV", "iPhone_2012_10_19 119.MOV")</f>
        <v/>
      </c>
      <c r="D57" t="n">
        <v>10172329</v>
      </c>
      <c r="E57" t="s">
        <v>10</v>
      </c>
    </row>
    <row r="58" spans="1:5">
      <c r="A58" s="1" t="n">
        <v>56</v>
      </c>
      <c r="B58">
        <f>HYPERLINK("C:/Users/wjt/Google Drive\Pics\2013\118___12")</f>
        <v/>
      </c>
      <c r="C58">
        <f>HYPERLINK("C:/Users/wjt/Google Drive\Pics\2013\118___12\MVI_0517.AVI", "MVI_0517.AVI")</f>
        <v/>
      </c>
      <c r="D58" t="n">
        <v>9804130</v>
      </c>
      <c r="E58" t="s">
        <v>11</v>
      </c>
    </row>
    <row r="59" spans="1:5">
      <c r="A59" s="1" t="n">
        <v>57</v>
      </c>
      <c r="B59">
        <f>HYPERLINK("C:/Users/wjt/Google Drive\Pics\2013\118___12")</f>
        <v/>
      </c>
      <c r="C59">
        <f>HYPERLINK("C:/Users/wjt/Google Drive\Pics\2013\118___12\MVI_0518.AVI", "MVI_0518.AVI")</f>
        <v/>
      </c>
      <c r="D59" t="n">
        <v>19010590</v>
      </c>
      <c r="E59" t="s">
        <v>11</v>
      </c>
    </row>
    <row r="60" spans="1:5">
      <c r="A60" s="1" t="n">
        <v>58</v>
      </c>
      <c r="B60">
        <f>HYPERLINK("C:/Users/wjt/Google Drive\Pics\2013\118___12")</f>
        <v/>
      </c>
      <c r="C60">
        <f>HYPERLINK("C:/Users/wjt/Google Drive\Pics\2013\118___12\MVI_0519.AVI", "MVI_0519.AVI")</f>
        <v/>
      </c>
      <c r="D60" t="n">
        <v>46711386</v>
      </c>
      <c r="E60" t="s">
        <v>11</v>
      </c>
    </row>
    <row r="61" spans="1:5">
      <c r="A61" s="1" t="n">
        <v>59</v>
      </c>
      <c r="B61">
        <f>HYPERLINK("C:/Users/wjt/Google Drive\Pics\2014\NewMexico")</f>
        <v/>
      </c>
      <c r="C61">
        <f>HYPERLINK("C:/Users/wjt/Google Drive\Pics\2014\NewMexico\MVI_0574.AVI", "MVI_0574.AVI")</f>
        <v/>
      </c>
      <c r="D61" t="n">
        <v>14116974</v>
      </c>
      <c r="E61" t="s">
        <v>12</v>
      </c>
    </row>
    <row r="62" spans="1:5">
      <c r="A62" s="1" t="n">
        <v>60</v>
      </c>
      <c r="B62">
        <f>HYPERLINK("C:/Users/wjt/Google Drive\Pics\2014\NewMexico")</f>
        <v/>
      </c>
      <c r="C62">
        <f>HYPERLINK("C:/Users/wjt/Google Drive\Pics\2014\NewMexico\MVI_0575.AVI", "MVI_0575.AVI")</f>
        <v/>
      </c>
      <c r="D62" t="n">
        <v>17174556</v>
      </c>
      <c r="E62" t="s">
        <v>12</v>
      </c>
    </row>
    <row r="63" spans="1:5">
      <c r="A63" s="1" t="n">
        <v>61</v>
      </c>
      <c r="B63">
        <f>HYPERLINK("C:/Users/wjt/Google Drive\Pics\2014\NewMexico")</f>
        <v/>
      </c>
      <c r="C63">
        <f>HYPERLINK("C:/Users/wjt/Google Drive\Pics\2014\NewMexico\MVI_0576.AVI", "MVI_0576.AVI")</f>
        <v/>
      </c>
      <c r="D63" t="n">
        <v>49306652</v>
      </c>
      <c r="E63" t="s">
        <v>12</v>
      </c>
    </row>
    <row r="64" spans="1:5">
      <c r="A64" s="1" t="n">
        <v>62</v>
      </c>
      <c r="B64">
        <f>HYPERLINK("C:/Users/wjt/Google Drive\Pics\2014\ZachsPlay")</f>
        <v/>
      </c>
      <c r="C64">
        <f>HYPERLINK("C:/Users/wjt/Google Drive\Pics\2014\ZachsPlay\MVI_0577.AVI", "MVI_0577.AVI")</f>
        <v/>
      </c>
      <c r="D64" t="n">
        <v>58587534</v>
      </c>
      <c r="E64" t="s">
        <v>13</v>
      </c>
    </row>
    <row r="65" spans="1:5">
      <c r="A65" s="1" t="n">
        <v>63</v>
      </c>
      <c r="B65">
        <f>HYPERLINK("C:/Users/wjt/Google Drive\Pics\2014\ZachsPlay")</f>
        <v/>
      </c>
      <c r="C65">
        <f>HYPERLINK("C:/Users/wjt/Google Drive\Pics\2014\ZachsPlay\MVI_0580.AVI", "MVI_0580.AVI")</f>
        <v/>
      </c>
      <c r="D65" t="n">
        <v>69072024</v>
      </c>
      <c r="E65" t="s">
        <v>14</v>
      </c>
    </row>
    <row r="66" spans="1:5">
      <c r="A66" s="1" t="n">
        <v>64</v>
      </c>
      <c r="B66">
        <f>HYPERLINK("C:/Users/wjt/Google Drive\Pics\2014\ZachsPlay")</f>
        <v/>
      </c>
      <c r="C66">
        <f>HYPERLINK("C:/Users/wjt/Google Drive\Pics\2014\ZachsPlay\MVI_0581.AVI", "MVI_0581.AVI")</f>
        <v/>
      </c>
      <c r="D66" t="n">
        <v>56814152</v>
      </c>
      <c r="E66" t="s">
        <v>14</v>
      </c>
    </row>
    <row r="67" spans="1:5">
      <c r="A67" s="1" t="n">
        <v>65</v>
      </c>
      <c r="B67">
        <f>HYPERLINK("C:/Users/wjt/Google Drive\Pics\2014\ZachsPlay")</f>
        <v/>
      </c>
      <c r="C67">
        <f>HYPERLINK("C:/Users/wjt/Google Drive\Pics\2014\ZachsPlay\MVI_0582.AVI", "MVI_0582.AVI")</f>
        <v/>
      </c>
      <c r="D67" t="n">
        <v>20694848</v>
      </c>
      <c r="E67" t="s">
        <v>14</v>
      </c>
    </row>
    <row r="68" spans="1:5">
      <c r="A68" s="1" t="n">
        <v>66</v>
      </c>
      <c r="B68">
        <f>HYPERLINK("C:/Users/wjt/Google Drive\Pics\2014\ZachsPlay")</f>
        <v/>
      </c>
      <c r="C68">
        <f>HYPERLINK("C:/Users/wjt/Google Drive\Pics\2014\ZachsPlay\MVI_0583.AVI", "MVI_0583.AVI")</f>
        <v/>
      </c>
      <c r="D68" t="n">
        <v>49620944</v>
      </c>
      <c r="E68" t="s">
        <v>14</v>
      </c>
    </row>
    <row r="69" spans="1:5">
      <c r="A69" s="1" t="n">
        <v>67</v>
      </c>
      <c r="B69">
        <f>HYPERLINK("C:/Users/wjt/Google Drive\Pics\2014\ZachsPlay")</f>
        <v/>
      </c>
      <c r="C69">
        <f>HYPERLINK("C:/Users/wjt/Google Drive\Pics\2014\ZachsPlay\MVI_0584.AVI", "MVI_0584.AVI")</f>
        <v/>
      </c>
      <c r="D69" t="n">
        <v>152869846</v>
      </c>
      <c r="E69" t="s">
        <v>14</v>
      </c>
    </row>
    <row r="70" spans="1:5">
      <c r="A70" s="1" t="n">
        <v>68</v>
      </c>
      <c r="B70">
        <f>HYPERLINK("C:/Users/wjt/Google Drive\Pics\2014\ZachsPlay")</f>
        <v/>
      </c>
      <c r="C70">
        <f>HYPERLINK("C:/Users/wjt/Google Drive\Pics\2014\ZachsPlay\MVI_0585.AVI", "MVI_0585.AVI")</f>
        <v/>
      </c>
      <c r="D70" t="n">
        <v>128933862</v>
      </c>
      <c r="E70" t="s">
        <v>14</v>
      </c>
    </row>
    <row r="71" spans="1:5">
      <c r="A71" s="1" t="n">
        <v>69</v>
      </c>
      <c r="B71">
        <f>HYPERLINK("C:/Users/wjt/Google Drive\Pics\2014\ZachsPlay")</f>
        <v/>
      </c>
      <c r="C71">
        <f>HYPERLINK("C:/Users/wjt/Google Drive\Pics\2014\ZachsPlay\MVI_0586.AVI", "MVI_0586.AVI")</f>
        <v/>
      </c>
      <c r="D71" t="n">
        <v>72173172</v>
      </c>
      <c r="E71" t="s">
        <v>15</v>
      </c>
    </row>
    <row r="72" spans="1:5">
      <c r="A72" s="1" t="n">
        <v>70</v>
      </c>
      <c r="B72">
        <f>HYPERLINK("C:/Users/wjt/Google Drive\Pics\2014\ZachsPlay")</f>
        <v/>
      </c>
      <c r="C72">
        <f>HYPERLINK("C:/Users/wjt/Google Drive\Pics\2014\ZachsPlay\MVI_0587.AVI", "MVI_0587.AVI")</f>
        <v/>
      </c>
      <c r="D72" t="n">
        <v>56878148</v>
      </c>
      <c r="E72" t="s">
        <v>15</v>
      </c>
    </row>
    <row r="73" spans="1:5">
      <c r="A73" s="1" t="n">
        <v>71</v>
      </c>
      <c r="B73">
        <f>HYPERLINK("C:/Users/wjt/Google Drive\Pics\2014\ZachsPlay")</f>
        <v/>
      </c>
      <c r="C73">
        <f>HYPERLINK("C:/Users/wjt/Google Drive\Pics\2014\ZachsPlay\MVI_0588.AVI", "MVI_0588.AVI")</f>
        <v/>
      </c>
      <c r="D73" t="n">
        <v>98448118</v>
      </c>
      <c r="E73" t="s">
        <v>15</v>
      </c>
    </row>
    <row r="74" spans="1:5">
      <c r="A74" s="1" t="n">
        <v>72</v>
      </c>
      <c r="B74">
        <f>HYPERLINK("C:/Users/wjt/Google Drive\Pics\2014\ZachsPlay")</f>
        <v/>
      </c>
      <c r="C74">
        <f>HYPERLINK("C:/Users/wjt/Google Drive\Pics\2014\ZachsPlay\MVI_0589.AVI", "MVI_0589.AVI")</f>
        <v/>
      </c>
      <c r="D74" t="n">
        <v>136479418</v>
      </c>
      <c r="E74" t="s">
        <v>16</v>
      </c>
    </row>
    <row r="75" spans="1:5">
      <c r="A75" s="1" t="n">
        <v>73</v>
      </c>
      <c r="B75">
        <f>HYPERLINK("C:/Users/wjt/Google Drive\Pics\2014\ZachsPlay")</f>
        <v/>
      </c>
      <c r="C75">
        <f>HYPERLINK("C:/Users/wjt/Google Drive\Pics\2014\ZachsPlay\MVI_0590.AVI", "MVI_0590.AVI")</f>
        <v/>
      </c>
      <c r="D75" t="n">
        <v>76763462</v>
      </c>
      <c r="E75" t="s">
        <v>16</v>
      </c>
    </row>
    <row r="76" spans="1:5">
      <c r="A76" s="1" t="n">
        <v>74</v>
      </c>
      <c r="B76">
        <f>HYPERLINK("C:/Users/wjt/Google Drive\Pics\2014\ZachsPlay")</f>
        <v/>
      </c>
      <c r="C76">
        <f>HYPERLINK("C:/Users/wjt/Google Drive\Pics\2014\ZachsPlay\MVI_0591.AVI", "MVI_0591.AVI")</f>
        <v/>
      </c>
      <c r="D76" t="n">
        <v>60856958</v>
      </c>
      <c r="E76" t="s">
        <v>16</v>
      </c>
    </row>
    <row r="77" spans="1:5">
      <c r="A77" s="1" t="n">
        <v>75</v>
      </c>
      <c r="B77">
        <f>HYPERLINK("C:/Users/wjt/Google Drive\Pics\2014\ZachsPlay")</f>
        <v/>
      </c>
      <c r="C77">
        <f>HYPERLINK("C:/Users/wjt/Google Drive\Pics\2014\ZachsPlay\MVI_0592.AVI", "MVI_0592.AVI")</f>
        <v/>
      </c>
      <c r="D77" t="n">
        <v>254841598</v>
      </c>
      <c r="E77" t="s">
        <v>17</v>
      </c>
    </row>
    <row r="78" spans="1:5">
      <c r="A78" s="1" t="n">
        <v>76</v>
      </c>
      <c r="B78">
        <f>HYPERLINK("C:/Users/wjt/Google Drive\Pics\2014\ZachsPlay")</f>
        <v/>
      </c>
      <c r="C78">
        <f>HYPERLINK("C:/Users/wjt/Google Drive\Pics\2014\ZachsPlay\MVI_0593.AVI", "MVI_0593.AVI")</f>
        <v/>
      </c>
      <c r="D78" t="n">
        <v>95374412</v>
      </c>
      <c r="E78" t="s">
        <v>17</v>
      </c>
    </row>
    <row r="79" spans="1:5">
      <c r="A79" s="1" t="n">
        <v>77</v>
      </c>
      <c r="B79">
        <f>HYPERLINK("C:/Users/wjt/Google Drive\Pics\2014\ZachsPlay")</f>
        <v/>
      </c>
      <c r="C79">
        <f>HYPERLINK("C:/Users/wjt/Google Drive\Pics\2014\ZachsPlay\MVI_0594.AVI", "MVI_0594.AVI")</f>
        <v/>
      </c>
      <c r="D79" t="n">
        <v>182526420</v>
      </c>
      <c r="E79" t="s">
        <v>17</v>
      </c>
    </row>
    <row r="80" spans="1:5">
      <c r="A80" s="1" t="n">
        <v>78</v>
      </c>
      <c r="B80">
        <f>HYPERLINK("C:/Users/wjt/Google Drive\Pics\2014\ZachsPlay")</f>
        <v/>
      </c>
      <c r="C80">
        <f>HYPERLINK("C:/Users/wjt/Google Drive\Pics\2014\ZachsPlay\MVI_0595.AVI", "MVI_0595.AVI")</f>
        <v/>
      </c>
      <c r="D80" t="n">
        <v>232549142</v>
      </c>
      <c r="E80" t="s">
        <v>18</v>
      </c>
    </row>
    <row r="81" spans="1:5">
      <c r="A81" s="1" t="n">
        <v>79</v>
      </c>
      <c r="B81">
        <f>HYPERLINK("C:/Users/wjt/Google Drive\Pics\2014\ZachsPlay")</f>
        <v/>
      </c>
      <c r="C81">
        <f>HYPERLINK("C:/Users/wjt/Google Drive\Pics\2014\ZachsPlay\MVI_0596.AVI", "MVI_0596.AVI")</f>
        <v/>
      </c>
      <c r="D81" t="n">
        <v>517793732</v>
      </c>
      <c r="E81" t="s">
        <v>19</v>
      </c>
    </row>
    <row r="82" spans="1:5">
      <c r="A82" s="1" t="n">
        <v>80</v>
      </c>
      <c r="B82">
        <f>HYPERLINK("C:/Users/wjt/Google Drive\Pics\2014\ZachsPlay")</f>
        <v/>
      </c>
      <c r="C82">
        <f>HYPERLINK("C:/Users/wjt/Google Drive\Pics\2014\ZachsPlay\MVI_0597.AVI", "MVI_0597.AVI")</f>
        <v/>
      </c>
      <c r="D82" t="n">
        <v>38486062</v>
      </c>
      <c r="E82" t="s">
        <v>19</v>
      </c>
    </row>
    <row r="83" spans="1:5">
      <c r="A83" s="1" t="n">
        <v>81</v>
      </c>
      <c r="B83">
        <f>HYPERLINK("C:/Users/wjt/Google Drive\Pics\2014\ZachsPlay")</f>
        <v/>
      </c>
      <c r="C83">
        <f>HYPERLINK("C:/Users/wjt/Google Drive\Pics\2014\ZachsPlay\MVI_0598.AVI", "MVI_0598.AVI")</f>
        <v/>
      </c>
      <c r="D83" t="n">
        <v>662239440</v>
      </c>
      <c r="E83" t="s">
        <v>13</v>
      </c>
    </row>
    <row r="84" spans="1:5">
      <c r="A84" s="1" t="n">
        <v>82</v>
      </c>
      <c r="B84">
        <f>HYPERLINK("C:/Users/wjt/Google Drive\Pics\2014\ZachsPlay")</f>
        <v/>
      </c>
      <c r="C84">
        <f>HYPERLINK("C:/Users/wjt/Google Drive\Pics\2014\ZachsPlay\MVI_0599.AVI", "MVI_0599.AVI")</f>
        <v/>
      </c>
      <c r="D84" t="n">
        <v>43521988</v>
      </c>
      <c r="E84" t="s">
        <v>13</v>
      </c>
    </row>
    <row r="85" spans="1:5">
      <c r="A85" s="1" t="n">
        <v>83</v>
      </c>
      <c r="B85">
        <f>HYPERLINK("C:/Users/wjt/Google Drive\Pics\2014\ZachsPlay")</f>
        <v/>
      </c>
      <c r="C85">
        <f>HYPERLINK("C:/Users/wjt/Google Drive\Pics\2014\ZachsPlay\MVI_0600.AVI", "MVI_0600.AVI")</f>
        <v/>
      </c>
      <c r="D85" t="n">
        <v>25808458</v>
      </c>
      <c r="E85" t="s">
        <v>13</v>
      </c>
    </row>
    <row r="86" spans="1:5">
      <c r="A86" s="1" t="n">
        <v>84</v>
      </c>
      <c r="B86">
        <f>HYPERLINK("C:/Users/wjt/Google Drive\Pics\2016\121___04")</f>
        <v/>
      </c>
      <c r="C86">
        <f>HYPERLINK("C:/Users/wjt/Google Drive\Pics\2016\121___04\MVI_0602.AVI", "MVI_0602.AVI")</f>
        <v/>
      </c>
      <c r="D86" t="n">
        <v>40002980</v>
      </c>
      <c r="E86" t="s">
        <v>20</v>
      </c>
    </row>
    <row r="87" spans="1:5">
      <c r="A87" s="1" t="n">
        <v>85</v>
      </c>
      <c r="B87">
        <f>HYPERLINK("C:/Users/wjt/Google Drive\Pics\2016\121___04")</f>
        <v/>
      </c>
      <c r="C87">
        <f>HYPERLINK("C:/Users/wjt/Google Drive\Pics\2016\121___04\MVI_0606.AVI", "MVI_0606.AVI")</f>
        <v/>
      </c>
      <c r="D87" t="n">
        <v>49961026</v>
      </c>
      <c r="E87" t="s">
        <v>21</v>
      </c>
    </row>
    <row r="88" spans="1:5">
      <c r="A88" s="1" t="n">
        <v>86</v>
      </c>
      <c r="B88">
        <f>HYPERLINK("C:/Users/wjt/Google Drive\Pics\2016_05")</f>
        <v/>
      </c>
      <c r="C88">
        <f>HYPERLINK("C:/Users/wjt/Google Drive\Pics\2016_05\MVI_0622.AVI", "MVI_0622.AVI")</f>
        <v/>
      </c>
      <c r="D88" t="n">
        <v>7187134</v>
      </c>
      <c r="E88" t="s">
        <v>22</v>
      </c>
    </row>
    <row r="89" spans="1:5">
      <c r="A89" s="1" t="n">
        <v>87</v>
      </c>
      <c r="B89">
        <f>HYPERLINK("C:/Users/wjt/Google Drive\Pics\2016_05")</f>
        <v/>
      </c>
      <c r="C89">
        <f>HYPERLINK("C:/Users/wjt/Google Drive\Pics\2016_05\Solfegietto.AVI", "Solfegietto.AVI")</f>
        <v/>
      </c>
      <c r="D89" t="n">
        <v>127888108</v>
      </c>
      <c r="E89" t="s">
        <v>23</v>
      </c>
    </row>
    <row r="90" spans="1:5">
      <c r="A90" s="1" t="n">
        <v>88</v>
      </c>
      <c r="B90">
        <f>HYPERLINK("C:/Users/wjt/Google Drive\Pics\2016_The_Big_Bend")</f>
        <v/>
      </c>
      <c r="C90">
        <f>HYPERLINK("C:/Users/wjt/Google Drive\Pics\2016_The_Big_Bend\MVI_0666.AVI", "MVI_0666.AVI")</f>
        <v/>
      </c>
      <c r="D90" t="n">
        <v>5596966</v>
      </c>
      <c r="E90" t="s">
        <v>24</v>
      </c>
    </row>
    <row r="91" spans="1:5">
      <c r="A91" s="1" t="n">
        <v>89</v>
      </c>
      <c r="B91">
        <f>HYPERLINK("C:/Users/wjt/Google Drive\Pics\2016_The_Big_Bend")</f>
        <v/>
      </c>
      <c r="C91">
        <f>HYPERLINK("C:/Users/wjt/Google Drive\Pics\2016_The_Big_Bend\MVI_0667.AVI", "MVI_0667.AVI")</f>
        <v/>
      </c>
      <c r="D91" t="n">
        <v>12866344</v>
      </c>
      <c r="E91" t="s">
        <v>24</v>
      </c>
    </row>
    <row r="92" spans="1:5">
      <c r="A92" s="1" t="n">
        <v>90</v>
      </c>
      <c r="B92">
        <f>HYPERLINK("C:/Users/wjt/Google Drive\Pics\2016_The_Big_Bend")</f>
        <v/>
      </c>
      <c r="C92">
        <f>HYPERLINK("C:/Users/wjt/Google Drive\Pics\2016_The_Big_Bend\MVI_0723.AVI", "MVI_0723.AVI")</f>
        <v/>
      </c>
      <c r="D92" t="n">
        <v>54075888</v>
      </c>
      <c r="E92" t="s">
        <v>25</v>
      </c>
    </row>
    <row r="93" spans="1:5">
      <c r="A93" s="1" t="n">
        <v>91</v>
      </c>
      <c r="B93">
        <f>HYPERLINK("C:/Users/wjt/Google Drive\Pics\iPhone_Download_2014_07_10\860OKMZO")</f>
        <v/>
      </c>
      <c r="C93">
        <f>HYPERLINK("C:/Users/wjt/Google Drive\Pics\iPhone_Download_2014_07_10\860OKMZO\IMG_0054.MOV", "IMG_0054.MOV")</f>
        <v/>
      </c>
      <c r="D93" t="n">
        <v>8715056</v>
      </c>
      <c r="E93" t="s">
        <v>26</v>
      </c>
    </row>
    <row r="94" spans="1:5">
      <c r="A94" s="1" t="n">
        <v>92</v>
      </c>
      <c r="B94">
        <f>HYPERLINK("C:/Users/wjt/Google Drive\Pics\iPhone_Download_2014_07_10\860OKMZO")</f>
        <v/>
      </c>
      <c r="C94">
        <f>HYPERLINK("C:/Users/wjt/Google Drive\Pics\iPhone_Download_2014_07_10\860OKMZO\IMG_0055.MOV", "IMG_0055.MOV")</f>
        <v/>
      </c>
      <c r="D94" t="n">
        <v>7374554</v>
      </c>
      <c r="E94" t="s">
        <v>26</v>
      </c>
    </row>
    <row r="95" spans="1:5">
      <c r="A95" s="1" t="n">
        <v>93</v>
      </c>
      <c r="B95">
        <f>HYPERLINK("C:/Users/wjt/Google Drive\Pics\iPhone_Download_2014_07_10\860OKMZO")</f>
        <v/>
      </c>
      <c r="C95">
        <f>HYPERLINK("C:/Users/wjt/Google Drive\Pics\iPhone_Download_2014_07_10\860OKMZO\IMG_0056.MOV", "IMG_0056.MOV")</f>
        <v/>
      </c>
      <c r="D95" t="n">
        <v>13205450</v>
      </c>
      <c r="E95" t="s">
        <v>27</v>
      </c>
    </row>
    <row r="96" spans="1:5">
      <c r="A96" s="1" t="n">
        <v>94</v>
      </c>
      <c r="B96">
        <f>HYPERLINK("C:/Users/wjt/Google Drive\Pics\iPhone_Download_2014_07_10\860OKMZO")</f>
        <v/>
      </c>
      <c r="C96">
        <f>HYPERLINK("C:/Users/wjt/Google Drive\Pics\iPhone_Download_2014_07_10\860OKMZO\IMG_0083.MOV", "IMG_0083.MOV")</f>
        <v/>
      </c>
      <c r="D96" t="n">
        <v>13627051</v>
      </c>
      <c r="E96" t="s">
        <v>28</v>
      </c>
    </row>
    <row r="97" spans="1:5">
      <c r="A97" s="1" t="n">
        <v>95</v>
      </c>
      <c r="B97">
        <f>HYPERLINK("C:/Users/wjt/Google Drive\Pics\iPhone_Download_2014_07_10\860OKMZO")</f>
        <v/>
      </c>
      <c r="C97">
        <f>HYPERLINK("C:/Users/wjt/Google Drive\Pics\iPhone_Download_2014_07_10\860OKMZO\IMG_0085.MOV", "IMG_0085.MOV")</f>
        <v/>
      </c>
      <c r="D97" t="n">
        <v>4080151</v>
      </c>
      <c r="E97" t="s">
        <v>29</v>
      </c>
    </row>
    <row r="98" spans="1:5">
      <c r="A98" s="1" t="n">
        <v>96</v>
      </c>
      <c r="B98">
        <f>HYPERLINK("C:/Users/wjt/Google Drive\Pics\iPhone_Download_2014_07_10\860OKMZO")</f>
        <v/>
      </c>
      <c r="C98">
        <f>HYPERLINK("C:/Users/wjt/Google Drive\Pics\iPhone_Download_2014_07_10\860OKMZO\IMG_0086.MOV", "IMG_0086.MOV")</f>
        <v/>
      </c>
      <c r="D98" t="n">
        <v>7876645</v>
      </c>
      <c r="E98" t="s">
        <v>30</v>
      </c>
    </row>
    <row r="99" spans="1:5">
      <c r="A99" s="1" t="n">
        <v>97</v>
      </c>
      <c r="B99">
        <f>HYPERLINK("C:/Users/wjt/Google Drive\Pics\iPhone_Download_2014_07_10\860OKMZO")</f>
        <v/>
      </c>
      <c r="C99">
        <f>HYPERLINK("C:/Users/wjt/Google Drive\Pics\iPhone_Download_2014_07_10\860OKMZO\IMG_0106.MOV", "IMG_0106.MOV")</f>
        <v/>
      </c>
      <c r="D99" t="n">
        <v>6052983</v>
      </c>
      <c r="E99" t="s">
        <v>31</v>
      </c>
    </row>
    <row r="100" spans="1:5">
      <c r="A100" s="1" t="n">
        <v>98</v>
      </c>
      <c r="B100">
        <f>HYPERLINK("C:/Users/wjt/Google Drive\Pics\iPhone_Download_2014_07_10\860OKMZO")</f>
        <v/>
      </c>
      <c r="C100">
        <f>HYPERLINK("C:/Users/wjt/Google Drive\Pics\iPhone_Download_2014_07_10\860OKMZO\IMG_0210.MOV", "IMG_0210.MOV")</f>
        <v/>
      </c>
      <c r="D100" t="n">
        <v>9818965</v>
      </c>
      <c r="E100" t="s">
        <v>32</v>
      </c>
    </row>
    <row r="101" spans="1:5">
      <c r="A101" s="1" t="n">
        <v>99</v>
      </c>
      <c r="B101">
        <f>HYPERLINK("C:/Users/wjt/Google Drive\Pics\iPhone_Download_2014_07_10\860OKMZO")</f>
        <v/>
      </c>
      <c r="C101">
        <f>HYPERLINK("C:/Users/wjt/Google Drive\Pics\iPhone_Download_2014_07_10\860OKMZO\IMG_0211.MOV", "IMG_0211.MOV")</f>
        <v/>
      </c>
      <c r="D101" t="n">
        <v>8612536</v>
      </c>
      <c r="E101" t="s">
        <v>33</v>
      </c>
    </row>
    <row r="102" spans="1:5">
      <c r="A102" s="1" t="n">
        <v>100</v>
      </c>
      <c r="B102">
        <f>HYPERLINK("C:/Users/wjt/Google Drive\Pics\iPhone_Download_2014_07_10\860OKMZO")</f>
        <v/>
      </c>
      <c r="C102">
        <f>HYPERLINK("C:/Users/wjt/Google Drive\Pics\iPhone_Download_2014_07_10\860OKMZO\IMG_0212.MOV", "IMG_0212.MOV")</f>
        <v/>
      </c>
      <c r="D102" t="n">
        <v>25607488</v>
      </c>
      <c r="E102" t="s">
        <v>34</v>
      </c>
    </row>
    <row r="103" spans="1:5">
      <c r="A103" s="1" t="n">
        <v>101</v>
      </c>
      <c r="B103">
        <f>HYPERLINK("C:/Users/wjt/Google Drive\Pics\iPhone_Download_2014_07_10\860OKMZO")</f>
        <v/>
      </c>
      <c r="C103">
        <f>HYPERLINK("C:/Users/wjt/Google Drive\Pics\iPhone_Download_2014_07_10\860OKMZO\IMG_0246.MOV", "IMG_0246.MOV")</f>
        <v/>
      </c>
      <c r="D103" t="n">
        <v>11140711</v>
      </c>
      <c r="E103" t="s">
        <v>35</v>
      </c>
    </row>
    <row r="104" spans="1:5">
      <c r="A104" s="1" t="n">
        <v>102</v>
      </c>
      <c r="B104">
        <f>HYPERLINK("C:/Users/wjt/Google Drive\Pics\iPhone_Download_2014_07_10\860OKMZO")</f>
        <v/>
      </c>
      <c r="C104">
        <f>HYPERLINK("C:/Users/wjt/Google Drive\Pics\iPhone_Download_2014_07_10\860OKMZO\IMG_0247.MOV", "IMG_0247.MOV")</f>
        <v/>
      </c>
      <c r="D104" t="n">
        <v>9513418</v>
      </c>
      <c r="E104" t="s">
        <v>36</v>
      </c>
    </row>
    <row r="105" spans="1:5">
      <c r="A105" s="1" t="n">
        <v>103</v>
      </c>
      <c r="B105">
        <f>HYPERLINK("C:/Users/wjt/Google Drive\Pics\iPhone_Download_2014_07_10\860OKMZO")</f>
        <v/>
      </c>
      <c r="C105">
        <f>HYPERLINK("C:/Users/wjt/Google Drive\Pics\iPhone_Download_2014_07_10\860OKMZO\IMG_0248.MOV", "IMG_0248.MOV")</f>
        <v/>
      </c>
      <c r="D105" t="n">
        <v>2385321</v>
      </c>
      <c r="E105" t="s">
        <v>37</v>
      </c>
    </row>
    <row r="106" spans="1:5">
      <c r="A106" s="1" t="n">
        <v>104</v>
      </c>
      <c r="B106">
        <f>HYPERLINK("C:/Users/wjt/Google Drive\Pics\iPhone_Download_2014_07_10\860OKMZO")</f>
        <v/>
      </c>
      <c r="C106">
        <f>HYPERLINK("C:/Users/wjt/Google Drive\Pics\iPhone_Download_2014_07_10\860OKMZO\IMG_0249.MOV", "IMG_0249.MOV")</f>
        <v/>
      </c>
      <c r="D106" t="n">
        <v>10171977</v>
      </c>
      <c r="E106" t="s">
        <v>38</v>
      </c>
    </row>
    <row r="107" spans="1:5">
      <c r="A107" s="1" t="n">
        <v>105</v>
      </c>
      <c r="B107">
        <f>HYPERLINK("C:/Users/wjt/Google Drive\Pics\iPhone_Download_2014_07_10\860OKMZO")</f>
        <v/>
      </c>
      <c r="C107">
        <f>HYPERLINK("C:/Users/wjt/Google Drive\Pics\iPhone_Download_2014_07_10\860OKMZO\IMG_0253.MOV", "IMG_0253.MOV")</f>
        <v/>
      </c>
      <c r="D107" t="n">
        <v>26479066</v>
      </c>
      <c r="E107" t="s">
        <v>39</v>
      </c>
    </row>
    <row r="108" spans="1:5">
      <c r="A108" s="1" t="n">
        <v>106</v>
      </c>
      <c r="B108">
        <f>HYPERLINK("C:/Users/wjt/Google Drive\Pics\iPhone_Download_2014_07_10\860OKMZO")</f>
        <v/>
      </c>
      <c r="C108">
        <f>HYPERLINK("C:/Users/wjt/Google Drive\Pics\iPhone_Download_2014_07_10\860OKMZO\IMG_0254.MOV", "IMG_0254.MOV")</f>
        <v/>
      </c>
      <c r="D108" t="n">
        <v>13228298</v>
      </c>
      <c r="E108" t="s">
        <v>40</v>
      </c>
    </row>
    <row r="109" spans="1:5">
      <c r="A109" s="1" t="n">
        <v>107</v>
      </c>
      <c r="B109">
        <f>HYPERLINK("C:/Users/wjt/Google Drive\Pics\iPhone_Download_2014_07_10\860OKMZO")</f>
        <v/>
      </c>
      <c r="C109">
        <f>HYPERLINK("C:/Users/wjt/Google Drive\Pics\iPhone_Download_2014_07_10\860OKMZO\IMG_0256.MOV", "IMG_0256.MOV")</f>
        <v/>
      </c>
      <c r="D109" t="n">
        <v>16198778</v>
      </c>
      <c r="E109" t="s">
        <v>41</v>
      </c>
    </row>
    <row r="110" spans="1:5">
      <c r="A110" s="1" t="n">
        <v>108</v>
      </c>
      <c r="B110">
        <f>HYPERLINK("C:/Users/wjt/Google Drive\Pics\iPhone_Download_2014_07_10\860OKMZO")</f>
        <v/>
      </c>
      <c r="C110">
        <f>HYPERLINK("C:/Users/wjt/Google Drive\Pics\iPhone_Download_2014_07_10\860OKMZO\IMG_0257.MOV", "IMG_0257.MOV")</f>
        <v/>
      </c>
      <c r="D110" t="n">
        <v>9706940</v>
      </c>
      <c r="E110" t="s">
        <v>42</v>
      </c>
    </row>
    <row r="111" spans="1:5">
      <c r="A111" s="1" t="n">
        <v>109</v>
      </c>
      <c r="B111">
        <f>HYPERLINK("C:/Users/wjt/Google Drive\Pics\iPhone_Download_2014_07_10\860OKMZO")</f>
        <v/>
      </c>
      <c r="C111">
        <f>HYPERLINK("C:/Users/wjt/Google Drive\Pics\iPhone_Download_2014_07_10\860OKMZO\IMG_0258.MOV", "IMG_0258.MOV")</f>
        <v/>
      </c>
      <c r="D111" t="n">
        <v>14853985</v>
      </c>
      <c r="E111" t="s">
        <v>43</v>
      </c>
    </row>
    <row r="112" spans="1:5">
      <c r="A112" s="1" t="n">
        <v>110</v>
      </c>
      <c r="B112">
        <f>HYPERLINK("C:/Users/wjt/Google Drive\Pics\iPhone_Download_2014_07_10\860OKMZO")</f>
        <v/>
      </c>
      <c r="C112">
        <f>HYPERLINK("C:/Users/wjt/Google Drive\Pics\iPhone_Download_2014_07_10\860OKMZO\IMG_0259.MOV", "IMG_0259.MOV")</f>
        <v/>
      </c>
      <c r="D112" t="n">
        <v>14284410</v>
      </c>
      <c r="E112" t="s">
        <v>44</v>
      </c>
    </row>
    <row r="113" spans="1:5">
      <c r="A113" s="1" t="n">
        <v>111</v>
      </c>
      <c r="B113">
        <f>HYPERLINK("C:/Users/wjt/Google Drive\Pics\iPhone_Download_2014_07_10\860OKMZO")</f>
        <v/>
      </c>
      <c r="C113">
        <f>HYPERLINK("C:/Users/wjt/Google Drive\Pics\iPhone_Download_2014_07_10\860OKMZO\IMG_0275.MOV", "IMG_0275.MOV")</f>
        <v/>
      </c>
      <c r="D113" t="n">
        <v>6145976</v>
      </c>
      <c r="E113" t="s">
        <v>45</v>
      </c>
    </row>
    <row r="114" spans="1:5">
      <c r="A114" s="1" t="n">
        <v>112</v>
      </c>
      <c r="B114">
        <f>HYPERLINK("C:/Users/wjt/Google Drive\Pics\iPhone_Download_2014_07_10\860OKMZO")</f>
        <v/>
      </c>
      <c r="C114">
        <f>HYPERLINK("C:/Users/wjt/Google Drive\Pics\iPhone_Download_2014_07_10\860OKMZO\IMG_0276.MOV", "IMG_0276.MOV")</f>
        <v/>
      </c>
      <c r="D114" t="n">
        <v>7109079</v>
      </c>
      <c r="E114" t="s">
        <v>46</v>
      </c>
    </row>
    <row r="115" spans="1:5">
      <c r="A115" s="1" t="n">
        <v>113</v>
      </c>
      <c r="B115">
        <f>HYPERLINK("C:/Users/wjt/Google Drive\Pics\iPhone_Download_2014_07_10\860OKMZO")</f>
        <v/>
      </c>
      <c r="C115">
        <f>HYPERLINK("C:/Users/wjt/Google Drive\Pics\iPhone_Download_2014_07_10\860OKMZO\IMG_0277.MOV", "IMG_0277.MOV")</f>
        <v/>
      </c>
      <c r="D115" t="n">
        <v>14410521</v>
      </c>
      <c r="E115" t="s">
        <v>47</v>
      </c>
    </row>
    <row r="116" spans="1:5">
      <c r="A116" s="1" t="n">
        <v>114</v>
      </c>
      <c r="B116">
        <f>HYPERLINK("C:/Users/wjt/Google Drive\Pics\iPhone_Download_2014_07_10\860OKMZO")</f>
        <v/>
      </c>
      <c r="C116">
        <f>HYPERLINK("C:/Users/wjt/Google Drive\Pics\iPhone_Download_2014_07_10\860OKMZO\IMG_0278.MOV", "IMG_0278.MOV")</f>
        <v/>
      </c>
      <c r="D116" t="n">
        <v>9292416</v>
      </c>
      <c r="E116" t="s">
        <v>47</v>
      </c>
    </row>
    <row r="117" spans="1:5">
      <c r="A117" s="1" t="n">
        <v>115</v>
      </c>
      <c r="B117">
        <f>HYPERLINK("C:/Users/wjt/Google Drive\Pics\iPhone_Download_2014_07_10\860OKMZO")</f>
        <v/>
      </c>
      <c r="C117">
        <f>HYPERLINK("C:/Users/wjt/Google Drive\Pics\iPhone_Download_2014_07_10\860OKMZO\IMG_0279.MOV", "IMG_0279.MOV")</f>
        <v/>
      </c>
      <c r="D117" t="n">
        <v>7472737</v>
      </c>
      <c r="E117" t="s">
        <v>48</v>
      </c>
    </row>
    <row r="118" spans="1:5">
      <c r="A118" s="1" t="n">
        <v>116</v>
      </c>
      <c r="B118">
        <f>HYPERLINK("C:/Users/wjt/Google Drive\Pics\iPhone_Download_2014_07_10\860OKMZO")</f>
        <v/>
      </c>
      <c r="C118">
        <f>HYPERLINK("C:/Users/wjt/Google Drive\Pics\iPhone_Download_2014_07_10\860OKMZO\IMG_0280.MOV", "IMG_0280.MOV")</f>
        <v/>
      </c>
      <c r="D118" t="n">
        <v>3061035</v>
      </c>
      <c r="E118" t="s">
        <v>48</v>
      </c>
    </row>
    <row r="119" spans="1:5">
      <c r="A119" s="1" t="n">
        <v>117</v>
      </c>
      <c r="B119">
        <f>HYPERLINK("C:/Users/wjt/Google Drive\Pics\iPhone_Download_2014_07_10\860OKMZO")</f>
        <v/>
      </c>
      <c r="C119">
        <f>HYPERLINK("C:/Users/wjt/Google Drive\Pics\iPhone_Download_2014_07_10\860OKMZO\IMG_0281.MOV", "IMG_0281.MOV")</f>
        <v/>
      </c>
      <c r="D119" t="n">
        <v>3962474</v>
      </c>
      <c r="E119" t="s">
        <v>49</v>
      </c>
    </row>
    <row r="120" spans="1:5">
      <c r="A120" s="1" t="n">
        <v>118</v>
      </c>
      <c r="B120">
        <f>HYPERLINK("C:/Users/wjt/Google Drive\Pics\iPhone_Download_2014_07_10\860OKMZO")</f>
        <v/>
      </c>
      <c r="C120">
        <f>HYPERLINK("C:/Users/wjt/Google Drive\Pics\iPhone_Download_2014_07_10\860OKMZO\IMG_0282.MOV", "IMG_0282.MOV")</f>
        <v/>
      </c>
      <c r="D120" t="n">
        <v>6784156</v>
      </c>
      <c r="E120" t="s">
        <v>50</v>
      </c>
    </row>
    <row r="121" spans="1:5">
      <c r="A121" s="1" t="n">
        <v>119</v>
      </c>
      <c r="B121">
        <f>HYPERLINK("C:/Users/wjt/Google Drive\Pics\iPhone_Download_2014_07_10\860OKMZO")</f>
        <v/>
      </c>
      <c r="C121">
        <f>HYPERLINK("C:/Users/wjt/Google Drive\Pics\iPhone_Download_2014_07_10\860OKMZO\IMG_0283.MOV", "IMG_0283.MOV")</f>
        <v/>
      </c>
      <c r="D121" t="n">
        <v>11192467</v>
      </c>
      <c r="E121" t="s">
        <v>51</v>
      </c>
    </row>
    <row r="122" spans="1:5">
      <c r="A122" s="1" t="n">
        <v>120</v>
      </c>
      <c r="B122">
        <f>HYPERLINK("C:/Users/wjt/Google Drive\Pics\iPhone_Download_2014_07_10\860OKMZO")</f>
        <v/>
      </c>
      <c r="C122">
        <f>HYPERLINK("C:/Users/wjt/Google Drive\Pics\iPhone_Download_2014_07_10\860OKMZO\IMG_0285.MOV", "IMG_0285.MOV")</f>
        <v/>
      </c>
      <c r="D122" t="n">
        <v>12150744</v>
      </c>
      <c r="E122" t="s">
        <v>52</v>
      </c>
    </row>
    <row r="123" spans="1:5">
      <c r="A123" s="1" t="n">
        <v>121</v>
      </c>
      <c r="B123">
        <f>HYPERLINK("C:/Users/wjt/Google Drive\Pics\iPhone_Download_2014_07_10\860OKMZO")</f>
        <v/>
      </c>
      <c r="C123">
        <f>HYPERLINK("C:/Users/wjt/Google Drive\Pics\iPhone_Download_2014_07_10\860OKMZO\IMG_0288.MOV", "IMG_0288.MOV")</f>
        <v/>
      </c>
      <c r="D123" t="n">
        <v>15235245</v>
      </c>
      <c r="E123" t="s">
        <v>53</v>
      </c>
    </row>
    <row r="124" spans="1:5">
      <c r="A124" s="1" t="n">
        <v>122</v>
      </c>
      <c r="B124">
        <f>HYPERLINK("C:/Users/wjt/Google Drive\Pics\iPhone_Download_2014_07_10\860OKMZO")</f>
        <v/>
      </c>
      <c r="C124">
        <f>HYPERLINK("C:/Users/wjt/Google Drive\Pics\iPhone_Download_2014_07_10\860OKMZO\IMG_0289.MOV", "IMG_0289.MOV")</f>
        <v/>
      </c>
      <c r="D124" t="n">
        <v>14256053</v>
      </c>
      <c r="E124" t="s">
        <v>54</v>
      </c>
    </row>
    <row r="125" spans="1:5">
      <c r="A125" s="1" t="n">
        <v>123</v>
      </c>
      <c r="B125">
        <f>HYPERLINK("C:/Users/wjt/Google Drive\Pics\iPhone_Download_2014_07_10\860OKMZO")</f>
        <v/>
      </c>
      <c r="C125">
        <f>HYPERLINK("C:/Users/wjt/Google Drive\Pics\iPhone_Download_2014_07_10\860OKMZO\IMG_0290.MOV", "IMG_0290.MOV")</f>
        <v/>
      </c>
      <c r="D125" t="n">
        <v>6983362</v>
      </c>
      <c r="E125" t="s">
        <v>55</v>
      </c>
    </row>
    <row r="126" spans="1:5">
      <c r="A126" s="1" t="n">
        <v>124</v>
      </c>
      <c r="B126">
        <f>HYPERLINK("C:/Users/wjt/Google Drive\Pics\iPhone_Download_2014_07_10\860OKMZO")</f>
        <v/>
      </c>
      <c r="C126">
        <f>HYPERLINK("C:/Users/wjt/Google Drive\Pics\iPhone_Download_2014_07_10\860OKMZO\IMG_0293.MOV", "IMG_0293.MOV")</f>
        <v/>
      </c>
      <c r="D126" t="n">
        <v>10915723</v>
      </c>
      <c r="E126" t="s">
        <v>56</v>
      </c>
    </row>
    <row r="127" spans="1:5">
      <c r="A127" s="1" t="n">
        <v>125</v>
      </c>
      <c r="B127">
        <f>HYPERLINK("C:/Users/wjt/Google Drive\Pics\iPhone_Download_2014_07_10\860OKMZO")</f>
        <v/>
      </c>
      <c r="C127">
        <f>HYPERLINK("C:/Users/wjt/Google Drive\Pics\iPhone_Download_2014_07_10\860OKMZO\IMG_0294.MOV", "IMG_0294.MOV")</f>
        <v/>
      </c>
      <c r="D127" t="n">
        <v>8916023</v>
      </c>
      <c r="E127" t="s">
        <v>57</v>
      </c>
    </row>
    <row r="128" spans="1:5">
      <c r="A128" s="1" t="n">
        <v>126</v>
      </c>
      <c r="B128">
        <f>HYPERLINK("C:/Users/wjt/Google Drive\Pics\iPhone_Download_2014_07_10\860OKMZO")</f>
        <v/>
      </c>
      <c r="C128">
        <f>HYPERLINK("C:/Users/wjt/Google Drive\Pics\iPhone_Download_2014_07_10\860OKMZO\IMG_0300.MOV", "IMG_0300.MOV")</f>
        <v/>
      </c>
      <c r="D128" t="n">
        <v>8805935</v>
      </c>
      <c r="E128" t="s">
        <v>58</v>
      </c>
    </row>
    <row r="129" spans="1:5">
      <c r="A129" s="1" t="n">
        <v>127</v>
      </c>
      <c r="B129">
        <f>HYPERLINK("C:/Users/wjt/Google Drive\Pics\iPhone_Download_2014_07_10\860OKMZO")</f>
        <v/>
      </c>
      <c r="C129">
        <f>HYPERLINK("C:/Users/wjt/Google Drive\Pics\iPhone_Download_2014_07_10\860OKMZO\IMG_0302.MOV", "IMG_0302.MOV")</f>
        <v/>
      </c>
      <c r="D129" t="n">
        <v>12684666</v>
      </c>
      <c r="E129" t="s">
        <v>59</v>
      </c>
    </row>
    <row r="130" spans="1:5">
      <c r="A130" s="1" t="n">
        <v>128</v>
      </c>
      <c r="B130">
        <f>HYPERLINK("C:/Users/wjt/Google Drive\Pics\iPhone_Download_2014_07_10\860OKMZO")</f>
        <v/>
      </c>
      <c r="C130">
        <f>HYPERLINK("C:/Users/wjt/Google Drive\Pics\iPhone_Download_2014_07_10\860OKMZO\IMG_0303.MOV", "IMG_0303.MOV")</f>
        <v/>
      </c>
      <c r="D130" t="n">
        <v>8509198</v>
      </c>
      <c r="E130" t="s">
        <v>60</v>
      </c>
    </row>
    <row r="131" spans="1:5">
      <c r="A131" s="1" t="n">
        <v>129</v>
      </c>
      <c r="B131">
        <f>HYPERLINK("C:/Users/wjt/Google Drive\Pics\iPhone_Download_2014_07_10\860OKMZO")</f>
        <v/>
      </c>
      <c r="C131">
        <f>HYPERLINK("C:/Users/wjt/Google Drive\Pics\iPhone_Download_2014_07_10\860OKMZO\IMG_0304.MOV", "IMG_0304.MOV")</f>
        <v/>
      </c>
      <c r="D131" t="n">
        <v>4354436</v>
      </c>
      <c r="E131" t="s">
        <v>61</v>
      </c>
    </row>
    <row r="132" spans="1:5">
      <c r="A132" s="1" t="n">
        <v>130</v>
      </c>
      <c r="B132">
        <f>HYPERLINK("C:/Users/wjt/Google Drive\Pics\iPhone_Download_2014_07_10\860OKMZO")</f>
        <v/>
      </c>
      <c r="C132">
        <f>HYPERLINK("C:/Users/wjt/Google Drive\Pics\iPhone_Download_2014_07_10\860OKMZO\IMG_0305.MOV", "IMG_0305.MOV")</f>
        <v/>
      </c>
      <c r="D132" t="n">
        <v>4478461</v>
      </c>
      <c r="E132" t="s">
        <v>62</v>
      </c>
    </row>
    <row r="133" spans="1:5">
      <c r="A133" s="1" t="n">
        <v>131</v>
      </c>
      <c r="B133">
        <f>HYPERLINK("C:/Users/wjt/Google Drive\Pics\iPhone_Download_2014_07_10\860OKMZO")</f>
        <v/>
      </c>
      <c r="C133">
        <f>HYPERLINK("C:/Users/wjt/Google Drive\Pics\iPhone_Download_2014_07_10\860OKMZO\IMG_0314.MOV", "IMG_0314.MOV")</f>
        <v/>
      </c>
      <c r="D133" t="n">
        <v>15335599</v>
      </c>
      <c r="E133" t="s">
        <v>63</v>
      </c>
    </row>
    <row r="134" spans="1:5">
      <c r="A134" s="1" t="n">
        <v>132</v>
      </c>
      <c r="B134">
        <f>HYPERLINK("C:/Users/wjt/Google Drive\Pics\iPhone_Download_2014_07_10\860OKMZO")</f>
        <v/>
      </c>
      <c r="C134">
        <f>HYPERLINK("C:/Users/wjt/Google Drive\Pics\iPhone_Download_2014_07_10\860OKMZO\IMG_0333.MOV", "IMG_0333.MOV")</f>
        <v/>
      </c>
      <c r="D134" t="n">
        <v>1326375</v>
      </c>
      <c r="E134" t="s">
        <v>64</v>
      </c>
    </row>
    <row r="135" spans="1:5">
      <c r="A135" s="1" t="n">
        <v>133</v>
      </c>
      <c r="B135">
        <f>HYPERLINK("C:/Users/wjt/Google Drive\Pics\iPhone_Download_2014_07_10\860OKMZO")</f>
        <v/>
      </c>
      <c r="C135">
        <f>HYPERLINK("C:/Users/wjt/Google Drive\Pics\iPhone_Download_2014_07_10\860OKMZO\IMG_0348.MOV", "IMG_0348.MOV")</f>
        <v/>
      </c>
      <c r="D135" t="n">
        <v>3458778</v>
      </c>
      <c r="E135" t="s">
        <v>65</v>
      </c>
    </row>
    <row r="136" spans="1:5">
      <c r="A136" s="1" t="n">
        <v>134</v>
      </c>
      <c r="B136">
        <f>HYPERLINK("C:/Users/wjt/Google Drive\Pics\iPhone_Download_2014_07_10\860OKMZO")</f>
        <v/>
      </c>
      <c r="C136">
        <f>HYPERLINK("C:/Users/wjt/Google Drive\Pics\iPhone_Download_2014_07_10\860OKMZO\IMG_0355.MOV", "IMG_0355.MOV")</f>
        <v/>
      </c>
      <c r="D136" t="n">
        <v>6191025</v>
      </c>
      <c r="E136" t="s">
        <v>66</v>
      </c>
    </row>
    <row r="137" spans="1:5">
      <c r="A137" s="1" t="n">
        <v>135</v>
      </c>
      <c r="B137">
        <f>HYPERLINK("C:/Users/wjt/Google Drive\Pics\iPhone_Download_2014_07_10\860OKMZO")</f>
        <v/>
      </c>
      <c r="C137">
        <f>HYPERLINK("C:/Users/wjt/Google Drive\Pics\iPhone_Download_2014_07_10\860OKMZO\IMG_0356.MOV", "IMG_0356.MOV")</f>
        <v/>
      </c>
      <c r="D137" t="n">
        <v>8285800</v>
      </c>
      <c r="E137" t="s">
        <v>67</v>
      </c>
    </row>
    <row r="138" spans="1:5">
      <c r="A138" s="1" t="n">
        <v>136</v>
      </c>
      <c r="B138">
        <f>HYPERLINK("C:/Users/wjt/Google Drive\Pics\iPhone_Download_2014_07_10\860OKMZO")</f>
        <v/>
      </c>
      <c r="C138">
        <f>HYPERLINK("C:/Users/wjt/Google Drive\Pics\iPhone_Download_2014_07_10\860OKMZO\IMG_0370.MOV", "IMG_0370.MOV")</f>
        <v/>
      </c>
      <c r="D138" t="n">
        <v>17957677</v>
      </c>
      <c r="E138" t="s">
        <v>68</v>
      </c>
    </row>
    <row r="139" spans="1:5">
      <c r="A139" s="1" t="n">
        <v>137</v>
      </c>
      <c r="B139">
        <f>HYPERLINK("C:/Users/wjt/Google Drive\Pics\iPhone_Download_2014_07_10\860OKMZO")</f>
        <v/>
      </c>
      <c r="C139">
        <f>HYPERLINK("C:/Users/wjt/Google Drive\Pics\iPhone_Download_2014_07_10\860OKMZO\IMG_0371.MOV", "IMG_0371.MOV")</f>
        <v/>
      </c>
      <c r="D139" t="n">
        <v>8364188</v>
      </c>
      <c r="E139" t="s">
        <v>69</v>
      </c>
    </row>
    <row r="140" spans="1:5">
      <c r="A140" s="1" t="n">
        <v>138</v>
      </c>
      <c r="B140">
        <f>HYPERLINK("C:/Users/wjt/Google Drive\Pics\iPhone_Download_2014_07_10\860OKMZO")</f>
        <v/>
      </c>
      <c r="C140">
        <f>HYPERLINK("C:/Users/wjt/Google Drive\Pics\iPhone_Download_2014_07_10\860OKMZO\IMG_0372.MOV", "IMG_0372.MOV")</f>
        <v/>
      </c>
      <c r="D140" t="n">
        <v>24207427</v>
      </c>
      <c r="E140" t="s">
        <v>70</v>
      </c>
    </row>
    <row r="141" spans="1:5">
      <c r="A141" s="1" t="n">
        <v>139</v>
      </c>
      <c r="B141">
        <f>HYPERLINK("C:/Users/wjt/Google Drive\Pics\iPhone_Download_2014_07_10\860OKMZO")</f>
        <v/>
      </c>
      <c r="C141">
        <f>HYPERLINK("C:/Users/wjt/Google Drive\Pics\iPhone_Download_2014_07_10\860OKMZO\IMG_0375.MOV", "IMG_0375.MOV")</f>
        <v/>
      </c>
      <c r="D141" t="n">
        <v>6620357</v>
      </c>
      <c r="E141" t="s">
        <v>71</v>
      </c>
    </row>
    <row r="142" spans="1:5">
      <c r="A142" s="1" t="n">
        <v>140</v>
      </c>
      <c r="B142">
        <f>HYPERLINK("C:/Users/wjt/Google Drive\Pics\iPhone_Download_2014_07_10\860OKMZO")</f>
        <v/>
      </c>
      <c r="C142">
        <f>HYPERLINK("C:/Users/wjt/Google Drive\Pics\iPhone_Download_2014_07_10\860OKMZO\IMG_0377.MOV", "IMG_0377.MOV")</f>
        <v/>
      </c>
      <c r="D142" t="n">
        <v>139402427</v>
      </c>
      <c r="E142" t="s">
        <v>72</v>
      </c>
    </row>
    <row r="143" spans="1:5">
      <c r="A143" s="1" t="n">
        <v>141</v>
      </c>
      <c r="B143">
        <f>HYPERLINK("C:/Users/wjt/Google Drive\Pics\iPhone_Download_2014_07_10\860OKMZO")</f>
        <v/>
      </c>
      <c r="C143">
        <f>HYPERLINK("C:/Users/wjt/Google Drive\Pics\iPhone_Download_2014_07_10\860OKMZO\IMG_0381.MOV", "IMG_0381.MOV")</f>
        <v/>
      </c>
      <c r="D143" t="n">
        <v>23217811</v>
      </c>
      <c r="E143" t="s">
        <v>73</v>
      </c>
    </row>
    <row r="144" spans="1:5">
      <c r="A144" s="1" t="n">
        <v>142</v>
      </c>
      <c r="B144">
        <f>HYPERLINK("C:/Users/wjt/Google Drive\Pics\iPhone_Download_2014_07_10\860OKMZO")</f>
        <v/>
      </c>
      <c r="C144">
        <f>HYPERLINK("C:/Users/wjt/Google Drive\Pics\iPhone_Download_2014_07_10\860OKMZO\IMG_0382.MOV", "IMG_0382.MOV")</f>
        <v/>
      </c>
      <c r="D144" t="n">
        <v>1181311</v>
      </c>
      <c r="E144" t="s">
        <v>74</v>
      </c>
    </row>
    <row r="145" spans="1:5">
      <c r="A145" s="1" t="n">
        <v>143</v>
      </c>
      <c r="B145">
        <f>HYPERLINK("C:/Users/wjt/Google Drive\Pics\iPhone_Download_2014_07_10\860OKMZO")</f>
        <v/>
      </c>
      <c r="C145">
        <f>HYPERLINK("C:/Users/wjt/Google Drive\Pics\iPhone_Download_2014_07_10\860OKMZO\IMG_0461.MOV", "IMG_0461.MOV")</f>
        <v/>
      </c>
      <c r="D145" t="n">
        <v>2051121</v>
      </c>
      <c r="E145" t="s">
        <v>75</v>
      </c>
    </row>
    <row r="146" spans="1:5">
      <c r="A146" s="1" t="n">
        <v>144</v>
      </c>
      <c r="B146">
        <f>HYPERLINK("C:/Users/wjt/Google Drive\Pics\iPhone_Download_2014_07_10\860OKMZO")</f>
        <v/>
      </c>
      <c r="C146">
        <f>HYPERLINK("C:/Users/wjt/Google Drive\Pics\iPhone_Download_2014_07_10\860OKMZO\IMG_0462.MOV", "IMG_0462.MOV")</f>
        <v/>
      </c>
      <c r="D146" t="n">
        <v>551631</v>
      </c>
      <c r="E146" t="s">
        <v>76</v>
      </c>
    </row>
    <row r="147" spans="1:5">
      <c r="A147" s="1" t="n">
        <v>145</v>
      </c>
      <c r="B147">
        <f>HYPERLINK("C:/Users/wjt/Google Drive\Pics\iPhone_Download_2014_07_10\860OKMZO")</f>
        <v/>
      </c>
      <c r="C147">
        <f>HYPERLINK("C:/Users/wjt/Google Drive\Pics\iPhone_Download_2014_07_10\860OKMZO\IMG_0463.MOV", "IMG_0463.MOV")</f>
        <v/>
      </c>
      <c r="D147" t="n">
        <v>17555789</v>
      </c>
      <c r="E147" t="s">
        <v>76</v>
      </c>
    </row>
    <row r="148" spans="1:5">
      <c r="A148" s="1" t="n">
        <v>146</v>
      </c>
      <c r="B148">
        <f>HYPERLINK("C:/Users/wjt/Google Drive\Pics\iPhone_Download_2014_07_10\860OKMZO")</f>
        <v/>
      </c>
      <c r="C148">
        <f>HYPERLINK("C:/Users/wjt/Google Drive\Pics\iPhone_Download_2014_07_10\860OKMZO\IMG_0464.MOV", "IMG_0464.MOV")</f>
        <v/>
      </c>
      <c r="D148" t="n">
        <v>6815075</v>
      </c>
      <c r="E148" t="s">
        <v>77</v>
      </c>
    </row>
    <row r="149" spans="1:5">
      <c r="A149" s="1" t="n">
        <v>147</v>
      </c>
      <c r="B149">
        <f>HYPERLINK("C:/Users/wjt/Google Drive\Pics\iPhone_Download_2014_07_10\860OKMZO")</f>
        <v/>
      </c>
      <c r="C149">
        <f>HYPERLINK("C:/Users/wjt/Google Drive\Pics\iPhone_Download_2014_07_10\860OKMZO\IMG_0487.MOV", "IMG_0487.MOV")</f>
        <v/>
      </c>
      <c r="D149" t="n">
        <v>64360535</v>
      </c>
      <c r="E149" t="s">
        <v>78</v>
      </c>
    </row>
    <row r="150" spans="1:5">
      <c r="A150" s="1" t="n">
        <v>148</v>
      </c>
      <c r="B150">
        <f>HYPERLINK("C:/Users/wjt/Google Drive\Pics\iPhone_Download_2016_04_16")</f>
        <v/>
      </c>
      <c r="C150">
        <f>HYPERLINK("C:/Users/wjt/Google Drive\Pics\iPhone_Download_2016_04_16\IMG_0494.MOV", "IMG_0494.MOV")</f>
        <v/>
      </c>
      <c r="D150" t="n">
        <v>33618607</v>
      </c>
      <c r="E150" t="s">
        <v>79</v>
      </c>
    </row>
    <row r="151" spans="1:5">
      <c r="A151" s="1" t="n">
        <v>149</v>
      </c>
      <c r="B151">
        <f>HYPERLINK("C:/Users/wjt/Google Drive\Pics\iPhone_Download_2016_04_16")</f>
        <v/>
      </c>
      <c r="C151">
        <f>HYPERLINK("C:/Users/wjt/Google Drive\Pics\iPhone_Download_2016_04_16\IMG_0495.MOV", "IMG_0495.MOV")</f>
        <v/>
      </c>
      <c r="D151" t="n">
        <v>22763146</v>
      </c>
      <c r="E151" t="s">
        <v>80</v>
      </c>
    </row>
    <row r="152" spans="1:5">
      <c r="A152" s="1" t="n">
        <v>150</v>
      </c>
      <c r="B152">
        <f>HYPERLINK("C:/Users/wjt/Google Drive\Pics\iPhone_Download_2016_04_16")</f>
        <v/>
      </c>
      <c r="C152">
        <f>HYPERLINK("C:/Users/wjt/Google Drive\Pics\iPhone_Download_2016_04_16\IMG_0496.MOV", "IMG_0496.MOV")</f>
        <v/>
      </c>
      <c r="D152" t="n">
        <v>29293924</v>
      </c>
      <c r="E152" t="s">
        <v>81</v>
      </c>
    </row>
    <row r="153" spans="1:5">
      <c r="A153" s="1" t="n">
        <v>151</v>
      </c>
      <c r="B153">
        <f>HYPERLINK("C:/Users/wjt/Google Drive\Pics\iPhone_Download_2016_04_16")</f>
        <v/>
      </c>
      <c r="C153">
        <f>HYPERLINK("C:/Users/wjt/Google Drive\Pics\iPhone_Download_2016_04_16\IMG_0497 (1).MOV", "IMG_0497 (1).MOV")</f>
        <v/>
      </c>
      <c r="D153" t="n">
        <v>8381799</v>
      </c>
      <c r="E153" t="s">
        <v>82</v>
      </c>
    </row>
    <row r="154" spans="1:5">
      <c r="A154" s="1" t="n">
        <v>152</v>
      </c>
      <c r="B154">
        <f>HYPERLINK("C:/Users/wjt/Google Drive\Pics\iPhone_Download_2016_04_16")</f>
        <v/>
      </c>
      <c r="C154">
        <f>HYPERLINK("C:/Users/wjt/Google Drive\Pics\iPhone_Download_2016_04_16\IMG_0497.MOV", "IMG_0497.MOV")</f>
        <v/>
      </c>
      <c r="D154" t="n">
        <v>8381799</v>
      </c>
      <c r="E154" t="s">
        <v>82</v>
      </c>
    </row>
    <row r="155" spans="1:5">
      <c r="A155" s="1" t="n">
        <v>153</v>
      </c>
      <c r="B155">
        <f>HYPERLINK("C:/Users/wjt/Google Drive\Pics\iPhone_Download_2016_04_16")</f>
        <v/>
      </c>
      <c r="C155">
        <f>HYPERLINK("C:/Users/wjt/Google Drive\Pics\iPhone_Download_2016_04_16\IMG_0504.MOV", "IMG_0504.MOV")</f>
        <v/>
      </c>
      <c r="D155" t="n">
        <v>12436870</v>
      </c>
      <c r="E155" t="s">
        <v>83</v>
      </c>
    </row>
    <row r="156" spans="1:5">
      <c r="A156" s="1" t="n">
        <v>154</v>
      </c>
      <c r="B156">
        <f>HYPERLINK("C:/Users/wjt/Google Drive\Pics\iPhone_Download_2016_04_16")</f>
        <v/>
      </c>
      <c r="C156">
        <f>HYPERLINK("C:/Users/wjt/Google Drive\Pics\iPhone_Download_2016_04_16\IMG_0505.MOV", "IMG_0505.MOV")</f>
        <v/>
      </c>
      <c r="D156" t="n">
        <v>3190797</v>
      </c>
      <c r="E156" t="s">
        <v>84</v>
      </c>
    </row>
    <row r="157" spans="1:5">
      <c r="A157" s="1" t="n">
        <v>155</v>
      </c>
      <c r="B157">
        <f>HYPERLINK("C:/Users/wjt/Google Drive\Pics\iPhone_Download_2016_04_16")</f>
        <v/>
      </c>
      <c r="C157">
        <f>HYPERLINK("C:/Users/wjt/Google Drive\Pics\iPhone_Download_2016_04_16\IMG_0506.MOV", "IMG_0506.MOV")</f>
        <v/>
      </c>
      <c r="D157" t="n">
        <v>53858187</v>
      </c>
      <c r="E157" t="s">
        <v>85</v>
      </c>
    </row>
    <row r="158" spans="1:5">
      <c r="A158" s="1" t="n">
        <v>156</v>
      </c>
      <c r="B158">
        <f>HYPERLINK("C:/Users/wjt/Google Drive\Pics\iPhone_Download_2016_04_16")</f>
        <v/>
      </c>
      <c r="C158">
        <f>HYPERLINK("C:/Users/wjt/Google Drive\Pics\iPhone_Download_2016_04_16\IMG_0507.MOV", "IMG_0507.MOV")</f>
        <v/>
      </c>
      <c r="D158" t="n">
        <v>5947308</v>
      </c>
      <c r="E158" t="s">
        <v>86</v>
      </c>
    </row>
    <row r="159" spans="1:5">
      <c r="A159" s="1" t="n">
        <v>157</v>
      </c>
      <c r="B159">
        <f>HYPERLINK("C:/Users/wjt/Google Drive\Pics\iPhone_Download_2016_04_16")</f>
        <v/>
      </c>
      <c r="C159">
        <f>HYPERLINK("C:/Users/wjt/Google Drive\Pics\iPhone_Download_2016_04_16\IMG_0508.MOV", "IMG_0508.MOV")</f>
        <v/>
      </c>
      <c r="D159" t="n">
        <v>8413418</v>
      </c>
      <c r="E159" t="s">
        <v>87</v>
      </c>
    </row>
    <row r="160" spans="1:5">
      <c r="A160" s="1" t="n">
        <v>158</v>
      </c>
      <c r="B160">
        <f>HYPERLINK("C:/Users/wjt/Google Drive\Pics\iPhone_Download_2016_04_16")</f>
        <v/>
      </c>
      <c r="C160">
        <f>HYPERLINK("C:/Users/wjt/Google Drive\Pics\iPhone_Download_2016_04_16\IMG_0512 (1).MOV", "IMG_0512 (1).MOV")</f>
        <v/>
      </c>
      <c r="D160" t="n">
        <v>9081912</v>
      </c>
      <c r="E160" t="s">
        <v>88</v>
      </c>
    </row>
    <row r="161" spans="1:5">
      <c r="A161" s="1" t="n">
        <v>159</v>
      </c>
      <c r="B161">
        <f>HYPERLINK("C:/Users/wjt/Google Drive\Pics\iPhone_Download_2016_04_16")</f>
        <v/>
      </c>
      <c r="C161">
        <f>HYPERLINK("C:/Users/wjt/Google Drive\Pics\iPhone_Download_2016_04_16\IMG_0512.MOV", "IMG_0512.MOV")</f>
        <v/>
      </c>
      <c r="D161" t="n">
        <v>9081912</v>
      </c>
      <c r="E161" t="s">
        <v>88</v>
      </c>
    </row>
    <row r="162" spans="1:5">
      <c r="A162" s="1" t="n">
        <v>160</v>
      </c>
      <c r="B162">
        <f>HYPERLINK("C:/Users/wjt/Google Drive\Pics\iPhone_Download_2016_04_16")</f>
        <v/>
      </c>
      <c r="C162">
        <f>HYPERLINK("C:/Users/wjt/Google Drive\Pics\iPhone_Download_2016_04_16\IMG_0521.MOV", "IMG_0521.MOV")</f>
        <v/>
      </c>
      <c r="D162" t="n">
        <v>14435933</v>
      </c>
      <c r="E162" t="s">
        <v>89</v>
      </c>
    </row>
    <row r="163" spans="1:5">
      <c r="A163" s="1" t="n">
        <v>161</v>
      </c>
      <c r="B163">
        <f>HYPERLINK("C:/Users/wjt/Google Drive\Pics\iPhone_Download_2016_04_16")</f>
        <v/>
      </c>
      <c r="C163">
        <f>HYPERLINK("C:/Users/wjt/Google Drive\Pics\iPhone_Download_2016_04_16\IMG_0522.MOV", "IMG_0522.MOV")</f>
        <v/>
      </c>
      <c r="D163" t="n">
        <v>15297211</v>
      </c>
      <c r="E163" t="s">
        <v>89</v>
      </c>
    </row>
    <row r="164" spans="1:5">
      <c r="A164" s="1" t="n">
        <v>162</v>
      </c>
      <c r="B164">
        <f>HYPERLINK("C:/Users/wjt/Google Drive\Pics\iPhone_Download_2016_04_16")</f>
        <v/>
      </c>
      <c r="C164">
        <f>HYPERLINK("C:/Users/wjt/Google Drive\Pics\iPhone_Download_2016_04_16\IMG_0523.MOV", "IMG_0523.MOV")</f>
        <v/>
      </c>
      <c r="D164" t="n">
        <v>5420711</v>
      </c>
      <c r="E164" t="s">
        <v>90</v>
      </c>
    </row>
    <row r="165" spans="1:5">
      <c r="A165" s="1" t="n">
        <v>163</v>
      </c>
      <c r="B165">
        <f>HYPERLINK("C:/Users/wjt/Google Drive\Pics\iPhone_Download_2016_04_16")</f>
        <v/>
      </c>
      <c r="C165">
        <f>HYPERLINK("C:/Users/wjt/Google Drive\Pics\iPhone_Download_2016_04_16\IMG_0534.MOV", "IMG_0534.MOV")</f>
        <v/>
      </c>
      <c r="D165" t="n">
        <v>25356697</v>
      </c>
      <c r="E165" t="s">
        <v>91</v>
      </c>
    </row>
    <row r="166" spans="1:5">
      <c r="A166" s="1" t="n">
        <v>164</v>
      </c>
      <c r="B166">
        <f>HYPERLINK("C:/Users/wjt/Google Drive\Pics\iPhone_Download_2016_04_16")</f>
        <v/>
      </c>
      <c r="C166">
        <f>HYPERLINK("C:/Users/wjt/Google Drive\Pics\iPhone_Download_2016_04_16\IMG_0535.MOV", "IMG_0535.MOV")</f>
        <v/>
      </c>
      <c r="D166" t="n">
        <v>21731213</v>
      </c>
      <c r="E166" t="s">
        <v>92</v>
      </c>
    </row>
    <row r="167" spans="1:5">
      <c r="A167" s="1" t="n">
        <v>165</v>
      </c>
      <c r="B167">
        <f>HYPERLINK("C:/Users/wjt/Google Drive\Pics\iPhone_Download_2016_04_16")</f>
        <v/>
      </c>
      <c r="C167">
        <f>HYPERLINK("C:/Users/wjt/Google Drive\Pics\iPhone_Download_2016_04_16\IMG_0540.MOV", "IMG_0540.MOV")</f>
        <v/>
      </c>
      <c r="D167" t="n">
        <v>13086074</v>
      </c>
      <c r="E167" t="s">
        <v>93</v>
      </c>
    </row>
    <row r="168" spans="1:5">
      <c r="A168" s="1" t="n">
        <v>166</v>
      </c>
      <c r="B168">
        <f>HYPERLINK("C:/Users/wjt/Google Drive\Pics\iPhone_Download_2016_04_16")</f>
        <v/>
      </c>
      <c r="C168">
        <f>HYPERLINK("C:/Users/wjt/Google Drive\Pics\iPhone_Download_2016_04_16\IMG_0546.MOV", "IMG_0546.MOV")</f>
        <v/>
      </c>
      <c r="D168" t="n">
        <v>8751580</v>
      </c>
      <c r="E168" t="s">
        <v>94</v>
      </c>
    </row>
    <row r="169" spans="1:5">
      <c r="A169" s="1" t="n">
        <v>167</v>
      </c>
      <c r="B169">
        <f>HYPERLINK("C:/Users/wjt/Google Drive\Pics\iPhone_Download_2016_04_16")</f>
        <v/>
      </c>
      <c r="C169">
        <f>HYPERLINK("C:/Users/wjt/Google Drive\Pics\iPhone_Download_2016_04_16\IMG_0551.MOV", "IMG_0551.MOV")</f>
        <v/>
      </c>
      <c r="D169" t="n">
        <v>7420799</v>
      </c>
      <c r="E169" t="s">
        <v>95</v>
      </c>
    </row>
    <row r="170" spans="1:5">
      <c r="A170" s="1" t="n">
        <v>168</v>
      </c>
      <c r="B170">
        <f>HYPERLINK("C:/Users/wjt/Google Drive\Pics\iPhone_Download_2016_04_16")</f>
        <v/>
      </c>
      <c r="C170">
        <f>HYPERLINK("C:/Users/wjt/Google Drive\Pics\iPhone_Download_2016_04_16\IMG_0558.MOV", "IMG_0558.MOV")</f>
        <v/>
      </c>
      <c r="D170" t="n">
        <v>4093195</v>
      </c>
      <c r="E170" t="s">
        <v>96</v>
      </c>
    </row>
    <row r="171" spans="1:5">
      <c r="A171" s="1" t="n">
        <v>169</v>
      </c>
      <c r="B171">
        <f>HYPERLINK("C:/Users/wjt/Google Drive\Pics\iPhone_Download_2016_04_16")</f>
        <v/>
      </c>
      <c r="C171">
        <f>HYPERLINK("C:/Users/wjt/Google Drive\Pics\iPhone_Download_2016_04_16\IMG_0560.MOV", "IMG_0560.MOV")</f>
        <v/>
      </c>
      <c r="D171" t="n">
        <v>9583110</v>
      </c>
      <c r="E171" t="s">
        <v>96</v>
      </c>
    </row>
    <row r="172" spans="1:5">
      <c r="A172" s="1" t="n">
        <v>170</v>
      </c>
      <c r="B172">
        <f>HYPERLINK("C:/Users/wjt/Google Drive\Pics\iPhone_Download_2016_04_16")</f>
        <v/>
      </c>
      <c r="C172">
        <f>HYPERLINK("C:/Users/wjt/Google Drive\Pics\iPhone_Download_2016_04_16\IMG_0562.MOV", "IMG_0562.MOV")</f>
        <v/>
      </c>
      <c r="D172" t="n">
        <v>24587644</v>
      </c>
      <c r="E172" t="s">
        <v>97</v>
      </c>
    </row>
    <row r="173" spans="1:5">
      <c r="A173" s="1" t="n">
        <v>171</v>
      </c>
      <c r="B173">
        <f>HYPERLINK("C:/Users/wjt/Google Drive\Pics\iPhone_Download_2016_04_16")</f>
        <v/>
      </c>
      <c r="C173">
        <f>HYPERLINK("C:/Users/wjt/Google Drive\Pics\iPhone_Download_2016_04_16\IMG_0566.MOV", "IMG_0566.MOV")</f>
        <v/>
      </c>
      <c r="D173" t="n">
        <v>12120058</v>
      </c>
      <c r="E173" t="s">
        <v>98</v>
      </c>
    </row>
    <row r="174" spans="1:5">
      <c r="A174" s="1" t="n">
        <v>172</v>
      </c>
      <c r="B174">
        <f>HYPERLINK("C:/Users/wjt/Google Drive\Pics\iPhone_Download_2016_04_16")</f>
        <v/>
      </c>
      <c r="C174">
        <f>HYPERLINK("C:/Users/wjt/Google Drive\Pics\iPhone_Download_2016_04_16\IMG_0567.MOV", "IMG_0567.MOV")</f>
        <v/>
      </c>
      <c r="D174" t="n">
        <v>31850113</v>
      </c>
      <c r="E174" t="s">
        <v>99</v>
      </c>
    </row>
    <row r="175" spans="1:5">
      <c r="A175" s="1" t="n">
        <v>173</v>
      </c>
      <c r="B175">
        <f>HYPERLINK("C:/Users/wjt/Google Drive\Pics\iPhone_Download_2016_04_16")</f>
        <v/>
      </c>
      <c r="C175">
        <f>HYPERLINK("C:/Users/wjt/Google Drive\Pics\iPhone_Download_2016_04_16\IMG_0570.MOV", "IMG_0570.MOV")</f>
        <v/>
      </c>
      <c r="D175" t="n">
        <v>15798739</v>
      </c>
      <c r="E175" t="s">
        <v>100</v>
      </c>
    </row>
    <row r="176" spans="1:5">
      <c r="A176" s="1" t="n">
        <v>174</v>
      </c>
      <c r="B176">
        <f>HYPERLINK("C:/Users/wjt/Google Drive\Pics\iPhone_Download_2016_04_16")</f>
        <v/>
      </c>
      <c r="C176">
        <f>HYPERLINK("C:/Users/wjt/Google Drive\Pics\iPhone_Download_2016_04_16\IMG_0571.MOV", "IMG_0571.MOV")</f>
        <v/>
      </c>
      <c r="D176" t="n">
        <v>3502314</v>
      </c>
      <c r="E176" t="s">
        <v>101</v>
      </c>
    </row>
    <row r="177" spans="1:5">
      <c r="A177" s="1" t="n">
        <v>175</v>
      </c>
      <c r="B177">
        <f>HYPERLINK("C:/Users/wjt/Google Drive\Pics\iPhone_Download_2016_04_16")</f>
        <v/>
      </c>
      <c r="C177">
        <f>HYPERLINK("C:/Users/wjt/Google Drive\Pics\iPhone_Download_2016_04_16\IMG_0594.MOV", "IMG_0594.MOV")</f>
        <v/>
      </c>
      <c r="D177" t="n">
        <v>20019537</v>
      </c>
      <c r="E177" t="s">
        <v>102</v>
      </c>
    </row>
    <row r="178" spans="1:5">
      <c r="A178" s="1" t="n">
        <v>176</v>
      </c>
      <c r="B178">
        <f>HYPERLINK("C:/Users/wjt/Google Drive\Pics\iPhone_Download_2016_04_16")</f>
        <v/>
      </c>
      <c r="C178">
        <f>HYPERLINK("C:/Users/wjt/Google Drive\Pics\iPhone_Download_2016_04_16\IMG_0596.MOV", "IMG_0596.MOV")</f>
        <v/>
      </c>
      <c r="D178" t="n">
        <v>9331898</v>
      </c>
      <c r="E178" t="s">
        <v>103</v>
      </c>
    </row>
    <row r="179" spans="1:5">
      <c r="A179" s="1" t="n">
        <v>177</v>
      </c>
      <c r="B179">
        <f>HYPERLINK("C:/Users/wjt/Google Drive\Pics\iPhone_Download_2016_04_16")</f>
        <v/>
      </c>
      <c r="C179">
        <f>HYPERLINK("C:/Users/wjt/Google Drive\Pics\iPhone_Download_2016_04_16\IMG_0607.MOV", "IMG_0607.MOV")</f>
        <v/>
      </c>
      <c r="D179" t="n">
        <v>3156879</v>
      </c>
      <c r="E179" t="s">
        <v>104</v>
      </c>
    </row>
    <row r="180" spans="1:5">
      <c r="A180" s="1" t="n">
        <v>178</v>
      </c>
      <c r="B180">
        <f>HYPERLINK("C:/Users/wjt/Google Drive\Pics\iPhone_Download_2016_04_16")</f>
        <v/>
      </c>
      <c r="C180">
        <f>HYPERLINK("C:/Users/wjt/Google Drive\Pics\iPhone_Download_2016_04_16\IMG_0608.MOV", "IMG_0608.MOV")</f>
        <v/>
      </c>
      <c r="D180" t="n">
        <v>3740577</v>
      </c>
      <c r="E180" t="s">
        <v>105</v>
      </c>
    </row>
    <row r="181" spans="1:5">
      <c r="A181" s="1" t="n">
        <v>179</v>
      </c>
      <c r="B181">
        <f>HYPERLINK("C:/Users/wjt/Google Drive\Pics\iPhone_Download_2016_04_16")</f>
        <v/>
      </c>
      <c r="C181">
        <f>HYPERLINK("C:/Users/wjt/Google Drive\Pics\iPhone_Download_2016_04_16\IMG_0609.MOV", "IMG_0609.MOV")</f>
        <v/>
      </c>
      <c r="D181" t="n">
        <v>4067924</v>
      </c>
      <c r="E181" t="s">
        <v>106</v>
      </c>
    </row>
    <row r="182" spans="1:5">
      <c r="A182" s="1" t="n">
        <v>180</v>
      </c>
      <c r="B182">
        <f>HYPERLINK("C:/Users/wjt/Google Drive\Pics\iPhone_Download_2016_04_16")</f>
        <v/>
      </c>
      <c r="C182">
        <f>HYPERLINK("C:/Users/wjt/Google Drive\Pics\iPhone_Download_2016_04_16\IMG_0610.MOV", "IMG_0610.MOV")</f>
        <v/>
      </c>
      <c r="D182" t="n">
        <v>3841411</v>
      </c>
      <c r="E182" t="s">
        <v>107</v>
      </c>
    </row>
    <row r="183" spans="1:5">
      <c r="A183" s="1" t="n">
        <v>181</v>
      </c>
      <c r="B183">
        <f>HYPERLINK("C:/Users/wjt/Google Drive\Pics\iPhone_Download_2016_04_16")</f>
        <v/>
      </c>
      <c r="C183">
        <f>HYPERLINK("C:/Users/wjt/Google Drive\Pics\iPhone_Download_2016_04_16\IMG_0611.MOV", "IMG_0611.MOV")</f>
        <v/>
      </c>
      <c r="D183" t="n">
        <v>3047292</v>
      </c>
      <c r="E183" t="s">
        <v>108</v>
      </c>
    </row>
    <row r="184" spans="1:5">
      <c r="A184" s="1" t="n">
        <v>182</v>
      </c>
      <c r="B184">
        <f>HYPERLINK("C:/Users/wjt/Google Drive\Pics\iPhone_Download_2016_04_16")</f>
        <v/>
      </c>
      <c r="C184">
        <f>HYPERLINK("C:/Users/wjt/Google Drive\Pics\iPhone_Download_2016_04_16\IMG_0614 (1).MOV", "IMG_0614 (1).MOV")</f>
        <v/>
      </c>
      <c r="D184" t="n">
        <v>2499644</v>
      </c>
      <c r="E184" t="s">
        <v>109</v>
      </c>
    </row>
    <row r="185" spans="1:5">
      <c r="A185" s="1" t="n">
        <v>183</v>
      </c>
      <c r="B185">
        <f>HYPERLINK("C:/Users/wjt/Google Drive\Pics\iPhone_Download_2016_04_16")</f>
        <v/>
      </c>
      <c r="C185">
        <f>HYPERLINK("C:/Users/wjt/Google Drive\Pics\iPhone_Download_2016_04_16\IMG_0614.MOV", "IMG_0614.MOV")</f>
        <v/>
      </c>
      <c r="D185" t="n">
        <v>2499644</v>
      </c>
      <c r="E185" t="s">
        <v>109</v>
      </c>
    </row>
    <row r="186" spans="1:5">
      <c r="A186" s="1" t="n">
        <v>184</v>
      </c>
      <c r="B186">
        <f>HYPERLINK("C:/Users/wjt/Google Drive\Pics\iPhone_Download_2016_04_16")</f>
        <v/>
      </c>
      <c r="C186">
        <f>HYPERLINK("C:/Users/wjt/Google Drive\Pics\iPhone_Download_2016_04_16\IMG_0615.MOV", "IMG_0615.MOV")</f>
        <v/>
      </c>
      <c r="D186" t="n">
        <v>4026293</v>
      </c>
      <c r="E186" t="s">
        <v>110</v>
      </c>
    </row>
    <row r="187" spans="1:5">
      <c r="A187" s="1" t="n">
        <v>185</v>
      </c>
      <c r="B187">
        <f>HYPERLINK("C:/Users/wjt/Google Drive\Pics\iPhone_Download_2016_04_16")</f>
        <v/>
      </c>
      <c r="C187">
        <f>HYPERLINK("C:/Users/wjt/Google Drive\Pics\iPhone_Download_2016_04_16\IMG_0616.MOV", "IMG_0616.MOV")</f>
        <v/>
      </c>
      <c r="D187" t="n">
        <v>3690641</v>
      </c>
      <c r="E187" t="s">
        <v>111</v>
      </c>
    </row>
    <row r="188" spans="1:5">
      <c r="A188" s="1" t="n">
        <v>186</v>
      </c>
      <c r="B188">
        <f>HYPERLINK("C:/Users/wjt/Google Drive\Pics\iPhone_Download_2016_04_16")</f>
        <v/>
      </c>
      <c r="C188">
        <f>HYPERLINK("C:/Users/wjt/Google Drive\Pics\iPhone_Download_2016_04_16\IMG_0617.MOV", "IMG_0617.MOV")</f>
        <v/>
      </c>
      <c r="D188" t="n">
        <v>3661659</v>
      </c>
      <c r="E188" t="s">
        <v>111</v>
      </c>
    </row>
    <row r="189" spans="1:5">
      <c r="A189" s="1" t="n">
        <v>187</v>
      </c>
      <c r="B189">
        <f>HYPERLINK("C:/Users/wjt/Google Drive\Pics\iPhone_Download_2016_04_16")</f>
        <v/>
      </c>
      <c r="C189">
        <f>HYPERLINK("C:/Users/wjt/Google Drive\Pics\iPhone_Download_2016_04_16\IMG_0618.MOV", "IMG_0618.MOV")</f>
        <v/>
      </c>
      <c r="D189" t="n">
        <v>2226451</v>
      </c>
      <c r="E189" t="s">
        <v>112</v>
      </c>
    </row>
    <row r="190" spans="1:5">
      <c r="A190" s="1" t="n">
        <v>188</v>
      </c>
      <c r="B190">
        <f>HYPERLINK("C:/Users/wjt/Google Drive\Programming\Python\AGOL_Attachments\photos\Buda_20160527\c16b5d02-1df6-417a-80ae-9a351baa2e75")</f>
        <v/>
      </c>
      <c r="C190">
        <f>HYPERLINK("C:/Users/wjt/Google Drive\Programming\Python\AGOL_Attachments\photos\Buda_20160527\c16b5d02-1df6-417a-80ae-9a351baa2e75\Video7.mov", "Video7.mov")</f>
        <v/>
      </c>
      <c r="D190" t="n">
        <v>149572</v>
      </c>
      <c r="E190" t="s">
        <v>113</v>
      </c>
    </row>
    <row r="191" spans="1:5">
      <c r="A191" s="1" t="n">
        <v>189</v>
      </c>
      <c r="B191">
        <f>HYPERLINK("C:/Users/wjt/Google Drive\Programming\Python\AGOL_Attachments\photos\Buda_20160527\e8b5eeb4-eeee-4ddf-9509-c87bc215ef2f")</f>
        <v/>
      </c>
      <c r="C191">
        <f>HYPERLINK("C:/Users/wjt/Google Drive\Programming\Python\AGOL_Attachments\photos\Buda_20160527\e8b5eeb4-eeee-4ddf-9509-c87bc215ef2f\Video3.mov", "Video3.mov")</f>
        <v/>
      </c>
      <c r="D191" t="n">
        <v>178816</v>
      </c>
      <c r="E191" t="s">
        <v>113</v>
      </c>
    </row>
    <row r="192" spans="1:5">
      <c r="A192" s="1" t="n">
        <v>190</v>
      </c>
      <c r="B192">
        <f>HYPERLINK("C:/Users/wjt/Google Drive\Programming\Python\AGOL_Attachments\photos\Jay\1cffd683-3fa7-406a-8310-9b5ef573348b")</f>
        <v/>
      </c>
      <c r="C192">
        <f>HYPERLINK("C:/Users/wjt/Google Drive\Programming\Python\AGOL_Attachments\photos\Jay\1cffd683-3fa7-406a-8310-9b5ef573348b\Video8.mov", "Video8.mov")</f>
        <v/>
      </c>
      <c r="D192" t="n">
        <v>401553</v>
      </c>
      <c r="E192" t="s">
        <v>114</v>
      </c>
    </row>
    <row r="193" spans="1:5">
      <c r="A193" s="1" t="n">
        <v>191</v>
      </c>
      <c r="B193">
        <f>HYPERLINK("C:/Users/wjt/Google Drive\Programming\Python\AGOL_Attachments\photos\Jay\3d25d7a9-460c-4dad-80ac-97f03e50abc7")</f>
        <v/>
      </c>
      <c r="C193">
        <f>HYPERLINK("C:/Users/wjt/Google Drive\Programming\Python\AGOL_Attachments\photos\Jay\3d25d7a9-460c-4dad-80ac-97f03e50abc7\Video1.mov", "Video1.mov")</f>
        <v/>
      </c>
      <c r="D193" t="n">
        <v>93371</v>
      </c>
      <c r="E193" t="s">
        <v>114</v>
      </c>
    </row>
    <row r="194" spans="1:5">
      <c r="A194" s="1" t="n">
        <v>192</v>
      </c>
      <c r="B194">
        <f>HYPERLINK("C:/Users/wjt/Google Drive\Programming\Python\AGOL_Attachments\photos\Jay\3d25d7a9-460c-4dad-80ac-97f03e50abc7")</f>
        <v/>
      </c>
      <c r="C194">
        <f>HYPERLINK("C:/Users/wjt/Google Drive\Programming\Python\AGOL_Attachments\photos\Jay\3d25d7a9-460c-4dad-80ac-97f03e50abc7\Video2.mov", "Video2.mov")</f>
        <v/>
      </c>
      <c r="D194" t="n">
        <v>300971</v>
      </c>
      <c r="E194" t="s">
        <v>114</v>
      </c>
    </row>
    <row r="195" spans="1:5">
      <c r="A195" s="1" t="n">
        <v>193</v>
      </c>
      <c r="B195">
        <f>HYPERLINK("C:/Users/wjt/Google Drive\Programming\Python\AGOL_Attachments\photos\Jay\5e11c060-9900-4a02-87b5-51f248368810")</f>
        <v/>
      </c>
      <c r="C195">
        <f>HYPERLINK("C:/Users/wjt/Google Drive\Programming\Python\AGOL_Attachments\photos\Jay\5e11c060-9900-4a02-87b5-51f248368810\Video1.mov", "Video1.mov")</f>
        <v/>
      </c>
      <c r="D195" t="n">
        <v>540585</v>
      </c>
      <c r="E195" t="s">
        <v>115</v>
      </c>
    </row>
    <row r="196" spans="1:5">
      <c r="A196" s="1" t="n">
        <v>194</v>
      </c>
      <c r="B196">
        <f>HYPERLINK("C:/Users/wjt/Google Drive\Programming\Python\AGOL_Attachments\photos\Jay\c16b5d02-1df6-417a-80ae-9a351baa2e75")</f>
        <v/>
      </c>
      <c r="C196">
        <f>HYPERLINK("C:/Users/wjt/Google Drive\Programming\Python\AGOL_Attachments\photos\Jay\c16b5d02-1df6-417a-80ae-9a351baa2e75\Video7.mov", "Video7.mov")</f>
        <v/>
      </c>
      <c r="D196" t="n">
        <v>149572</v>
      </c>
      <c r="E196" t="s">
        <v>116</v>
      </c>
    </row>
    <row r="197" spans="1:5">
      <c r="A197" s="1" t="n">
        <v>195</v>
      </c>
      <c r="B197">
        <f>HYPERLINK("C:/Users/wjt/Google Drive\Programming\Python\AGOL_Attachments\photos\Jay\d7c6188a-0131-4232-b0df-92c6afbf70df")</f>
        <v/>
      </c>
      <c r="C197">
        <f>HYPERLINK("C:/Users/wjt/Google Drive\Programming\Python\AGOL_Attachments\photos\Jay\d7c6188a-0131-4232-b0df-92c6afbf70df\Video1.mov", "Video1.mov")</f>
        <v/>
      </c>
      <c r="D197" t="n">
        <v>189440</v>
      </c>
      <c r="E197" t="s">
        <v>115</v>
      </c>
    </row>
    <row r="198" spans="1:5">
      <c r="A198" s="1" t="n">
        <v>196</v>
      </c>
      <c r="B198">
        <f>HYPERLINK("C:/Users/wjt/Google Drive\Programming\Python\AGOL_Attachments\photos\Jay\e8b5eeb4-eeee-4ddf-9509-c87bc215ef2f")</f>
        <v/>
      </c>
      <c r="C198">
        <f>HYPERLINK("C:/Users/wjt/Google Drive\Programming\Python\AGOL_Attachments\photos\Jay\e8b5eeb4-eeee-4ddf-9509-c87bc215ef2f\Video3 (1).mov", "Video3 (1).mov")</f>
        <v/>
      </c>
      <c r="D198" t="n">
        <v>178816</v>
      </c>
      <c r="E198" t="s">
        <v>116</v>
      </c>
    </row>
    <row r="199" spans="1:5">
      <c r="A199" s="1" t="n">
        <v>197</v>
      </c>
      <c r="B199">
        <f>HYPERLINK("C:/Users/wjt/Google Drive\Programming\Python\AGOL_Attachments\photos\Jay\e8b5eeb4-eeee-4ddf-9509-c87bc215ef2f")</f>
        <v/>
      </c>
      <c r="C199">
        <f>HYPERLINK("C:/Users/wjt/Google Drive\Programming\Python\AGOL_Attachments\photos\Jay\e8b5eeb4-eeee-4ddf-9509-c87bc215ef2f\Video3.mov", "Video3.mov")</f>
        <v/>
      </c>
      <c r="D199" t="n">
        <v>178816</v>
      </c>
      <c r="E199" t="s">
        <v>116</v>
      </c>
    </row>
    <row r="200" spans="1:5">
      <c r="A200" s="1" t="n">
        <v>198</v>
      </c>
      <c r="B200">
        <f>HYPERLINK("C:/Users/wjt/Google Drive\Programming\Python\PycharmProjects\animation")</f>
        <v/>
      </c>
      <c r="C200">
        <f>HYPERLINK("C:/Users/wjt/Google Drive\Programming\Python\PycharmProjects\animation\double_pendulum.mp4", "double_pendulum.mp4")</f>
        <v/>
      </c>
      <c r="D200" t="n">
        <v>3618688</v>
      </c>
      <c r="E200" t="s">
        <v>117</v>
      </c>
    </row>
    <row r="201" spans="1:5">
      <c r="A201" s="1" t="n">
        <v>199</v>
      </c>
      <c r="B201">
        <f>HYPERLINK("C:/Users/wjt/Google Drive\Programming\Python\PycharmProjects\animation")</f>
        <v/>
      </c>
      <c r="C201">
        <f>HYPERLINK("C:/Users/wjt/Google Drive\Programming\Python\PycharmProjects\animation\im.mp4", "im.mp4")</f>
        <v/>
      </c>
      <c r="D201" t="n">
        <v>199352</v>
      </c>
      <c r="E201" t="s">
        <v>118</v>
      </c>
    </row>
    <row r="202" spans="1:5">
      <c r="A202" s="1" t="n">
        <v>200</v>
      </c>
      <c r="B202">
        <f>HYPERLINK("C:/Users/wjt/Google Drive\Programming\Python\PycharmProjects\animation")</f>
        <v/>
      </c>
      <c r="C202">
        <f>HYPERLINK("C:/Users/wjt/Google Drive\Programming\Python\PycharmProjects\animation\lines.mp4", "lines.mp4")</f>
        <v/>
      </c>
      <c r="D202" t="n">
        <v>211543</v>
      </c>
      <c r="E202" t="s">
        <v>118</v>
      </c>
    </row>
    <row r="203" spans="1:5">
      <c r="A203" s="1" t="n">
        <v>201</v>
      </c>
      <c r="B203">
        <f>HYPERLINK("C:/Users/wjt/Google Drive\Programming\Python\PycharmProjects\animation")</f>
        <v/>
      </c>
      <c r="C203">
        <f>HYPERLINK("C:/Users/wjt/Google Drive\Programming\Python\PycharmProjects\animation\writer_test.mp4", "writer_test.mp4")</f>
        <v/>
      </c>
      <c r="D203" t="n">
        <v>186911</v>
      </c>
      <c r="E203" t="s">
        <v>119</v>
      </c>
    </row>
    <row r="204" spans="1:5">
      <c r="A204" s="1" t="n">
        <v>202</v>
      </c>
      <c r="B204">
        <f>HYPERLINK("C:/Users/wjt/Google Drive\Programming\Python\PycharmProjects\TEST\Notebooks")</f>
        <v/>
      </c>
      <c r="C204">
        <f>HYPERLINK("C:/Users/wjt/Google Drive\Programming\Python\PycharmProjects\TEST\Notebooks\double_pendulum.mp4", "double_pendulum.mp4")</f>
        <v/>
      </c>
      <c r="D204" t="n">
        <v>3618688</v>
      </c>
      <c r="E204" t="s">
        <v>117</v>
      </c>
    </row>
    <row r="205" spans="1:5">
      <c r="A205" s="1" t="n">
        <v>203</v>
      </c>
      <c r="B205">
        <f>HYPERLINK("C:/Users/wjt/Google Drive\Programming\Python\PycharmProjects\TEST\Notebooks")</f>
        <v/>
      </c>
      <c r="C205">
        <f>HYPERLINK("C:/Users/wjt/Google Drive\Programming\Python\PycharmProjects\TEST\Notebooks\__temp__.mp4", "__temp__.mp4")</f>
        <v/>
      </c>
      <c r="D205" t="n">
        <v>2611734</v>
      </c>
      <c r="E205" t="s">
        <v>120</v>
      </c>
    </row>
    <row r="206" spans="1:5">
      <c r="A206" s="1" t="n">
        <v>204</v>
      </c>
      <c r="B206">
        <f>HYPERLINK("C:/Users/wjt/Google Drive\Programming\Python\PycharmProjects\workshop2\Notebooks")</f>
        <v/>
      </c>
      <c r="C206">
        <f>HYPERLINK("C:/Users/wjt/Google Drive\Programming\Python\PycharmProjects\workshop2\Notebooks\double_pendulum.mp4", "double_pendulum.mp4")</f>
        <v/>
      </c>
      <c r="D206" t="n">
        <v>3618688</v>
      </c>
      <c r="E206" t="s">
        <v>117</v>
      </c>
    </row>
    <row r="207" spans="1:5">
      <c r="A207" s="1" t="n">
        <v>205</v>
      </c>
      <c r="B207">
        <f>HYPERLINK("C:/Users/wjt/Google Drive\Programming\Python\PycharmProjects\workshop2\Notebooks")</f>
        <v/>
      </c>
      <c r="C207">
        <f>HYPERLINK("C:/Users/wjt/Google Drive\Programming\Python\PycharmProjects\workshop2\Notebooks\__temp__.mp4", "__temp__.mp4")</f>
        <v/>
      </c>
      <c r="D207" t="n">
        <v>2611734</v>
      </c>
      <c r="E207" t="s">
        <v>120</v>
      </c>
    </row>
    <row r="208" spans="1:5">
      <c r="A208" s="1" t="n">
        <v>206</v>
      </c>
      <c r="B208">
        <f>HYPERLINK("C:/Users/wjt/Google Drive\Programming\winhost\dojox\av\resources")</f>
        <v/>
      </c>
      <c r="C208">
        <f>HYPERLINK("C:/Users/wjt/Google Drive\Programming\winhost\dojox\av\resources\version.mov", "version.mov")</f>
        <v/>
      </c>
      <c r="D208" t="n">
        <v>1667</v>
      </c>
      <c r="E208" t="s">
        <v>121</v>
      </c>
    </row>
    <row r="209" spans="1:5">
      <c r="A209" s="1" t="n">
        <v>207</v>
      </c>
      <c r="B209">
        <f>HYPERLINK("C:/Users/wjt/Google Drive\Programming\winhost\dojox\embed\resources")</f>
        <v/>
      </c>
      <c r="C209">
        <f>HYPERLINK("C:/Users/wjt/Google Drive\Programming\winhost\dojox\embed\resources\version.mov", "version.mov")</f>
        <v/>
      </c>
      <c r="D209" t="n">
        <v>1667</v>
      </c>
      <c r="E209" t="s">
        <v>122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2017-02-27T17:43:19Z</dcterms:created>
  <dcterms:modified xsi:type="dcterms:W3CDTF">2017-02-27T17:43:19Z</dcterms:modified>
  <cp:lastModifiedBy/>
  <cp:category/>
  <cp:contentStatus/>
  <cp:version/>
  <cp:revision/>
  <cp:keywords/>
</cp:coreProperties>
</file>