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p\Dropbox (Personal)\Hockey\NHLSchedules\"/>
    </mc:Choice>
  </mc:AlternateContent>
  <xr:revisionPtr revIDLastSave="0" documentId="13_ncr:1_{2466F9C0-D4AC-4D70-B5E4-8AFB56AFD734}" xr6:coauthVersionLast="47" xr6:coauthVersionMax="47" xr10:uidLastSave="{00000000-0000-0000-0000-000000000000}"/>
  <bookViews>
    <workbookView xWindow="-108" yWindow="-108" windowWidth="23256" windowHeight="12576" firstSheet="6" activeTab="6" xr2:uid="{A8D02919-4508-41C5-83CD-B300AFED8F99}"/>
  </bookViews>
  <sheets>
    <sheet name="Booking_Report (23) - Sep-Dec 2" sheetId="2" state="hidden" r:id="rId1"/>
    <sheet name="NHL_Fall2022_20220909" sheetId="1" state="hidden" r:id="rId2"/>
    <sheet name="NHL_Fall2022_20220911" sheetId="4" state="hidden" r:id="rId3"/>
    <sheet name="NHL_Fall2022_20220920" sheetId="5" state="hidden" r:id="rId4"/>
    <sheet name="NHL_Fall2022_20220926" sheetId="6" state="hidden" r:id="rId5"/>
    <sheet name="Sheet1" sheetId="7" state="hidden" r:id="rId6"/>
    <sheet name="NHL_Fall2022_20221008" sheetId="8" r:id="rId7"/>
    <sheet name="From_Marty" sheetId="3" state="hidden" r:id="rId8"/>
  </sheets>
  <definedNames>
    <definedName name="ExternalData_1" localSheetId="0" hidden="1">'Booking_Report (23) - Sep-Dec 2'!$A$1:$J$133</definedName>
    <definedName name="ExternalData_1" localSheetId="7" hidden="1">From_Marty!$A$2:$F$47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70" i="8" l="1"/>
  <c r="AG79" i="8"/>
  <c r="AG98" i="8"/>
  <c r="AG86" i="8"/>
  <c r="AG78" i="8"/>
  <c r="AF125" i="8"/>
  <c r="AD125" i="8"/>
  <c r="AC125" i="8"/>
  <c r="AF124" i="8"/>
  <c r="AD124" i="8"/>
  <c r="AC124" i="8"/>
  <c r="AF123" i="8"/>
  <c r="AG123" i="8" s="1"/>
  <c r="AD123" i="8"/>
  <c r="AC123" i="8"/>
  <c r="AF122" i="8"/>
  <c r="AD122" i="8"/>
  <c r="AC122" i="8"/>
  <c r="AF121" i="8"/>
  <c r="AG121" i="8" s="1"/>
  <c r="AD121" i="8"/>
  <c r="AC121" i="8"/>
  <c r="AF120" i="8"/>
  <c r="AG120" i="8" s="1"/>
  <c r="AD120" i="8"/>
  <c r="AC120" i="8"/>
  <c r="AF119" i="8"/>
  <c r="AG119" i="8" s="1"/>
  <c r="AD119" i="8"/>
  <c r="AC119" i="8"/>
  <c r="AF118" i="8"/>
  <c r="AG118" i="8" s="1"/>
  <c r="AD118" i="8"/>
  <c r="AC118" i="8"/>
  <c r="AF117" i="8"/>
  <c r="AG117" i="8" s="1"/>
  <c r="AD117" i="8"/>
  <c r="AC117" i="8"/>
  <c r="AF116" i="8"/>
  <c r="AG116" i="8" s="1"/>
  <c r="AD116" i="8"/>
  <c r="AC116" i="8"/>
  <c r="AF115" i="8"/>
  <c r="AG115" i="8" s="1"/>
  <c r="AD115" i="8"/>
  <c r="AC115" i="8"/>
  <c r="AF114" i="8"/>
  <c r="AG114" i="8" s="1"/>
  <c r="AD114" i="8"/>
  <c r="AC114" i="8"/>
  <c r="AF113" i="8"/>
  <c r="AD113" i="8"/>
  <c r="AC113" i="8"/>
  <c r="AF112" i="8"/>
  <c r="AG112" i="8" s="1"/>
  <c r="AD112" i="8"/>
  <c r="AC112" i="8"/>
  <c r="AF111" i="8"/>
  <c r="AG111" i="8" s="1"/>
  <c r="AD111" i="8"/>
  <c r="AC111" i="8"/>
  <c r="AF110" i="8"/>
  <c r="AG110" i="8" s="1"/>
  <c r="AD110" i="8"/>
  <c r="AC110" i="8"/>
  <c r="AF109" i="8"/>
  <c r="AD109" i="8"/>
  <c r="AC109" i="8"/>
  <c r="AF107" i="8"/>
  <c r="AG107" i="8" s="1"/>
  <c r="AD107" i="8"/>
  <c r="AC107" i="8"/>
  <c r="AF106" i="8"/>
  <c r="AG106" i="8" s="1"/>
  <c r="AD106" i="8"/>
  <c r="AC106" i="8"/>
  <c r="AF105" i="8"/>
  <c r="AG105" i="8" s="1"/>
  <c r="AD105" i="8"/>
  <c r="AC105" i="8"/>
  <c r="AF104" i="8"/>
  <c r="AG104" i="8" s="1"/>
  <c r="AD104" i="8"/>
  <c r="AC104" i="8"/>
  <c r="AF103" i="8"/>
  <c r="AG103" i="8" s="1"/>
  <c r="AD103" i="8"/>
  <c r="AC103" i="8"/>
  <c r="AF102" i="8"/>
  <c r="AG102" i="8" s="1"/>
  <c r="AD102" i="8"/>
  <c r="AC102" i="8"/>
  <c r="AF101" i="8"/>
  <c r="AG101" i="8" s="1"/>
  <c r="AD101" i="8"/>
  <c r="AC101" i="8"/>
  <c r="AF100" i="8"/>
  <c r="AD100" i="8"/>
  <c r="AC100" i="8"/>
  <c r="AF99" i="8"/>
  <c r="AG99" i="8" s="1"/>
  <c r="AD99" i="8"/>
  <c r="AC99" i="8"/>
  <c r="AF98" i="8"/>
  <c r="AD98" i="8"/>
  <c r="AC98" i="8"/>
  <c r="AF97" i="8"/>
  <c r="AG97" i="8" s="1"/>
  <c r="AD97" i="8"/>
  <c r="AC97" i="8"/>
  <c r="AF96" i="8"/>
  <c r="AG96" i="8" s="1"/>
  <c r="AD96" i="8"/>
  <c r="AC96" i="8"/>
  <c r="AF95" i="8"/>
  <c r="AG95" i="8" s="1"/>
  <c r="AD95" i="8"/>
  <c r="AC95" i="8"/>
  <c r="AF94" i="8"/>
  <c r="AG94" i="8" s="1"/>
  <c r="AD94" i="8"/>
  <c r="AC94" i="8"/>
  <c r="AF93" i="8"/>
  <c r="AG93" i="8" s="1"/>
  <c r="AD93" i="8"/>
  <c r="AC93" i="8"/>
  <c r="AF92" i="8"/>
  <c r="AG92" i="8" s="1"/>
  <c r="AD92" i="8"/>
  <c r="AC92" i="8"/>
  <c r="AF91" i="8"/>
  <c r="AG91" i="8" s="1"/>
  <c r="AD91" i="8"/>
  <c r="AC91" i="8"/>
  <c r="AF90" i="8"/>
  <c r="AD90" i="8"/>
  <c r="AC90" i="8"/>
  <c r="AF89" i="8"/>
  <c r="AG89" i="8" s="1"/>
  <c r="AD89" i="8"/>
  <c r="AC89" i="8"/>
  <c r="AF88" i="8"/>
  <c r="AG88" i="8" s="1"/>
  <c r="AD88" i="8"/>
  <c r="AC88" i="8"/>
  <c r="AF87" i="8"/>
  <c r="AG87" i="8" s="1"/>
  <c r="AD87" i="8"/>
  <c r="AC87" i="8"/>
  <c r="AF86" i="8"/>
  <c r="AD86" i="8"/>
  <c r="AC86" i="8"/>
  <c r="AF85" i="8"/>
  <c r="AG85" i="8" s="1"/>
  <c r="AD85" i="8"/>
  <c r="AC85" i="8"/>
  <c r="AG84" i="8"/>
  <c r="AF84" i="8"/>
  <c r="AD84" i="8"/>
  <c r="AC84" i="8"/>
  <c r="AF83" i="8"/>
  <c r="AG83" i="8" s="1"/>
  <c r="AD83" i="8"/>
  <c r="AC83" i="8"/>
  <c r="AF82" i="8"/>
  <c r="AG82" i="8" s="1"/>
  <c r="AD82" i="8"/>
  <c r="AC82" i="8"/>
  <c r="AF81" i="8"/>
  <c r="AG81" i="8" s="1"/>
  <c r="AD81" i="8"/>
  <c r="AC81" i="8"/>
  <c r="AF80" i="8"/>
  <c r="AD80" i="8"/>
  <c r="AC80" i="8"/>
  <c r="AF79" i="8"/>
  <c r="AD79" i="8"/>
  <c r="AC79" i="8"/>
  <c r="AF78" i="8"/>
  <c r="AD78" i="8"/>
  <c r="AC78" i="8"/>
  <c r="AF77" i="8"/>
  <c r="AG77" i="8" s="1"/>
  <c r="AD77" i="8"/>
  <c r="AC77" i="8"/>
  <c r="AF76" i="8"/>
  <c r="AG76" i="8" s="1"/>
  <c r="AD76" i="8"/>
  <c r="AC76" i="8"/>
  <c r="AF75" i="8"/>
  <c r="AD75" i="8"/>
  <c r="AC75" i="8"/>
  <c r="AF74" i="8"/>
  <c r="AG74" i="8" s="1"/>
  <c r="AD74" i="8"/>
  <c r="AC74" i="8"/>
  <c r="AF73" i="8"/>
  <c r="AG73" i="8" s="1"/>
  <c r="AD73" i="8"/>
  <c r="AC73" i="8"/>
  <c r="AG71" i="8"/>
  <c r="AF71" i="8"/>
  <c r="AD71" i="8"/>
  <c r="AC71" i="8"/>
  <c r="AF70" i="8"/>
  <c r="AD70" i="8"/>
  <c r="AC70" i="8"/>
  <c r="AF69" i="8"/>
  <c r="AG69" i="8" s="1"/>
  <c r="AD69" i="8"/>
  <c r="AC69" i="8"/>
  <c r="AF68" i="8"/>
  <c r="AG68" i="8" s="1"/>
  <c r="AD68" i="8"/>
  <c r="AC68" i="8"/>
  <c r="AF67" i="8"/>
  <c r="AG67" i="8" s="1"/>
  <c r="AD67" i="8"/>
  <c r="AC67" i="8"/>
  <c r="AO66" i="8"/>
  <c r="AL66" i="8"/>
  <c r="AF66" i="8"/>
  <c r="AG66" i="8" s="1"/>
  <c r="AD66" i="8"/>
  <c r="AC66" i="8"/>
  <c r="AO65" i="8"/>
  <c r="AL65" i="8"/>
  <c r="AF65" i="8"/>
  <c r="AD65" i="8"/>
  <c r="AC65" i="8"/>
  <c r="AO64" i="8"/>
  <c r="AL64" i="8"/>
  <c r="AF64" i="8"/>
  <c r="AG64" i="8" s="1"/>
  <c r="AD64" i="8"/>
  <c r="AC64" i="8"/>
  <c r="AO63" i="8"/>
  <c r="AL63" i="8"/>
  <c r="AG63" i="8"/>
  <c r="AF63" i="8"/>
  <c r="AD63" i="8"/>
  <c r="AC63" i="8"/>
  <c r="AO62" i="8"/>
  <c r="AL62" i="8"/>
  <c r="AF62" i="8"/>
  <c r="AG62" i="8" s="1"/>
  <c r="AD62" i="8"/>
  <c r="AC62" i="8"/>
  <c r="AO61" i="8"/>
  <c r="AL61" i="8"/>
  <c r="AG61" i="8"/>
  <c r="AF61" i="8"/>
  <c r="AD61" i="8"/>
  <c r="AC61" i="8"/>
  <c r="AO60" i="8"/>
  <c r="AL60" i="8"/>
  <c r="AF60" i="8"/>
  <c r="AG60" i="8" s="1"/>
  <c r="AD60" i="8"/>
  <c r="AC60" i="8"/>
  <c r="AO59" i="8"/>
  <c r="AL59" i="8"/>
  <c r="AF59" i="8"/>
  <c r="AG59" i="8" s="1"/>
  <c r="AD59" i="8"/>
  <c r="AC59" i="8"/>
  <c r="AO58" i="8"/>
  <c r="AL58" i="8"/>
  <c r="AF58" i="8"/>
  <c r="AG58" i="8" s="1"/>
  <c r="AD58" i="8"/>
  <c r="AC58" i="8"/>
  <c r="AO57" i="8"/>
  <c r="AL57" i="8"/>
  <c r="AG57" i="8"/>
  <c r="AF57" i="8"/>
  <c r="AD57" i="8"/>
  <c r="AC57" i="8"/>
  <c r="AO56" i="8"/>
  <c r="AL56" i="8"/>
  <c r="AF56" i="8"/>
  <c r="AG56" i="8" s="1"/>
  <c r="AD56" i="8"/>
  <c r="AC56" i="8"/>
  <c r="AO55" i="8"/>
  <c r="AL55" i="8"/>
  <c r="AF55" i="8"/>
  <c r="AG55" i="8" s="1"/>
  <c r="AD55" i="8"/>
  <c r="AC55" i="8"/>
  <c r="AO54" i="8"/>
  <c r="AL54" i="8"/>
  <c r="AF54" i="8"/>
  <c r="AG54" i="8" s="1"/>
  <c r="AD54" i="8"/>
  <c r="AC54" i="8"/>
  <c r="AO53" i="8"/>
  <c r="AL53" i="8"/>
  <c r="AG53" i="8"/>
  <c r="AF53" i="8"/>
  <c r="AD53" i="8"/>
  <c r="AC53" i="8"/>
  <c r="AO52" i="8"/>
  <c r="AL52" i="8"/>
  <c r="AF52" i="8"/>
  <c r="AG52" i="8" s="1"/>
  <c r="AD52" i="8"/>
  <c r="AC52" i="8"/>
  <c r="AO51" i="8"/>
  <c r="AL51" i="8"/>
  <c r="AF51" i="8"/>
  <c r="AG51" i="8" s="1"/>
  <c r="AD51" i="8"/>
  <c r="AC51" i="8"/>
  <c r="AO50" i="8"/>
  <c r="AL50" i="8"/>
  <c r="AF50" i="8"/>
  <c r="AG50" i="8" s="1"/>
  <c r="AD50" i="8"/>
  <c r="AC50" i="8"/>
  <c r="AO49" i="8"/>
  <c r="AL49" i="8"/>
  <c r="AG49" i="8"/>
  <c r="AF49" i="8"/>
  <c r="AD49" i="8"/>
  <c r="AC49" i="8"/>
  <c r="AO48" i="8"/>
  <c r="AL48" i="8"/>
  <c r="AF48" i="8"/>
  <c r="AD48" i="8"/>
  <c r="AC48" i="8"/>
  <c r="AO47" i="8"/>
  <c r="AL47" i="8"/>
  <c r="AF47" i="8"/>
  <c r="AG47" i="8" s="1"/>
  <c r="AD47" i="8"/>
  <c r="AC47" i="8"/>
  <c r="AO46" i="8"/>
  <c r="AL46" i="8"/>
  <c r="AF46" i="8"/>
  <c r="AG46" i="8" s="1"/>
  <c r="AD46" i="8"/>
  <c r="AC46" i="8"/>
  <c r="AO45" i="8"/>
  <c r="AL45" i="8"/>
  <c r="AF45" i="8"/>
  <c r="AG45" i="8" s="1"/>
  <c r="AD45" i="8"/>
  <c r="AC45" i="8"/>
  <c r="AO44" i="8"/>
  <c r="AL44" i="8"/>
  <c r="AF44" i="8"/>
  <c r="AG44" i="8" s="1"/>
  <c r="AD44" i="8"/>
  <c r="AC44" i="8"/>
  <c r="AO43" i="8"/>
  <c r="AL43" i="8"/>
  <c r="AF43" i="8"/>
  <c r="AG43" i="8" s="1"/>
  <c r="AD43" i="8"/>
  <c r="AC43" i="8"/>
  <c r="AO42" i="8"/>
  <c r="AL42" i="8"/>
  <c r="AF42" i="8"/>
  <c r="AG42" i="8" s="1"/>
  <c r="AD42" i="8"/>
  <c r="AC42" i="8"/>
  <c r="AO41" i="8"/>
  <c r="AL41" i="8"/>
  <c r="AF41" i="8"/>
  <c r="AG41" i="8" s="1"/>
  <c r="AD41" i="8"/>
  <c r="AC41" i="8"/>
  <c r="AO40" i="8"/>
  <c r="AL40" i="8"/>
  <c r="AF40" i="8"/>
  <c r="AG40" i="8" s="1"/>
  <c r="AD40" i="8"/>
  <c r="AC40" i="8"/>
  <c r="AO39" i="8"/>
  <c r="AL39" i="8"/>
  <c r="AF39" i="8"/>
  <c r="AD39" i="8"/>
  <c r="AC39" i="8"/>
  <c r="AO38" i="8"/>
  <c r="AL38" i="8"/>
  <c r="AF38" i="8"/>
  <c r="AG38" i="8" s="1"/>
  <c r="AD38" i="8"/>
  <c r="AC38" i="8"/>
  <c r="AO37" i="8"/>
  <c r="AL37" i="8"/>
  <c r="AF37" i="8"/>
  <c r="AG37" i="8" s="1"/>
  <c r="AD37" i="8"/>
  <c r="AC37" i="8"/>
  <c r="AO36" i="8"/>
  <c r="AL36" i="8"/>
  <c r="AF36" i="8"/>
  <c r="AG36" i="8" s="1"/>
  <c r="AD36" i="8"/>
  <c r="AC36" i="8"/>
  <c r="AO35" i="8"/>
  <c r="AL35" i="8"/>
  <c r="AF35" i="8"/>
  <c r="AG35" i="8" s="1"/>
  <c r="AD35" i="8"/>
  <c r="AC35" i="8"/>
  <c r="AO34" i="8"/>
  <c r="AL34" i="8"/>
  <c r="AF34" i="8"/>
  <c r="AG34" i="8" s="1"/>
  <c r="AD34" i="8"/>
  <c r="AC34" i="8"/>
  <c r="AO33" i="8"/>
  <c r="AL33" i="8"/>
  <c r="AF33" i="8"/>
  <c r="AG33" i="8" s="1"/>
  <c r="AD33" i="8"/>
  <c r="AC33" i="8"/>
  <c r="AO32" i="8"/>
  <c r="AL32" i="8"/>
  <c r="AF32" i="8"/>
  <c r="AG32" i="8" s="1"/>
  <c r="AD32" i="8"/>
  <c r="AC32" i="8"/>
  <c r="AO31" i="8"/>
  <c r="AL31" i="8"/>
  <c r="AF31" i="8"/>
  <c r="AG31" i="8" s="1"/>
  <c r="AD31" i="8"/>
  <c r="AC31" i="8"/>
  <c r="AO30" i="8"/>
  <c r="AL30" i="8"/>
  <c r="AF30" i="8"/>
  <c r="AG30" i="8" s="1"/>
  <c r="AD30" i="8"/>
  <c r="AC30" i="8"/>
  <c r="AO29" i="8"/>
  <c r="AL29" i="8"/>
  <c r="AF29" i="8"/>
  <c r="AG29" i="8" s="1"/>
  <c r="AD29" i="8"/>
  <c r="AC29" i="8"/>
  <c r="AO28" i="8"/>
  <c r="AL28" i="8"/>
  <c r="AF28" i="8"/>
  <c r="AG28" i="8" s="1"/>
  <c r="AD28" i="8"/>
  <c r="AC28" i="8"/>
  <c r="AO27" i="8"/>
  <c r="AL27" i="8"/>
  <c r="AF27" i="8"/>
  <c r="AG27" i="8" s="1"/>
  <c r="AD27" i="8"/>
  <c r="AC27" i="8"/>
  <c r="AO26" i="8"/>
  <c r="AL26" i="8"/>
  <c r="AF26" i="8"/>
  <c r="AD26" i="8"/>
  <c r="AC26" i="8"/>
  <c r="AO25" i="8"/>
  <c r="AL25" i="8"/>
  <c r="AG25" i="8"/>
  <c r="AF25" i="8"/>
  <c r="AD25" i="8"/>
  <c r="AC25" i="8"/>
  <c r="AO24" i="8"/>
  <c r="AL24" i="8"/>
  <c r="AF24" i="8"/>
  <c r="AG24" i="8" s="1"/>
  <c r="AD24" i="8"/>
  <c r="AC24" i="8"/>
  <c r="AO23" i="8"/>
  <c r="AL23" i="8"/>
  <c r="AF23" i="8"/>
  <c r="AG23" i="8" s="1"/>
  <c r="AD23" i="8"/>
  <c r="AC23" i="8"/>
  <c r="AO22" i="8"/>
  <c r="AL22" i="8"/>
  <c r="AF22" i="8"/>
  <c r="AG22" i="8" s="1"/>
  <c r="AD22" i="8"/>
  <c r="AC22" i="8"/>
  <c r="AO21" i="8"/>
  <c r="AL21" i="8"/>
  <c r="AF21" i="8"/>
  <c r="AG21" i="8" s="1"/>
  <c r="AD21" i="8"/>
  <c r="AC21" i="8"/>
  <c r="AO20" i="8"/>
  <c r="AL20" i="8"/>
  <c r="AF20" i="8"/>
  <c r="AD20" i="8"/>
  <c r="AC20" i="8"/>
  <c r="AO19" i="8"/>
  <c r="AL19" i="8"/>
  <c r="AF19" i="8"/>
  <c r="AG19" i="8" s="1"/>
  <c r="AD19" i="8"/>
  <c r="AC19" i="8"/>
  <c r="AO18" i="8"/>
  <c r="AL18" i="8"/>
  <c r="AF18" i="8"/>
  <c r="AG18" i="8" s="1"/>
  <c r="AD18" i="8"/>
  <c r="AC18" i="8"/>
  <c r="AO17" i="8"/>
  <c r="AL17" i="8"/>
  <c r="AF17" i="8"/>
  <c r="AG17" i="8" s="1"/>
  <c r="AD17" i="8"/>
  <c r="AC17" i="8"/>
  <c r="AO16" i="8"/>
  <c r="AL16" i="8"/>
  <c r="AG16" i="8"/>
  <c r="AF16" i="8"/>
  <c r="AD16" i="8"/>
  <c r="AC16" i="8"/>
  <c r="AO15" i="8"/>
  <c r="AL15" i="8"/>
  <c r="AF15" i="8"/>
  <c r="AG15" i="8" s="1"/>
  <c r="AD15" i="8"/>
  <c r="AC15" i="8"/>
  <c r="AO14" i="8"/>
  <c r="AL14" i="8"/>
  <c r="AF14" i="8"/>
  <c r="AG14" i="8" s="1"/>
  <c r="AD14" i="8"/>
  <c r="AC14" i="8"/>
  <c r="AO13" i="8"/>
  <c r="AL13" i="8"/>
  <c r="AF13" i="8"/>
  <c r="AG13" i="8" s="1"/>
  <c r="AD13" i="8"/>
  <c r="AC13" i="8"/>
  <c r="AO12" i="8"/>
  <c r="AL12" i="8"/>
  <c r="AF12" i="8"/>
  <c r="AG12" i="8" s="1"/>
  <c r="AD12" i="8"/>
  <c r="AC12" i="8"/>
  <c r="AO11" i="8"/>
  <c r="AL11" i="8"/>
  <c r="AF11" i="8"/>
  <c r="AG11" i="8" s="1"/>
  <c r="AD11" i="8"/>
  <c r="AC11" i="8"/>
  <c r="AO10" i="8"/>
  <c r="AL10" i="8"/>
  <c r="AG10" i="8"/>
  <c r="AF10" i="8"/>
  <c r="AD10" i="8"/>
  <c r="AC10" i="8"/>
  <c r="AO9" i="8"/>
  <c r="AL9" i="8"/>
  <c r="AF9" i="8"/>
  <c r="AG9" i="8" s="1"/>
  <c r="AD9" i="8"/>
  <c r="AC9" i="8"/>
  <c r="AO8" i="8"/>
  <c r="AL8" i="8"/>
  <c r="AF8" i="8"/>
  <c r="AD8" i="8"/>
  <c r="AC8" i="8"/>
  <c r="AO7" i="8"/>
  <c r="AL7" i="8"/>
  <c r="AG7" i="8"/>
  <c r="AF7" i="8"/>
  <c r="AD7" i="8"/>
  <c r="AC7" i="8"/>
  <c r="AF6" i="8"/>
  <c r="AD6" i="8"/>
  <c r="AC6" i="8"/>
  <c r="AF5" i="8"/>
  <c r="AD5" i="8"/>
  <c r="AC5" i="8"/>
  <c r="AF4" i="8"/>
  <c r="AD4" i="8"/>
  <c r="AC4" i="8"/>
  <c r="AF125" i="7"/>
  <c r="AD125" i="7"/>
  <c r="AC125" i="7"/>
  <c r="AF124" i="7"/>
  <c r="AD124" i="7"/>
  <c r="AC124" i="7"/>
  <c r="AG123" i="7"/>
  <c r="AF123" i="7"/>
  <c r="AD123" i="7"/>
  <c r="AC123" i="7"/>
  <c r="AF122" i="7"/>
  <c r="AD122" i="7"/>
  <c r="AC122" i="7"/>
  <c r="AF121" i="7"/>
  <c r="AG121" i="7" s="1"/>
  <c r="AD121" i="7"/>
  <c r="AC121" i="7"/>
  <c r="AG120" i="7"/>
  <c r="AF120" i="7"/>
  <c r="AD120" i="7"/>
  <c r="AC120" i="7"/>
  <c r="AG119" i="7"/>
  <c r="AF119" i="7"/>
  <c r="AD119" i="7"/>
  <c r="AC119" i="7"/>
  <c r="AF118" i="7"/>
  <c r="AG118" i="7" s="1"/>
  <c r="AD118" i="7"/>
  <c r="AC118" i="7"/>
  <c r="AF117" i="7"/>
  <c r="AG117" i="7" s="1"/>
  <c r="AD117" i="7"/>
  <c r="AC117" i="7"/>
  <c r="AG116" i="7"/>
  <c r="AF116" i="7"/>
  <c r="AD116" i="7"/>
  <c r="AC116" i="7"/>
  <c r="AF115" i="7"/>
  <c r="AG115" i="7" s="1"/>
  <c r="AD115" i="7"/>
  <c r="AC115" i="7"/>
  <c r="AF114" i="7"/>
  <c r="AG114" i="7" s="1"/>
  <c r="AD114" i="7"/>
  <c r="AC114" i="7"/>
  <c r="AF113" i="7"/>
  <c r="AD113" i="7"/>
  <c r="AC113" i="7"/>
  <c r="AF112" i="7"/>
  <c r="AG112" i="7" s="1"/>
  <c r="AD112" i="7"/>
  <c r="AC112" i="7"/>
  <c r="AF111" i="7"/>
  <c r="AG111" i="7" s="1"/>
  <c r="AD111" i="7"/>
  <c r="AC111" i="7"/>
  <c r="AG110" i="7"/>
  <c r="AF110" i="7"/>
  <c r="AD110" i="7"/>
  <c r="AC110" i="7"/>
  <c r="AF109" i="7"/>
  <c r="AD109" i="7"/>
  <c r="AC109" i="7"/>
  <c r="AF107" i="7"/>
  <c r="AG107" i="7" s="1"/>
  <c r="AD107" i="7"/>
  <c r="AC107" i="7"/>
  <c r="AG106" i="7"/>
  <c r="AF106" i="7"/>
  <c r="AD106" i="7"/>
  <c r="AC106" i="7"/>
  <c r="AF105" i="7"/>
  <c r="AG105" i="7" s="1"/>
  <c r="AD105" i="7"/>
  <c r="AC105" i="7"/>
  <c r="AF104" i="7"/>
  <c r="AG104" i="7" s="1"/>
  <c r="AD104" i="7"/>
  <c r="AC104" i="7"/>
  <c r="AG103" i="7"/>
  <c r="AF103" i="7"/>
  <c r="AD103" i="7"/>
  <c r="AC103" i="7"/>
  <c r="AF102" i="7"/>
  <c r="AG102" i="7" s="1"/>
  <c r="AD102" i="7"/>
  <c r="AC102" i="7"/>
  <c r="AF101" i="7"/>
  <c r="AG101" i="7" s="1"/>
  <c r="AD101" i="7"/>
  <c r="AC101" i="7"/>
  <c r="AF100" i="7"/>
  <c r="AD100" i="7"/>
  <c r="AC100" i="7"/>
  <c r="AF99" i="7"/>
  <c r="AG99" i="7" s="1"/>
  <c r="AD99" i="7"/>
  <c r="AC99" i="7"/>
  <c r="AG98" i="7"/>
  <c r="AF98" i="7"/>
  <c r="AD98" i="7"/>
  <c r="AC98" i="7"/>
  <c r="AF97" i="7"/>
  <c r="AG97" i="7" s="1"/>
  <c r="AD97" i="7"/>
  <c r="AC97" i="7"/>
  <c r="AF96" i="7"/>
  <c r="AG96" i="7" s="1"/>
  <c r="AD96" i="7"/>
  <c r="AC96" i="7"/>
  <c r="AG95" i="7"/>
  <c r="AF95" i="7"/>
  <c r="AD95" i="7"/>
  <c r="AC95" i="7"/>
  <c r="AF94" i="7"/>
  <c r="AG94" i="7" s="1"/>
  <c r="AD94" i="7"/>
  <c r="AC94" i="7"/>
  <c r="AF93" i="7"/>
  <c r="AG93" i="7" s="1"/>
  <c r="AD93" i="7"/>
  <c r="AC93" i="7"/>
  <c r="AG92" i="7"/>
  <c r="AF92" i="7"/>
  <c r="AD92" i="7"/>
  <c r="AC92" i="7"/>
  <c r="AF91" i="7"/>
  <c r="AG91" i="7" s="1"/>
  <c r="AD91" i="7"/>
  <c r="AC91" i="7"/>
  <c r="AF90" i="7"/>
  <c r="AD90" i="7"/>
  <c r="AC90" i="7"/>
  <c r="AF89" i="7"/>
  <c r="AG89" i="7" s="1"/>
  <c r="AD89" i="7"/>
  <c r="AC89" i="7"/>
  <c r="AG88" i="7"/>
  <c r="AF88" i="7"/>
  <c r="AD88" i="7"/>
  <c r="AC88" i="7"/>
  <c r="AG87" i="7"/>
  <c r="AF87" i="7"/>
  <c r="AD87" i="7"/>
  <c r="AC87" i="7"/>
  <c r="AF86" i="7"/>
  <c r="AG86" i="7" s="1"/>
  <c r="AD86" i="7"/>
  <c r="AC86" i="7"/>
  <c r="AF85" i="7"/>
  <c r="AG85" i="7" s="1"/>
  <c r="AD85" i="7"/>
  <c r="AC85" i="7"/>
  <c r="AG84" i="7"/>
  <c r="AF84" i="7"/>
  <c r="AD84" i="7"/>
  <c r="AC84" i="7"/>
  <c r="AF83" i="7"/>
  <c r="AG83" i="7" s="1"/>
  <c r="AD83" i="7"/>
  <c r="AC83" i="7"/>
  <c r="AG82" i="7"/>
  <c r="AF82" i="7"/>
  <c r="AD82" i="7"/>
  <c r="AC82" i="7"/>
  <c r="AF81" i="7"/>
  <c r="AG81" i="7" s="1"/>
  <c r="AD81" i="7"/>
  <c r="AC81" i="7"/>
  <c r="AF80" i="7"/>
  <c r="AD80" i="7"/>
  <c r="AC80" i="7"/>
  <c r="AG79" i="7"/>
  <c r="AF79" i="7"/>
  <c r="AD79" i="7"/>
  <c r="AC79" i="7"/>
  <c r="AG78" i="7"/>
  <c r="AF78" i="7"/>
  <c r="AD78" i="7"/>
  <c r="AC78" i="7"/>
  <c r="AG77" i="7"/>
  <c r="AF77" i="7"/>
  <c r="AD77" i="7"/>
  <c r="AC77" i="7"/>
  <c r="AF76" i="7"/>
  <c r="AG76" i="7" s="1"/>
  <c r="AD76" i="7"/>
  <c r="AC76" i="7"/>
  <c r="AG75" i="7"/>
  <c r="AF75" i="7"/>
  <c r="AD75" i="7"/>
  <c r="AC75" i="7"/>
  <c r="AG74" i="7"/>
  <c r="AF74" i="7"/>
  <c r="AD74" i="7"/>
  <c r="AC74" i="7"/>
  <c r="AG73" i="7"/>
  <c r="AF73" i="7"/>
  <c r="AD73" i="7"/>
  <c r="AC73" i="7"/>
  <c r="AG71" i="7"/>
  <c r="AF71" i="7"/>
  <c r="AD71" i="7"/>
  <c r="AC71" i="7"/>
  <c r="AG70" i="7"/>
  <c r="AF70" i="7"/>
  <c r="AD70" i="7"/>
  <c r="AC70" i="7"/>
  <c r="AG69" i="7"/>
  <c r="AF69" i="7"/>
  <c r="AD69" i="7"/>
  <c r="AC69" i="7"/>
  <c r="AG68" i="7"/>
  <c r="AF68" i="7"/>
  <c r="AD68" i="7"/>
  <c r="AC68" i="7"/>
  <c r="AG67" i="7"/>
  <c r="AF67" i="7"/>
  <c r="AD67" i="7"/>
  <c r="AC67" i="7"/>
  <c r="AO66" i="7"/>
  <c r="AL66" i="7"/>
  <c r="AF66" i="7"/>
  <c r="AG66" i="7" s="1"/>
  <c r="AD66" i="7"/>
  <c r="AC66" i="7"/>
  <c r="AO65" i="7"/>
  <c r="AL65" i="7"/>
  <c r="AF65" i="7"/>
  <c r="AD65" i="7"/>
  <c r="AC65" i="7"/>
  <c r="AO64" i="7"/>
  <c r="AL64" i="7"/>
  <c r="AG64" i="7"/>
  <c r="AF64" i="7"/>
  <c r="AD64" i="7"/>
  <c r="AC64" i="7"/>
  <c r="AO63" i="7"/>
  <c r="AL63" i="7"/>
  <c r="AG63" i="7"/>
  <c r="AF63" i="7"/>
  <c r="AD63" i="7"/>
  <c r="AC63" i="7"/>
  <c r="AO62" i="7"/>
  <c r="AL62" i="7"/>
  <c r="AG62" i="7"/>
  <c r="AF62" i="7"/>
  <c r="AD62" i="7"/>
  <c r="AC62" i="7"/>
  <c r="AO61" i="7"/>
  <c r="AL61" i="7"/>
  <c r="AG61" i="7"/>
  <c r="AF61" i="7"/>
  <c r="AD61" i="7"/>
  <c r="AC61" i="7"/>
  <c r="AO60" i="7"/>
  <c r="AL60" i="7"/>
  <c r="AG60" i="7"/>
  <c r="AF60" i="7"/>
  <c r="AD60" i="7"/>
  <c r="AC60" i="7"/>
  <c r="AO59" i="7"/>
  <c r="AL59" i="7"/>
  <c r="AG59" i="7"/>
  <c r="AF59" i="7"/>
  <c r="AD59" i="7"/>
  <c r="AC59" i="7"/>
  <c r="AO58" i="7"/>
  <c r="AL58" i="7"/>
  <c r="AG58" i="7"/>
  <c r="AF58" i="7"/>
  <c r="AD58" i="7"/>
  <c r="AC58" i="7"/>
  <c r="AO57" i="7"/>
  <c r="AL57" i="7"/>
  <c r="AG57" i="7"/>
  <c r="AF57" i="7"/>
  <c r="AD57" i="7"/>
  <c r="AC57" i="7"/>
  <c r="AO56" i="7"/>
  <c r="AL56" i="7"/>
  <c r="AG56" i="7"/>
  <c r="AF56" i="7"/>
  <c r="AD56" i="7"/>
  <c r="AC56" i="7"/>
  <c r="AO55" i="7"/>
  <c r="AL55" i="7"/>
  <c r="AG55" i="7"/>
  <c r="AF55" i="7"/>
  <c r="AD55" i="7"/>
  <c r="AC55" i="7"/>
  <c r="AO54" i="7"/>
  <c r="AL54" i="7"/>
  <c r="AG54" i="7"/>
  <c r="AF54" i="7"/>
  <c r="AD54" i="7"/>
  <c r="AC54" i="7"/>
  <c r="AO53" i="7"/>
  <c r="AL53" i="7"/>
  <c r="AG53" i="7"/>
  <c r="AF53" i="7"/>
  <c r="AD53" i="7"/>
  <c r="AC53" i="7"/>
  <c r="AO52" i="7"/>
  <c r="AL52" i="7"/>
  <c r="AG52" i="7"/>
  <c r="AF52" i="7"/>
  <c r="AD52" i="7"/>
  <c r="AC52" i="7"/>
  <c r="AO51" i="7"/>
  <c r="AL51" i="7"/>
  <c r="AG51" i="7"/>
  <c r="AF51" i="7"/>
  <c r="AD51" i="7"/>
  <c r="AC51" i="7"/>
  <c r="AO50" i="7"/>
  <c r="AL50" i="7"/>
  <c r="AG50" i="7"/>
  <c r="AF50" i="7"/>
  <c r="AD50" i="7"/>
  <c r="AC50" i="7"/>
  <c r="AO49" i="7"/>
  <c r="AL49" i="7"/>
  <c r="AG49" i="7"/>
  <c r="AF49" i="7"/>
  <c r="AD49" i="7"/>
  <c r="AC49" i="7"/>
  <c r="AO48" i="7"/>
  <c r="AL48" i="7"/>
  <c r="AF48" i="7"/>
  <c r="AD48" i="7"/>
  <c r="AC48" i="7"/>
  <c r="AO47" i="7"/>
  <c r="AL47" i="7"/>
  <c r="AG47" i="7"/>
  <c r="AF47" i="7"/>
  <c r="AD47" i="7"/>
  <c r="AC47" i="7"/>
  <c r="AO46" i="7"/>
  <c r="AL46" i="7"/>
  <c r="AG46" i="7"/>
  <c r="AF46" i="7"/>
  <c r="AD46" i="7"/>
  <c r="AC46" i="7"/>
  <c r="AO45" i="7"/>
  <c r="AL45" i="7"/>
  <c r="AG45" i="7"/>
  <c r="AF45" i="7"/>
  <c r="AD45" i="7"/>
  <c r="AC45" i="7"/>
  <c r="AO44" i="7"/>
  <c r="AL44" i="7"/>
  <c r="AG44" i="7"/>
  <c r="AF44" i="7"/>
  <c r="AD44" i="7"/>
  <c r="AC44" i="7"/>
  <c r="AO43" i="7"/>
  <c r="AL43" i="7"/>
  <c r="AG43" i="7"/>
  <c r="AF43" i="7"/>
  <c r="AD43" i="7"/>
  <c r="AC43" i="7"/>
  <c r="AO42" i="7"/>
  <c r="AL42" i="7"/>
  <c r="AG42" i="7"/>
  <c r="AF42" i="7"/>
  <c r="AD42" i="7"/>
  <c r="AC42" i="7"/>
  <c r="AO41" i="7"/>
  <c r="AL41" i="7"/>
  <c r="AG41" i="7"/>
  <c r="AF41" i="7"/>
  <c r="AD41" i="7"/>
  <c r="AC41" i="7"/>
  <c r="AO40" i="7"/>
  <c r="AL40" i="7"/>
  <c r="AG40" i="7"/>
  <c r="AF40" i="7"/>
  <c r="AD40" i="7"/>
  <c r="AC40" i="7"/>
  <c r="AO39" i="7"/>
  <c r="AL39" i="7"/>
  <c r="AF39" i="7"/>
  <c r="AD39" i="7"/>
  <c r="AC39" i="7"/>
  <c r="AO38" i="7"/>
  <c r="AL38" i="7"/>
  <c r="AF38" i="7"/>
  <c r="AG38" i="7" s="1"/>
  <c r="AD38" i="7"/>
  <c r="AC38" i="7"/>
  <c r="AO37" i="7"/>
  <c r="AL37" i="7"/>
  <c r="AG37" i="7"/>
  <c r="AF37" i="7"/>
  <c r="AD37" i="7"/>
  <c r="AC37" i="7"/>
  <c r="AO36" i="7"/>
  <c r="AL36" i="7"/>
  <c r="AF36" i="7"/>
  <c r="AG36" i="7" s="1"/>
  <c r="AD36" i="7"/>
  <c r="AC36" i="7"/>
  <c r="AO35" i="7"/>
  <c r="AL35" i="7"/>
  <c r="AG35" i="7"/>
  <c r="AF35" i="7"/>
  <c r="AD35" i="7"/>
  <c r="AC35" i="7"/>
  <c r="AO34" i="7"/>
  <c r="AL34" i="7"/>
  <c r="AF34" i="7"/>
  <c r="AG34" i="7" s="1"/>
  <c r="AD34" i="7"/>
  <c r="AC34" i="7"/>
  <c r="AO33" i="7"/>
  <c r="AL33" i="7"/>
  <c r="AG33" i="7"/>
  <c r="AF33" i="7"/>
  <c r="AD33" i="7"/>
  <c r="AC33" i="7"/>
  <c r="AO32" i="7"/>
  <c r="AL32" i="7"/>
  <c r="AF32" i="7"/>
  <c r="AG32" i="7" s="1"/>
  <c r="AD32" i="7"/>
  <c r="AC32" i="7"/>
  <c r="AO31" i="7"/>
  <c r="AL31" i="7"/>
  <c r="AG31" i="7"/>
  <c r="AF31" i="7"/>
  <c r="AD31" i="7"/>
  <c r="AC31" i="7"/>
  <c r="AO30" i="7"/>
  <c r="AL30" i="7"/>
  <c r="AF30" i="7"/>
  <c r="AG30" i="7" s="1"/>
  <c r="AD30" i="7"/>
  <c r="AC30" i="7"/>
  <c r="AO29" i="7"/>
  <c r="AL29" i="7"/>
  <c r="AG29" i="7"/>
  <c r="AF29" i="7"/>
  <c r="AD29" i="7"/>
  <c r="AC29" i="7"/>
  <c r="AO28" i="7"/>
  <c r="AL28" i="7"/>
  <c r="AF28" i="7"/>
  <c r="AG28" i="7" s="1"/>
  <c r="AD28" i="7"/>
  <c r="AC28" i="7"/>
  <c r="AO27" i="7"/>
  <c r="AL27" i="7"/>
  <c r="AG27" i="7"/>
  <c r="AF27" i="7"/>
  <c r="AD27" i="7"/>
  <c r="AC27" i="7"/>
  <c r="AO26" i="7"/>
  <c r="AL26" i="7"/>
  <c r="AF26" i="7"/>
  <c r="AD26" i="7"/>
  <c r="AC26" i="7"/>
  <c r="AO25" i="7"/>
  <c r="AL25" i="7"/>
  <c r="AF25" i="7"/>
  <c r="AG25" i="7" s="1"/>
  <c r="AD25" i="7"/>
  <c r="AC25" i="7"/>
  <c r="AO24" i="7"/>
  <c r="AL24" i="7"/>
  <c r="AF24" i="7"/>
  <c r="AG24" i="7" s="1"/>
  <c r="AD24" i="7"/>
  <c r="AC24" i="7"/>
  <c r="AO23" i="7"/>
  <c r="AL23" i="7"/>
  <c r="AF23" i="7"/>
  <c r="AG23" i="7" s="1"/>
  <c r="AD23" i="7"/>
  <c r="AC23" i="7"/>
  <c r="AO22" i="7"/>
  <c r="AL22" i="7"/>
  <c r="AF22" i="7"/>
  <c r="AG22" i="7" s="1"/>
  <c r="AD22" i="7"/>
  <c r="AC22" i="7"/>
  <c r="AO21" i="7"/>
  <c r="AL21" i="7"/>
  <c r="AF21" i="7"/>
  <c r="AG21" i="7" s="1"/>
  <c r="AD21" i="7"/>
  <c r="AC21" i="7"/>
  <c r="AO20" i="7"/>
  <c r="AL20" i="7"/>
  <c r="AF20" i="7"/>
  <c r="AD20" i="7"/>
  <c r="AC20" i="7"/>
  <c r="AO19" i="7"/>
  <c r="AL19" i="7"/>
  <c r="AF19" i="7"/>
  <c r="AG19" i="7" s="1"/>
  <c r="AD19" i="7"/>
  <c r="AC19" i="7"/>
  <c r="AO18" i="7"/>
  <c r="AL18" i="7"/>
  <c r="AF18" i="7"/>
  <c r="AG18" i="7" s="1"/>
  <c r="AD18" i="7"/>
  <c r="AC18" i="7"/>
  <c r="AO17" i="7"/>
  <c r="AL17" i="7"/>
  <c r="AF17" i="7"/>
  <c r="AG17" i="7" s="1"/>
  <c r="AD17" i="7"/>
  <c r="AC17" i="7"/>
  <c r="AO16" i="7"/>
  <c r="AL16" i="7"/>
  <c r="AF16" i="7"/>
  <c r="AG16" i="7" s="1"/>
  <c r="AD16" i="7"/>
  <c r="AC16" i="7"/>
  <c r="AO15" i="7"/>
  <c r="AL15" i="7"/>
  <c r="AF15" i="7"/>
  <c r="AG15" i="7" s="1"/>
  <c r="AD15" i="7"/>
  <c r="AC15" i="7"/>
  <c r="AO14" i="7"/>
  <c r="AL14" i="7"/>
  <c r="AF14" i="7"/>
  <c r="AG14" i="7" s="1"/>
  <c r="AD14" i="7"/>
  <c r="AC14" i="7"/>
  <c r="AO13" i="7"/>
  <c r="AL13" i="7"/>
  <c r="AF13" i="7"/>
  <c r="AG13" i="7" s="1"/>
  <c r="AD13" i="7"/>
  <c r="AC13" i="7"/>
  <c r="AO12" i="7"/>
  <c r="AL12" i="7"/>
  <c r="AF12" i="7"/>
  <c r="AG12" i="7" s="1"/>
  <c r="AD12" i="7"/>
  <c r="AC12" i="7"/>
  <c r="AO11" i="7"/>
  <c r="AL11" i="7"/>
  <c r="AF11" i="7"/>
  <c r="AG11" i="7" s="1"/>
  <c r="AD11" i="7"/>
  <c r="AC11" i="7"/>
  <c r="AO10" i="7"/>
  <c r="AL10" i="7"/>
  <c r="AF10" i="7"/>
  <c r="AG10" i="7" s="1"/>
  <c r="AD10" i="7"/>
  <c r="AC10" i="7"/>
  <c r="AO9" i="7"/>
  <c r="AL9" i="7"/>
  <c r="AF9" i="7"/>
  <c r="AG9" i="7" s="1"/>
  <c r="AD9" i="7"/>
  <c r="AC9" i="7"/>
  <c r="AO8" i="7"/>
  <c r="AL8" i="7"/>
  <c r="AF8" i="7"/>
  <c r="AD8" i="7"/>
  <c r="AC8" i="7"/>
  <c r="AO7" i="7"/>
  <c r="AL7" i="7"/>
  <c r="AF7" i="7"/>
  <c r="AG7" i="7" s="1"/>
  <c r="AD7" i="7"/>
  <c r="AC7" i="7"/>
  <c r="AF6" i="7"/>
  <c r="AD6" i="7"/>
  <c r="AC6" i="7"/>
  <c r="AF5" i="7"/>
  <c r="AD5" i="7"/>
  <c r="AC5" i="7"/>
  <c r="AF4" i="7"/>
  <c r="AD4" i="7"/>
  <c r="AC4" i="7"/>
  <c r="AG71" i="6"/>
  <c r="AF125" i="6"/>
  <c r="AD125" i="6"/>
  <c r="AC125" i="6"/>
  <c r="AF124" i="6"/>
  <c r="AD124" i="6"/>
  <c r="AC124" i="6"/>
  <c r="AG123" i="6"/>
  <c r="AF123" i="6"/>
  <c r="AD123" i="6"/>
  <c r="AC123" i="6"/>
  <c r="AF122" i="6"/>
  <c r="AD122" i="6"/>
  <c r="AC122" i="6"/>
  <c r="AF121" i="6"/>
  <c r="AG121" i="6" s="1"/>
  <c r="AD121" i="6"/>
  <c r="AC121" i="6"/>
  <c r="AG120" i="6"/>
  <c r="AF120" i="6"/>
  <c r="AD120" i="6"/>
  <c r="AC120" i="6"/>
  <c r="AG119" i="6"/>
  <c r="AF119" i="6"/>
  <c r="AD119" i="6"/>
  <c r="AC119" i="6"/>
  <c r="AF118" i="6"/>
  <c r="AG118" i="6" s="1"/>
  <c r="AD118" i="6"/>
  <c r="AC118" i="6"/>
  <c r="AG117" i="6"/>
  <c r="AF117" i="6"/>
  <c r="AD117" i="6"/>
  <c r="AC117" i="6"/>
  <c r="AG116" i="6"/>
  <c r="AF116" i="6"/>
  <c r="AD116" i="6"/>
  <c r="AC116" i="6"/>
  <c r="AF115" i="6"/>
  <c r="AG115" i="6" s="1"/>
  <c r="AD115" i="6"/>
  <c r="AC115" i="6"/>
  <c r="AG114" i="6"/>
  <c r="AF114" i="6"/>
  <c r="AD114" i="6"/>
  <c r="AC114" i="6"/>
  <c r="AF113" i="6"/>
  <c r="AD113" i="6"/>
  <c r="AC113" i="6"/>
  <c r="AG112" i="6"/>
  <c r="AF112" i="6"/>
  <c r="AD112" i="6"/>
  <c r="AC112" i="6"/>
  <c r="AG111" i="6"/>
  <c r="AF111" i="6"/>
  <c r="AD111" i="6"/>
  <c r="AC111" i="6"/>
  <c r="AF110" i="6"/>
  <c r="AG110" i="6" s="1"/>
  <c r="AD110" i="6"/>
  <c r="AC110" i="6"/>
  <c r="AF109" i="6"/>
  <c r="AD109" i="6"/>
  <c r="AC109" i="6"/>
  <c r="AG107" i="6"/>
  <c r="AF107" i="6"/>
  <c r="AD107" i="6"/>
  <c r="AC107" i="6"/>
  <c r="AF106" i="6"/>
  <c r="AG106" i="6" s="1"/>
  <c r="AD106" i="6"/>
  <c r="AC106" i="6"/>
  <c r="AG105" i="6"/>
  <c r="AF105" i="6"/>
  <c r="AD105" i="6"/>
  <c r="AC105" i="6"/>
  <c r="AG104" i="6"/>
  <c r="AF104" i="6"/>
  <c r="AD104" i="6"/>
  <c r="AC104" i="6"/>
  <c r="AF103" i="6"/>
  <c r="AG103" i="6" s="1"/>
  <c r="AD103" i="6"/>
  <c r="AC103" i="6"/>
  <c r="AG102" i="6"/>
  <c r="AF102" i="6"/>
  <c r="AD102" i="6"/>
  <c r="AC102" i="6"/>
  <c r="AG101" i="6"/>
  <c r="AF101" i="6"/>
  <c r="AD101" i="6"/>
  <c r="AC101" i="6"/>
  <c r="AF100" i="6"/>
  <c r="AD100" i="6"/>
  <c r="AC100" i="6"/>
  <c r="AF99" i="6"/>
  <c r="AG99" i="6" s="1"/>
  <c r="AD99" i="6"/>
  <c r="AC99" i="6"/>
  <c r="AG98" i="6"/>
  <c r="AF98" i="6"/>
  <c r="AD98" i="6"/>
  <c r="AC98" i="6"/>
  <c r="AF97" i="6"/>
  <c r="AG97" i="6" s="1"/>
  <c r="AD97" i="6"/>
  <c r="AC97" i="6"/>
  <c r="AF96" i="6"/>
  <c r="AG96" i="6" s="1"/>
  <c r="AD96" i="6"/>
  <c r="AC96" i="6"/>
  <c r="AG95" i="6"/>
  <c r="AF95" i="6"/>
  <c r="AD95" i="6"/>
  <c r="AC95" i="6"/>
  <c r="AF94" i="6"/>
  <c r="AG94" i="6" s="1"/>
  <c r="AD94" i="6"/>
  <c r="AC94" i="6"/>
  <c r="AF93" i="6"/>
  <c r="AG93" i="6" s="1"/>
  <c r="AD93" i="6"/>
  <c r="AC93" i="6"/>
  <c r="AG92" i="6"/>
  <c r="AF92" i="6"/>
  <c r="AD92" i="6"/>
  <c r="AC92" i="6"/>
  <c r="AF91" i="6"/>
  <c r="AG91" i="6" s="1"/>
  <c r="AD91" i="6"/>
  <c r="AC91" i="6"/>
  <c r="AF90" i="6"/>
  <c r="AD90" i="6"/>
  <c r="AC90" i="6"/>
  <c r="AG89" i="6"/>
  <c r="AF89" i="6"/>
  <c r="AD89" i="6"/>
  <c r="AC89" i="6"/>
  <c r="AF88" i="6"/>
  <c r="AG88" i="6" s="1"/>
  <c r="AD88" i="6"/>
  <c r="AC88" i="6"/>
  <c r="AG87" i="6"/>
  <c r="AF87" i="6"/>
  <c r="AD87" i="6"/>
  <c r="AC87" i="6"/>
  <c r="AG86" i="6"/>
  <c r="AF86" i="6"/>
  <c r="AD86" i="6"/>
  <c r="AC86" i="6"/>
  <c r="AF85" i="6"/>
  <c r="AG85" i="6" s="1"/>
  <c r="AD85" i="6"/>
  <c r="AC85" i="6"/>
  <c r="AG84" i="6"/>
  <c r="AF84" i="6"/>
  <c r="AD84" i="6"/>
  <c r="AC84" i="6"/>
  <c r="AG83" i="6"/>
  <c r="AF83" i="6"/>
  <c r="AD83" i="6"/>
  <c r="AC83" i="6"/>
  <c r="AF82" i="6"/>
  <c r="AG82" i="6" s="1"/>
  <c r="AD82" i="6"/>
  <c r="AC82" i="6"/>
  <c r="AG81" i="6"/>
  <c r="AF81" i="6"/>
  <c r="AD81" i="6"/>
  <c r="AC81" i="6"/>
  <c r="AF80" i="6"/>
  <c r="AD80" i="6"/>
  <c r="AC80" i="6"/>
  <c r="AG79" i="6"/>
  <c r="AF79" i="6"/>
  <c r="AD79" i="6"/>
  <c r="AC79" i="6"/>
  <c r="AF78" i="6"/>
  <c r="AG78" i="6" s="1"/>
  <c r="AD78" i="6"/>
  <c r="AC78" i="6"/>
  <c r="AG77" i="6"/>
  <c r="AF77" i="6"/>
  <c r="AD77" i="6"/>
  <c r="AC77" i="6"/>
  <c r="AG76" i="6"/>
  <c r="AF76" i="6"/>
  <c r="AD76" i="6"/>
  <c r="AC76" i="6"/>
  <c r="AF75" i="6"/>
  <c r="AG75" i="6" s="1"/>
  <c r="AD75" i="6"/>
  <c r="AC75" i="6"/>
  <c r="AG74" i="6"/>
  <c r="AF74" i="6"/>
  <c r="AD74" i="6"/>
  <c r="AC74" i="6"/>
  <c r="AG73" i="6"/>
  <c r="AF73" i="6"/>
  <c r="AD73" i="6"/>
  <c r="AC73" i="6"/>
  <c r="AF71" i="6"/>
  <c r="AD71" i="6"/>
  <c r="AC71" i="6"/>
  <c r="AG70" i="6"/>
  <c r="AF70" i="6"/>
  <c r="AD70" i="6"/>
  <c r="AC70" i="6"/>
  <c r="AG69" i="6"/>
  <c r="AF69" i="6"/>
  <c r="AD69" i="6"/>
  <c r="AC69" i="6"/>
  <c r="AF68" i="6"/>
  <c r="AG68" i="6" s="1"/>
  <c r="AD68" i="6"/>
  <c r="AC68" i="6"/>
  <c r="AG67" i="6"/>
  <c r="AF67" i="6"/>
  <c r="AD67" i="6"/>
  <c r="AC67" i="6"/>
  <c r="AO66" i="6"/>
  <c r="AL66" i="6"/>
  <c r="AF66" i="6"/>
  <c r="AG66" i="6" s="1"/>
  <c r="AD66" i="6"/>
  <c r="AC66" i="6"/>
  <c r="AO65" i="6"/>
  <c r="AL65" i="6"/>
  <c r="AF65" i="6"/>
  <c r="AD65" i="6"/>
  <c r="AC65" i="6"/>
  <c r="AO64" i="6"/>
  <c r="AL64" i="6"/>
  <c r="AG64" i="6"/>
  <c r="AF64" i="6"/>
  <c r="AD64" i="6"/>
  <c r="AC64" i="6"/>
  <c r="AO63" i="6"/>
  <c r="AL63" i="6"/>
  <c r="AG63" i="6"/>
  <c r="AF63" i="6"/>
  <c r="AD63" i="6"/>
  <c r="AC63" i="6"/>
  <c r="AO62" i="6"/>
  <c r="AL62" i="6"/>
  <c r="AG62" i="6"/>
  <c r="AF62" i="6"/>
  <c r="AD62" i="6"/>
  <c r="AC62" i="6"/>
  <c r="AO61" i="6"/>
  <c r="AL61" i="6"/>
  <c r="AG61" i="6"/>
  <c r="AF61" i="6"/>
  <c r="AD61" i="6"/>
  <c r="AC61" i="6"/>
  <c r="AO60" i="6"/>
  <c r="AL60" i="6"/>
  <c r="AG60" i="6"/>
  <c r="AF60" i="6"/>
  <c r="AD60" i="6"/>
  <c r="AC60" i="6"/>
  <c r="AO59" i="6"/>
  <c r="AL59" i="6"/>
  <c r="AG59" i="6"/>
  <c r="AF59" i="6"/>
  <c r="AD59" i="6"/>
  <c r="AC59" i="6"/>
  <c r="AO58" i="6"/>
  <c r="AL58" i="6"/>
  <c r="AG58" i="6"/>
  <c r="AF58" i="6"/>
  <c r="AD58" i="6"/>
  <c r="AC58" i="6"/>
  <c r="AO57" i="6"/>
  <c r="AL57" i="6"/>
  <c r="AG57" i="6"/>
  <c r="AF57" i="6"/>
  <c r="AD57" i="6"/>
  <c r="AC57" i="6"/>
  <c r="AO56" i="6"/>
  <c r="AL56" i="6"/>
  <c r="AG56" i="6"/>
  <c r="AF56" i="6"/>
  <c r="AD56" i="6"/>
  <c r="AC56" i="6"/>
  <c r="AO55" i="6"/>
  <c r="AL55" i="6"/>
  <c r="AG55" i="6"/>
  <c r="AF55" i="6"/>
  <c r="AD55" i="6"/>
  <c r="AC55" i="6"/>
  <c r="AO54" i="6"/>
  <c r="AL54" i="6"/>
  <c r="AG54" i="6"/>
  <c r="AF54" i="6"/>
  <c r="AD54" i="6"/>
  <c r="AC54" i="6"/>
  <c r="AO53" i="6"/>
  <c r="AL53" i="6"/>
  <c r="AG53" i="6"/>
  <c r="AF53" i="6"/>
  <c r="AD53" i="6"/>
  <c r="AC53" i="6"/>
  <c r="AO52" i="6"/>
  <c r="AL52" i="6"/>
  <c r="AG52" i="6"/>
  <c r="AF52" i="6"/>
  <c r="AD52" i="6"/>
  <c r="AC52" i="6"/>
  <c r="AO51" i="6"/>
  <c r="AL51" i="6"/>
  <c r="AG51" i="6"/>
  <c r="AF51" i="6"/>
  <c r="AD51" i="6"/>
  <c r="AC51" i="6"/>
  <c r="AO50" i="6"/>
  <c r="AL50" i="6"/>
  <c r="AG50" i="6"/>
  <c r="AF50" i="6"/>
  <c r="AD50" i="6"/>
  <c r="AC50" i="6"/>
  <c r="AO49" i="6"/>
  <c r="AL49" i="6"/>
  <c r="AG49" i="6"/>
  <c r="AF49" i="6"/>
  <c r="AD49" i="6"/>
  <c r="AC49" i="6"/>
  <c r="AO48" i="6"/>
  <c r="AL48" i="6"/>
  <c r="AF48" i="6"/>
  <c r="AD48" i="6"/>
  <c r="AC48" i="6"/>
  <c r="AO47" i="6"/>
  <c r="AL47" i="6"/>
  <c r="AG47" i="6"/>
  <c r="AF47" i="6"/>
  <c r="AD47" i="6"/>
  <c r="AC47" i="6"/>
  <c r="AO46" i="6"/>
  <c r="AL46" i="6"/>
  <c r="AG46" i="6"/>
  <c r="AF46" i="6"/>
  <c r="AD46" i="6"/>
  <c r="AC46" i="6"/>
  <c r="AO45" i="6"/>
  <c r="AL45" i="6"/>
  <c r="AG45" i="6"/>
  <c r="AF45" i="6"/>
  <c r="AD45" i="6"/>
  <c r="AC45" i="6"/>
  <c r="AO44" i="6"/>
  <c r="AL44" i="6"/>
  <c r="AG44" i="6"/>
  <c r="AF44" i="6"/>
  <c r="AD44" i="6"/>
  <c r="AC44" i="6"/>
  <c r="AO43" i="6"/>
  <c r="AL43" i="6"/>
  <c r="AG43" i="6"/>
  <c r="AF43" i="6"/>
  <c r="AD43" i="6"/>
  <c r="AC43" i="6"/>
  <c r="AO42" i="6"/>
  <c r="AL42" i="6"/>
  <c r="AG42" i="6"/>
  <c r="AF42" i="6"/>
  <c r="AD42" i="6"/>
  <c r="AC42" i="6"/>
  <c r="AO41" i="6"/>
  <c r="AL41" i="6"/>
  <c r="AG41" i="6"/>
  <c r="AF41" i="6"/>
  <c r="AD41" i="6"/>
  <c r="AC41" i="6"/>
  <c r="AO40" i="6"/>
  <c r="AL40" i="6"/>
  <c r="AG40" i="6"/>
  <c r="AF40" i="6"/>
  <c r="AD40" i="6"/>
  <c r="AC40" i="6"/>
  <c r="AO39" i="6"/>
  <c r="AL39" i="6"/>
  <c r="AF39" i="6"/>
  <c r="AD39" i="6"/>
  <c r="AC39" i="6"/>
  <c r="AO38" i="6"/>
  <c r="AL38" i="6"/>
  <c r="AG38" i="6"/>
  <c r="AF38" i="6"/>
  <c r="AD38" i="6"/>
  <c r="AC38" i="6"/>
  <c r="AO37" i="6"/>
  <c r="AL37" i="6"/>
  <c r="AF37" i="6"/>
  <c r="AG37" i="6" s="1"/>
  <c r="AD37" i="6"/>
  <c r="AC37" i="6"/>
  <c r="AO36" i="6"/>
  <c r="AL36" i="6"/>
  <c r="AG36" i="6"/>
  <c r="AF36" i="6"/>
  <c r="AD36" i="6"/>
  <c r="AC36" i="6"/>
  <c r="AO35" i="6"/>
  <c r="AL35" i="6"/>
  <c r="AF35" i="6"/>
  <c r="AG35" i="6" s="1"/>
  <c r="AD35" i="6"/>
  <c r="AC35" i="6"/>
  <c r="AO34" i="6"/>
  <c r="AL34" i="6"/>
  <c r="AG34" i="6"/>
  <c r="AF34" i="6"/>
  <c r="AD34" i="6"/>
  <c r="AC34" i="6"/>
  <c r="AO33" i="6"/>
  <c r="AL33" i="6"/>
  <c r="AF33" i="6"/>
  <c r="AG33" i="6" s="1"/>
  <c r="AD33" i="6"/>
  <c r="AC33" i="6"/>
  <c r="AO32" i="6"/>
  <c r="AL32" i="6"/>
  <c r="AG32" i="6"/>
  <c r="AF32" i="6"/>
  <c r="AD32" i="6"/>
  <c r="AC32" i="6"/>
  <c r="AO31" i="6"/>
  <c r="AL31" i="6"/>
  <c r="AF31" i="6"/>
  <c r="AG31" i="6" s="1"/>
  <c r="AD31" i="6"/>
  <c r="AC31" i="6"/>
  <c r="AO30" i="6"/>
  <c r="AL30" i="6"/>
  <c r="AG30" i="6"/>
  <c r="AF30" i="6"/>
  <c r="AD30" i="6"/>
  <c r="AC30" i="6"/>
  <c r="AO29" i="6"/>
  <c r="AL29" i="6"/>
  <c r="AF29" i="6"/>
  <c r="AG29" i="6" s="1"/>
  <c r="AD29" i="6"/>
  <c r="AC29" i="6"/>
  <c r="AO28" i="6"/>
  <c r="AL28" i="6"/>
  <c r="AG28" i="6"/>
  <c r="AF28" i="6"/>
  <c r="AD28" i="6"/>
  <c r="AC28" i="6"/>
  <c r="AO27" i="6"/>
  <c r="AL27" i="6"/>
  <c r="AF27" i="6"/>
  <c r="AG27" i="6" s="1"/>
  <c r="AD27" i="6"/>
  <c r="AC27" i="6"/>
  <c r="AO26" i="6"/>
  <c r="AL26" i="6"/>
  <c r="AF26" i="6"/>
  <c r="AD26" i="6"/>
  <c r="AC26" i="6"/>
  <c r="AO25" i="6"/>
  <c r="AL25" i="6"/>
  <c r="AG25" i="6"/>
  <c r="AF25" i="6"/>
  <c r="AD25" i="6"/>
  <c r="AC25" i="6"/>
  <c r="AO24" i="6"/>
  <c r="AL24" i="6"/>
  <c r="AF24" i="6"/>
  <c r="AG24" i="6" s="1"/>
  <c r="AD24" i="6"/>
  <c r="AC24" i="6"/>
  <c r="AO23" i="6"/>
  <c r="AL23" i="6"/>
  <c r="AG23" i="6"/>
  <c r="AF23" i="6"/>
  <c r="AD23" i="6"/>
  <c r="AC23" i="6"/>
  <c r="AO22" i="6"/>
  <c r="AL22" i="6"/>
  <c r="AF22" i="6"/>
  <c r="AG22" i="6" s="1"/>
  <c r="AD22" i="6"/>
  <c r="AC22" i="6"/>
  <c r="AO21" i="6"/>
  <c r="AL21" i="6"/>
  <c r="AG21" i="6"/>
  <c r="AF21" i="6"/>
  <c r="AD21" i="6"/>
  <c r="AC21" i="6"/>
  <c r="AO20" i="6"/>
  <c r="AL20" i="6"/>
  <c r="AF20" i="6"/>
  <c r="AD20" i="6"/>
  <c r="AC20" i="6"/>
  <c r="AO19" i="6"/>
  <c r="AL19" i="6"/>
  <c r="AF19" i="6"/>
  <c r="AG19" i="6" s="1"/>
  <c r="AD19" i="6"/>
  <c r="AC19" i="6"/>
  <c r="AO18" i="6"/>
  <c r="AL18" i="6"/>
  <c r="AG18" i="6"/>
  <c r="AF18" i="6"/>
  <c r="AD18" i="6"/>
  <c r="AC18" i="6"/>
  <c r="AO17" i="6"/>
  <c r="AL17" i="6"/>
  <c r="AF17" i="6"/>
  <c r="AG17" i="6" s="1"/>
  <c r="AD17" i="6"/>
  <c r="AC17" i="6"/>
  <c r="AO16" i="6"/>
  <c r="AL16" i="6"/>
  <c r="AG16" i="6"/>
  <c r="AF16" i="6"/>
  <c r="AD16" i="6"/>
  <c r="AC16" i="6"/>
  <c r="AO15" i="6"/>
  <c r="AL15" i="6"/>
  <c r="AF15" i="6"/>
  <c r="AG15" i="6" s="1"/>
  <c r="AD15" i="6"/>
  <c r="AC15" i="6"/>
  <c r="AO14" i="6"/>
  <c r="AL14" i="6"/>
  <c r="AG14" i="6"/>
  <c r="AF14" i="6"/>
  <c r="AD14" i="6"/>
  <c r="AC14" i="6"/>
  <c r="AO13" i="6"/>
  <c r="AL13" i="6"/>
  <c r="AF13" i="6"/>
  <c r="AG13" i="6" s="1"/>
  <c r="AD13" i="6"/>
  <c r="AC13" i="6"/>
  <c r="AO12" i="6"/>
  <c r="AL12" i="6"/>
  <c r="AG12" i="6"/>
  <c r="AF12" i="6"/>
  <c r="AD12" i="6"/>
  <c r="AC12" i="6"/>
  <c r="AO11" i="6"/>
  <c r="AL11" i="6"/>
  <c r="AF11" i="6"/>
  <c r="AG11" i="6" s="1"/>
  <c r="AD11" i="6"/>
  <c r="AC11" i="6"/>
  <c r="AO10" i="6"/>
  <c r="AL10" i="6"/>
  <c r="AG10" i="6"/>
  <c r="AF10" i="6"/>
  <c r="AD10" i="6"/>
  <c r="AC10" i="6"/>
  <c r="AO9" i="6"/>
  <c r="AL9" i="6"/>
  <c r="AF9" i="6"/>
  <c r="AG9" i="6" s="1"/>
  <c r="AD9" i="6"/>
  <c r="AC9" i="6"/>
  <c r="AO8" i="6"/>
  <c r="AL8" i="6"/>
  <c r="AF8" i="6"/>
  <c r="AD8" i="6"/>
  <c r="AC8" i="6"/>
  <c r="AO7" i="6"/>
  <c r="AL7" i="6"/>
  <c r="AG7" i="6"/>
  <c r="AF7" i="6"/>
  <c r="AD7" i="6"/>
  <c r="AC7" i="6"/>
  <c r="AF6" i="6"/>
  <c r="AD6" i="6"/>
  <c r="AC6" i="6"/>
  <c r="AF5" i="6"/>
  <c r="AD5" i="6"/>
  <c r="AC5" i="6"/>
  <c r="AF4" i="6"/>
  <c r="AD4" i="6"/>
  <c r="AC4" i="6"/>
  <c r="AF125" i="5"/>
  <c r="AD125" i="5"/>
  <c r="AC125" i="5"/>
  <c r="AF124" i="5"/>
  <c r="AD124" i="5"/>
  <c r="AC124" i="5"/>
  <c r="AF123" i="5"/>
  <c r="AG123" i="5" s="1"/>
  <c r="AD123" i="5"/>
  <c r="AC123" i="5"/>
  <c r="AF122" i="5"/>
  <c r="AD122" i="5"/>
  <c r="AC122" i="5"/>
  <c r="AF121" i="5"/>
  <c r="AG121" i="5" s="1"/>
  <c r="AD121" i="5"/>
  <c r="AC121" i="5"/>
  <c r="AF120" i="5"/>
  <c r="AG120" i="5" s="1"/>
  <c r="AD120" i="5"/>
  <c r="AC120" i="5"/>
  <c r="AG119" i="5"/>
  <c r="AF119" i="5"/>
  <c r="AD119" i="5"/>
  <c r="AC119" i="5"/>
  <c r="AF118" i="5"/>
  <c r="AG118" i="5" s="1"/>
  <c r="AD118" i="5"/>
  <c r="AC118" i="5"/>
  <c r="AG117" i="5"/>
  <c r="AF117" i="5"/>
  <c r="AD117" i="5"/>
  <c r="AC117" i="5"/>
  <c r="AF116" i="5"/>
  <c r="AG116" i="5" s="1"/>
  <c r="AD116" i="5"/>
  <c r="AC116" i="5"/>
  <c r="AF115" i="5"/>
  <c r="AG115" i="5" s="1"/>
  <c r="AD115" i="5"/>
  <c r="AC115" i="5"/>
  <c r="AF114" i="5"/>
  <c r="AG114" i="5" s="1"/>
  <c r="AD114" i="5"/>
  <c r="AC114" i="5"/>
  <c r="AF113" i="5"/>
  <c r="AD113" i="5"/>
  <c r="AC113" i="5"/>
  <c r="AG112" i="5"/>
  <c r="AF112" i="5"/>
  <c r="AD112" i="5"/>
  <c r="AC112" i="5"/>
  <c r="AF111" i="5"/>
  <c r="AG111" i="5" s="1"/>
  <c r="AD111" i="5"/>
  <c r="AC111" i="5"/>
  <c r="AG110" i="5"/>
  <c r="AF110" i="5"/>
  <c r="AD110" i="5"/>
  <c r="AC110" i="5"/>
  <c r="AF109" i="5"/>
  <c r="AD109" i="5"/>
  <c r="AC109" i="5"/>
  <c r="AF107" i="5"/>
  <c r="AG107" i="5" s="1"/>
  <c r="AD107" i="5"/>
  <c r="AC107" i="5"/>
  <c r="AF106" i="5"/>
  <c r="AG106" i="5" s="1"/>
  <c r="AD106" i="5"/>
  <c r="AC106" i="5"/>
  <c r="AF105" i="5"/>
  <c r="AG105" i="5" s="1"/>
  <c r="AD105" i="5"/>
  <c r="AC105" i="5"/>
  <c r="AF104" i="5"/>
  <c r="AG104" i="5" s="1"/>
  <c r="AD104" i="5"/>
  <c r="AC104" i="5"/>
  <c r="AF103" i="5"/>
  <c r="AG103" i="5" s="1"/>
  <c r="AD103" i="5"/>
  <c r="AC103" i="5"/>
  <c r="AF102" i="5"/>
  <c r="AG102" i="5" s="1"/>
  <c r="AD102" i="5"/>
  <c r="AC102" i="5"/>
  <c r="AF101" i="5"/>
  <c r="AG101" i="5" s="1"/>
  <c r="AD101" i="5"/>
  <c r="AC101" i="5"/>
  <c r="AF100" i="5"/>
  <c r="AD100" i="5"/>
  <c r="AC100" i="5"/>
  <c r="AF99" i="5"/>
  <c r="AG99" i="5" s="1"/>
  <c r="AD99" i="5"/>
  <c r="AC99" i="5"/>
  <c r="AG98" i="5"/>
  <c r="AF98" i="5"/>
  <c r="AD98" i="5"/>
  <c r="AC98" i="5"/>
  <c r="AF97" i="5"/>
  <c r="AG97" i="5" s="1"/>
  <c r="AD97" i="5"/>
  <c r="AC97" i="5"/>
  <c r="AF96" i="5"/>
  <c r="AG96" i="5" s="1"/>
  <c r="AD96" i="5"/>
  <c r="AC96" i="5"/>
  <c r="AG95" i="5"/>
  <c r="AF95" i="5"/>
  <c r="AD95" i="5"/>
  <c r="AC95" i="5"/>
  <c r="AF94" i="5"/>
  <c r="AG94" i="5" s="1"/>
  <c r="AD94" i="5"/>
  <c r="AC94" i="5"/>
  <c r="AF93" i="5"/>
  <c r="AG93" i="5" s="1"/>
  <c r="AD93" i="5"/>
  <c r="AC93" i="5"/>
  <c r="AF92" i="5"/>
  <c r="AG92" i="5" s="1"/>
  <c r="AD92" i="5"/>
  <c r="AC92" i="5"/>
  <c r="AF91" i="5"/>
  <c r="AG91" i="5" s="1"/>
  <c r="AD91" i="5"/>
  <c r="AC91" i="5"/>
  <c r="AF90" i="5"/>
  <c r="AD90" i="5"/>
  <c r="AC90" i="5"/>
  <c r="AF89" i="5"/>
  <c r="AG89" i="5" s="1"/>
  <c r="AD89" i="5"/>
  <c r="AC89" i="5"/>
  <c r="AF88" i="5"/>
  <c r="AG88" i="5" s="1"/>
  <c r="AD88" i="5"/>
  <c r="AC88" i="5"/>
  <c r="AF87" i="5"/>
  <c r="AG87" i="5" s="1"/>
  <c r="AD87" i="5"/>
  <c r="AC87" i="5"/>
  <c r="AF86" i="5"/>
  <c r="AG86" i="5" s="1"/>
  <c r="AD86" i="5"/>
  <c r="AC86" i="5"/>
  <c r="AF85" i="5"/>
  <c r="AG85" i="5" s="1"/>
  <c r="AD85" i="5"/>
  <c r="AC85" i="5"/>
  <c r="AG84" i="5"/>
  <c r="AF84" i="5"/>
  <c r="AD84" i="5"/>
  <c r="AC84" i="5"/>
  <c r="AF83" i="5"/>
  <c r="AG83" i="5" s="1"/>
  <c r="AD83" i="5"/>
  <c r="AC83" i="5"/>
  <c r="AF82" i="5"/>
  <c r="AG82" i="5" s="1"/>
  <c r="AD82" i="5"/>
  <c r="AC82" i="5"/>
  <c r="AF81" i="5"/>
  <c r="AG81" i="5" s="1"/>
  <c r="AD81" i="5"/>
  <c r="AC81" i="5"/>
  <c r="AF80" i="5"/>
  <c r="AD80" i="5"/>
  <c r="AC80" i="5"/>
  <c r="AF79" i="5"/>
  <c r="AG79" i="5" s="1"/>
  <c r="AD79" i="5"/>
  <c r="AC79" i="5"/>
  <c r="AF78" i="5"/>
  <c r="AG78" i="5" s="1"/>
  <c r="AD78" i="5"/>
  <c r="AC78" i="5"/>
  <c r="AF77" i="5"/>
  <c r="AG77" i="5" s="1"/>
  <c r="AD77" i="5"/>
  <c r="AC77" i="5"/>
  <c r="AF76" i="5"/>
  <c r="AG76" i="5" s="1"/>
  <c r="AD76" i="5"/>
  <c r="AC76" i="5"/>
  <c r="AG75" i="5"/>
  <c r="AF75" i="5"/>
  <c r="AD75" i="5"/>
  <c r="AC75" i="5"/>
  <c r="AF74" i="5"/>
  <c r="AG74" i="5" s="1"/>
  <c r="AD74" i="5"/>
  <c r="AC74" i="5"/>
  <c r="AF73" i="5"/>
  <c r="AG73" i="5" s="1"/>
  <c r="AD73" i="5"/>
  <c r="AC73" i="5"/>
  <c r="AF71" i="5"/>
  <c r="AG71" i="5" s="1"/>
  <c r="AD71" i="5"/>
  <c r="AC71" i="5"/>
  <c r="AF70" i="5"/>
  <c r="AG70" i="5" s="1"/>
  <c r="AD70" i="5"/>
  <c r="AC70" i="5"/>
  <c r="AF69" i="5"/>
  <c r="AG69" i="5" s="1"/>
  <c r="AD69" i="5"/>
  <c r="AC69" i="5"/>
  <c r="AF68" i="5"/>
  <c r="AG68" i="5" s="1"/>
  <c r="AD68" i="5"/>
  <c r="AC68" i="5"/>
  <c r="AF67" i="5"/>
  <c r="AG67" i="5" s="1"/>
  <c r="AD67" i="5"/>
  <c r="AC67" i="5"/>
  <c r="AO66" i="5"/>
  <c r="AL66" i="5"/>
  <c r="AF66" i="5"/>
  <c r="AG66" i="5" s="1"/>
  <c r="AD66" i="5"/>
  <c r="AC66" i="5"/>
  <c r="AO65" i="5"/>
  <c r="AL65" i="5"/>
  <c r="AF65" i="5"/>
  <c r="AD65" i="5"/>
  <c r="AC65" i="5"/>
  <c r="AO64" i="5"/>
  <c r="AL64" i="5"/>
  <c r="AF64" i="5"/>
  <c r="AG64" i="5" s="1"/>
  <c r="AD64" i="5"/>
  <c r="AC64" i="5"/>
  <c r="AO63" i="5"/>
  <c r="AL63" i="5"/>
  <c r="AF63" i="5"/>
  <c r="AG63" i="5" s="1"/>
  <c r="AD63" i="5"/>
  <c r="AC63" i="5"/>
  <c r="AO62" i="5"/>
  <c r="AL62" i="5"/>
  <c r="AF62" i="5"/>
  <c r="AG62" i="5" s="1"/>
  <c r="AD62" i="5"/>
  <c r="AC62" i="5"/>
  <c r="AO61" i="5"/>
  <c r="AL61" i="5"/>
  <c r="AG61" i="5"/>
  <c r="AF61" i="5"/>
  <c r="AD61" i="5"/>
  <c r="AC61" i="5"/>
  <c r="AO60" i="5"/>
  <c r="AL60" i="5"/>
  <c r="AF60" i="5"/>
  <c r="AG60" i="5" s="1"/>
  <c r="AD60" i="5"/>
  <c r="AC60" i="5"/>
  <c r="AO59" i="5"/>
  <c r="AL59" i="5"/>
  <c r="AG59" i="5"/>
  <c r="AF59" i="5"/>
  <c r="AD59" i="5"/>
  <c r="AC59" i="5"/>
  <c r="AO58" i="5"/>
  <c r="AL58" i="5"/>
  <c r="AF58" i="5"/>
  <c r="AG58" i="5" s="1"/>
  <c r="AD58" i="5"/>
  <c r="AC58" i="5"/>
  <c r="AO57" i="5"/>
  <c r="AL57" i="5"/>
  <c r="AF57" i="5"/>
  <c r="AG57" i="5" s="1"/>
  <c r="AD57" i="5"/>
  <c r="AC57" i="5"/>
  <c r="AO56" i="5"/>
  <c r="AL56" i="5"/>
  <c r="AF56" i="5"/>
  <c r="AG56" i="5" s="1"/>
  <c r="AD56" i="5"/>
  <c r="AC56" i="5"/>
  <c r="AO55" i="5"/>
  <c r="AL55" i="5"/>
  <c r="AG55" i="5"/>
  <c r="AF55" i="5"/>
  <c r="AD55" i="5"/>
  <c r="AC55" i="5"/>
  <c r="AO54" i="5"/>
  <c r="AL54" i="5"/>
  <c r="AF54" i="5"/>
  <c r="AG54" i="5" s="1"/>
  <c r="AD54" i="5"/>
  <c r="AC54" i="5"/>
  <c r="AO53" i="5"/>
  <c r="AL53" i="5"/>
  <c r="AF53" i="5"/>
  <c r="AG53" i="5" s="1"/>
  <c r="AD53" i="5"/>
  <c r="AC53" i="5"/>
  <c r="AO52" i="5"/>
  <c r="AL52" i="5"/>
  <c r="AF52" i="5"/>
  <c r="AG52" i="5" s="1"/>
  <c r="AD52" i="5"/>
  <c r="AC52" i="5"/>
  <c r="AO51" i="5"/>
  <c r="AL51" i="5"/>
  <c r="AF51" i="5"/>
  <c r="AG51" i="5" s="1"/>
  <c r="AD51" i="5"/>
  <c r="AC51" i="5"/>
  <c r="AO50" i="5"/>
  <c r="AL50" i="5"/>
  <c r="AF50" i="5"/>
  <c r="AG50" i="5" s="1"/>
  <c r="AD50" i="5"/>
  <c r="AC50" i="5"/>
  <c r="AO49" i="5"/>
  <c r="AL49" i="5"/>
  <c r="AG49" i="5"/>
  <c r="AF49" i="5"/>
  <c r="AD49" i="5"/>
  <c r="AC49" i="5"/>
  <c r="AO48" i="5"/>
  <c r="AL48" i="5"/>
  <c r="AF48" i="5"/>
  <c r="AD48" i="5"/>
  <c r="AC48" i="5"/>
  <c r="AO47" i="5"/>
  <c r="AL47" i="5"/>
  <c r="AF47" i="5"/>
  <c r="AG47" i="5" s="1"/>
  <c r="AD47" i="5"/>
  <c r="AC47" i="5"/>
  <c r="AO46" i="5"/>
  <c r="AL46" i="5"/>
  <c r="AG46" i="5"/>
  <c r="AF46" i="5"/>
  <c r="AD46" i="5"/>
  <c r="AC46" i="5"/>
  <c r="AO45" i="5"/>
  <c r="AL45" i="5"/>
  <c r="AF45" i="5"/>
  <c r="AG45" i="5" s="1"/>
  <c r="AD45" i="5"/>
  <c r="AC45" i="5"/>
  <c r="AO44" i="5"/>
  <c r="AL44" i="5"/>
  <c r="AG44" i="5"/>
  <c r="AF44" i="5"/>
  <c r="AD44" i="5"/>
  <c r="AC44" i="5"/>
  <c r="AO43" i="5"/>
  <c r="AL43" i="5"/>
  <c r="AF43" i="5"/>
  <c r="AG43" i="5" s="1"/>
  <c r="AD43" i="5"/>
  <c r="AC43" i="5"/>
  <c r="AO42" i="5"/>
  <c r="AL42" i="5"/>
  <c r="AG42" i="5"/>
  <c r="AF42" i="5"/>
  <c r="AD42" i="5"/>
  <c r="AC42" i="5"/>
  <c r="AO41" i="5"/>
  <c r="AL41" i="5"/>
  <c r="AF41" i="5"/>
  <c r="AG41" i="5" s="1"/>
  <c r="AD41" i="5"/>
  <c r="AC41" i="5"/>
  <c r="AO40" i="5"/>
  <c r="AL40" i="5"/>
  <c r="AG40" i="5"/>
  <c r="AF40" i="5"/>
  <c r="AD40" i="5"/>
  <c r="AC40" i="5"/>
  <c r="AO39" i="5"/>
  <c r="AL39" i="5"/>
  <c r="AF39" i="5"/>
  <c r="AD39" i="5"/>
  <c r="AC39" i="5"/>
  <c r="AO38" i="5"/>
  <c r="AL38" i="5"/>
  <c r="AF38" i="5"/>
  <c r="AG38" i="5" s="1"/>
  <c r="AD38" i="5"/>
  <c r="AC38" i="5"/>
  <c r="AO37" i="5"/>
  <c r="AL37" i="5"/>
  <c r="AF37" i="5"/>
  <c r="AG37" i="5" s="1"/>
  <c r="AD37" i="5"/>
  <c r="AC37" i="5"/>
  <c r="AO36" i="5"/>
  <c r="AL36" i="5"/>
  <c r="AG36" i="5"/>
  <c r="AF36" i="5"/>
  <c r="AD36" i="5"/>
  <c r="AC36" i="5"/>
  <c r="AO35" i="5"/>
  <c r="AL35" i="5"/>
  <c r="AF35" i="5"/>
  <c r="AG35" i="5" s="1"/>
  <c r="AD35" i="5"/>
  <c r="AC35" i="5"/>
  <c r="AO34" i="5"/>
  <c r="AL34" i="5"/>
  <c r="AF34" i="5"/>
  <c r="AG34" i="5" s="1"/>
  <c r="AD34" i="5"/>
  <c r="AC34" i="5"/>
  <c r="AO33" i="5"/>
  <c r="AL33" i="5"/>
  <c r="AF33" i="5"/>
  <c r="AG33" i="5" s="1"/>
  <c r="AD33" i="5"/>
  <c r="AC33" i="5"/>
  <c r="AO32" i="5"/>
  <c r="AL32" i="5"/>
  <c r="AF32" i="5"/>
  <c r="AG32" i="5" s="1"/>
  <c r="AD32" i="5"/>
  <c r="AC32" i="5"/>
  <c r="AO31" i="5"/>
  <c r="AL31" i="5"/>
  <c r="AF31" i="5"/>
  <c r="AG31" i="5" s="1"/>
  <c r="AD31" i="5"/>
  <c r="AC31" i="5"/>
  <c r="AO30" i="5"/>
  <c r="AL30" i="5"/>
  <c r="AG30" i="5"/>
  <c r="AF30" i="5"/>
  <c r="AD30" i="5"/>
  <c r="AC30" i="5"/>
  <c r="AO29" i="5"/>
  <c r="AL29" i="5"/>
  <c r="AF29" i="5"/>
  <c r="AG29" i="5" s="1"/>
  <c r="AD29" i="5"/>
  <c r="AC29" i="5"/>
  <c r="AO28" i="5"/>
  <c r="AL28" i="5"/>
  <c r="AF28" i="5"/>
  <c r="AG28" i="5" s="1"/>
  <c r="AD28" i="5"/>
  <c r="AC28" i="5"/>
  <c r="AO27" i="5"/>
  <c r="AL27" i="5"/>
  <c r="AF27" i="5"/>
  <c r="AG27" i="5" s="1"/>
  <c r="AD27" i="5"/>
  <c r="AC27" i="5"/>
  <c r="AO26" i="5"/>
  <c r="AL26" i="5"/>
  <c r="AF26" i="5"/>
  <c r="AD26" i="5"/>
  <c r="AC26" i="5"/>
  <c r="AO25" i="5"/>
  <c r="AL25" i="5"/>
  <c r="AF25" i="5"/>
  <c r="AG25" i="5" s="1"/>
  <c r="AD25" i="5"/>
  <c r="AC25" i="5"/>
  <c r="AO24" i="5"/>
  <c r="AL24" i="5"/>
  <c r="AF24" i="5"/>
  <c r="AG24" i="5" s="1"/>
  <c r="AD24" i="5"/>
  <c r="AC24" i="5"/>
  <c r="AO23" i="5"/>
  <c r="AL23" i="5"/>
  <c r="AF23" i="5"/>
  <c r="AG23" i="5" s="1"/>
  <c r="AD23" i="5"/>
  <c r="AC23" i="5"/>
  <c r="AO22" i="5"/>
  <c r="AL22" i="5"/>
  <c r="AF22" i="5"/>
  <c r="AG22" i="5" s="1"/>
  <c r="AD22" i="5"/>
  <c r="AC22" i="5"/>
  <c r="AO21" i="5"/>
  <c r="AL21" i="5"/>
  <c r="AF21" i="5"/>
  <c r="AG21" i="5" s="1"/>
  <c r="AD21" i="5"/>
  <c r="AC21" i="5"/>
  <c r="AO20" i="5"/>
  <c r="AL20" i="5"/>
  <c r="AF20" i="5"/>
  <c r="AD20" i="5"/>
  <c r="AC20" i="5"/>
  <c r="AO19" i="5"/>
  <c r="AL19" i="5"/>
  <c r="AF19" i="5"/>
  <c r="AG19" i="5" s="1"/>
  <c r="AD19" i="5"/>
  <c r="AC19" i="5"/>
  <c r="AO18" i="5"/>
  <c r="AL18" i="5"/>
  <c r="AF18" i="5"/>
  <c r="AG18" i="5" s="1"/>
  <c r="AD18" i="5"/>
  <c r="AC18" i="5"/>
  <c r="AO17" i="5"/>
  <c r="AL17" i="5"/>
  <c r="AF17" i="5"/>
  <c r="AG17" i="5" s="1"/>
  <c r="AD17" i="5"/>
  <c r="AC17" i="5"/>
  <c r="AO16" i="5"/>
  <c r="AL16" i="5"/>
  <c r="AF16" i="5"/>
  <c r="AG16" i="5" s="1"/>
  <c r="AD16" i="5"/>
  <c r="AC16" i="5"/>
  <c r="AO15" i="5"/>
  <c r="AL15" i="5"/>
  <c r="AF15" i="5"/>
  <c r="AG15" i="5" s="1"/>
  <c r="AD15" i="5"/>
  <c r="AC15" i="5"/>
  <c r="AO14" i="5"/>
  <c r="AL14" i="5"/>
  <c r="AF14" i="5"/>
  <c r="AG14" i="5" s="1"/>
  <c r="AD14" i="5"/>
  <c r="AC14" i="5"/>
  <c r="AO13" i="5"/>
  <c r="AL13" i="5"/>
  <c r="AF13" i="5"/>
  <c r="AG13" i="5" s="1"/>
  <c r="AD13" i="5"/>
  <c r="AC13" i="5"/>
  <c r="AO12" i="5"/>
  <c r="AL12" i="5"/>
  <c r="AF12" i="5"/>
  <c r="AG12" i="5" s="1"/>
  <c r="AD12" i="5"/>
  <c r="AC12" i="5"/>
  <c r="AO11" i="5"/>
  <c r="AL11" i="5"/>
  <c r="AF11" i="5"/>
  <c r="AG11" i="5" s="1"/>
  <c r="AD11" i="5"/>
  <c r="AC11" i="5"/>
  <c r="AO10" i="5"/>
  <c r="AL10" i="5"/>
  <c r="AF10" i="5"/>
  <c r="AG10" i="5" s="1"/>
  <c r="AD10" i="5"/>
  <c r="AC10" i="5"/>
  <c r="AO9" i="5"/>
  <c r="AL9" i="5"/>
  <c r="AF9" i="5"/>
  <c r="AG9" i="5" s="1"/>
  <c r="AD9" i="5"/>
  <c r="AC9" i="5"/>
  <c r="AO8" i="5"/>
  <c r="AL8" i="5"/>
  <c r="AF8" i="5"/>
  <c r="AD8" i="5"/>
  <c r="AC8" i="5"/>
  <c r="AO7" i="5"/>
  <c r="AL7" i="5"/>
  <c r="AF7" i="5"/>
  <c r="AG7" i="5" s="1"/>
  <c r="AD7" i="5"/>
  <c r="AC7" i="5"/>
  <c r="AF6" i="5"/>
  <c r="AD6" i="5"/>
  <c r="AC6" i="5"/>
  <c r="AF5" i="5"/>
  <c r="AD5" i="5"/>
  <c r="AC5" i="5"/>
  <c r="AF4" i="5"/>
  <c r="AD4" i="5"/>
  <c r="AC4" i="5"/>
  <c r="AF123" i="4"/>
  <c r="AD123" i="4"/>
  <c r="AC123" i="4"/>
  <c r="AF122" i="4"/>
  <c r="AD122" i="4"/>
  <c r="AC122" i="4"/>
  <c r="AF121" i="4"/>
  <c r="AG121" i="4" s="1"/>
  <c r="AD121" i="4"/>
  <c r="AC121" i="4"/>
  <c r="AF120" i="4"/>
  <c r="AD120" i="4"/>
  <c r="AC120" i="4"/>
  <c r="AF119" i="4"/>
  <c r="AG119" i="4" s="1"/>
  <c r="AD119" i="4"/>
  <c r="AC119" i="4"/>
  <c r="AG118" i="4"/>
  <c r="AF118" i="4"/>
  <c r="AD118" i="4"/>
  <c r="AC118" i="4"/>
  <c r="AG117" i="4"/>
  <c r="AF117" i="4"/>
  <c r="AD117" i="4"/>
  <c r="AC117" i="4"/>
  <c r="AF116" i="4"/>
  <c r="AG116" i="4" s="1"/>
  <c r="AD116" i="4"/>
  <c r="AC116" i="4"/>
  <c r="AG115" i="4"/>
  <c r="AF115" i="4"/>
  <c r="AD115" i="4"/>
  <c r="AC115" i="4"/>
  <c r="AG114" i="4"/>
  <c r="AF114" i="4"/>
  <c r="AD114" i="4"/>
  <c r="AC114" i="4"/>
  <c r="AF113" i="4"/>
  <c r="AG113" i="4" s="1"/>
  <c r="AD113" i="4"/>
  <c r="AC113" i="4"/>
  <c r="AG112" i="4"/>
  <c r="AF112" i="4"/>
  <c r="AD112" i="4"/>
  <c r="AC112" i="4"/>
  <c r="AF111" i="4"/>
  <c r="AD111" i="4"/>
  <c r="AC111" i="4"/>
  <c r="AF110" i="4"/>
  <c r="AG110" i="4" s="1"/>
  <c r="AD110" i="4"/>
  <c r="AC110" i="4"/>
  <c r="AG109" i="4"/>
  <c r="AF109" i="4"/>
  <c r="AD109" i="4"/>
  <c r="AC109" i="4"/>
  <c r="AF108" i="4"/>
  <c r="AG108" i="4" s="1"/>
  <c r="AD108" i="4"/>
  <c r="AC108" i="4"/>
  <c r="AF107" i="4"/>
  <c r="AD107" i="4"/>
  <c r="AC107" i="4"/>
  <c r="AG106" i="4"/>
  <c r="AF106" i="4"/>
  <c r="AD106" i="4"/>
  <c r="AC106" i="4"/>
  <c r="AF105" i="4"/>
  <c r="AG105" i="4" s="1"/>
  <c r="AD105" i="4"/>
  <c r="AC105" i="4"/>
  <c r="AG104" i="4"/>
  <c r="AF104" i="4"/>
  <c r="AD104" i="4"/>
  <c r="AC104" i="4"/>
  <c r="AG103" i="4"/>
  <c r="AF103" i="4"/>
  <c r="AD103" i="4"/>
  <c r="AC103" i="4"/>
  <c r="AG102" i="4"/>
  <c r="AF102" i="4"/>
  <c r="AD102" i="4"/>
  <c r="AC102" i="4"/>
  <c r="AG101" i="4"/>
  <c r="AF101" i="4"/>
  <c r="AD101" i="4"/>
  <c r="AC101" i="4"/>
  <c r="AG100" i="4"/>
  <c r="AF100" i="4"/>
  <c r="AD100" i="4"/>
  <c r="AC100" i="4"/>
  <c r="AF99" i="4"/>
  <c r="AD99" i="4"/>
  <c r="AC99" i="4"/>
  <c r="AG98" i="4"/>
  <c r="AF98" i="4"/>
  <c r="AD98" i="4"/>
  <c r="AC98" i="4"/>
  <c r="AF97" i="4"/>
  <c r="AG97" i="4" s="1"/>
  <c r="AD97" i="4"/>
  <c r="AC97" i="4"/>
  <c r="AF96" i="4"/>
  <c r="AG96" i="4" s="1"/>
  <c r="AD96" i="4"/>
  <c r="AC96" i="4"/>
  <c r="AG95" i="4"/>
  <c r="AF95" i="4"/>
  <c r="AD95" i="4"/>
  <c r="AC95" i="4"/>
  <c r="AF94" i="4"/>
  <c r="AG94" i="4" s="1"/>
  <c r="AD94" i="4"/>
  <c r="AC94" i="4"/>
  <c r="AF93" i="4"/>
  <c r="AG93" i="4" s="1"/>
  <c r="AD93" i="4"/>
  <c r="AC93" i="4"/>
  <c r="AG92" i="4"/>
  <c r="AF92" i="4"/>
  <c r="AD92" i="4"/>
  <c r="AC92" i="4"/>
  <c r="AF91" i="4"/>
  <c r="AG91" i="4" s="1"/>
  <c r="AD91" i="4"/>
  <c r="AC91" i="4"/>
  <c r="AF90" i="4"/>
  <c r="AG90" i="4" s="1"/>
  <c r="AD90" i="4"/>
  <c r="AC90" i="4"/>
  <c r="AG89" i="4"/>
  <c r="AF89" i="4"/>
  <c r="AD89" i="4"/>
  <c r="AC89" i="4"/>
  <c r="AF88" i="4"/>
  <c r="AG88" i="4" s="1"/>
  <c r="AD88" i="4"/>
  <c r="AC88" i="4"/>
  <c r="AF87" i="4"/>
  <c r="AG87" i="4" s="1"/>
  <c r="AD87" i="4"/>
  <c r="AC87" i="4"/>
  <c r="AG86" i="4"/>
  <c r="AF86" i="4"/>
  <c r="AD86" i="4"/>
  <c r="AC86" i="4"/>
  <c r="AF85" i="4"/>
  <c r="AG85" i="4" s="1"/>
  <c r="AD85" i="4"/>
  <c r="AC85" i="4"/>
  <c r="AF84" i="4"/>
  <c r="AG84" i="4" s="1"/>
  <c r="AD84" i="4"/>
  <c r="AC84" i="4"/>
  <c r="AG83" i="4"/>
  <c r="AF83" i="4"/>
  <c r="AD83" i="4"/>
  <c r="AC83" i="4"/>
  <c r="AF82" i="4"/>
  <c r="AG82" i="4" s="1"/>
  <c r="AD82" i="4"/>
  <c r="AC82" i="4"/>
  <c r="AF81" i="4"/>
  <c r="AG81" i="4" s="1"/>
  <c r="AD81" i="4"/>
  <c r="AC81" i="4"/>
  <c r="AG80" i="4"/>
  <c r="AF80" i="4"/>
  <c r="AD80" i="4"/>
  <c r="AC80" i="4"/>
  <c r="AF79" i="4"/>
  <c r="AD79" i="4"/>
  <c r="AC79" i="4"/>
  <c r="AG78" i="4"/>
  <c r="AF78" i="4"/>
  <c r="AD78" i="4"/>
  <c r="AC78" i="4"/>
  <c r="AG77" i="4"/>
  <c r="AF77" i="4"/>
  <c r="AD77" i="4"/>
  <c r="AC77" i="4"/>
  <c r="AG76" i="4"/>
  <c r="AF76" i="4"/>
  <c r="AD76" i="4"/>
  <c r="AC76" i="4"/>
  <c r="AG75" i="4"/>
  <c r="AF75" i="4"/>
  <c r="AD75" i="4"/>
  <c r="AC75" i="4"/>
  <c r="AG74" i="4"/>
  <c r="AF74" i="4"/>
  <c r="AD74" i="4"/>
  <c r="AC74" i="4"/>
  <c r="AG73" i="4"/>
  <c r="AF73" i="4"/>
  <c r="AD73" i="4"/>
  <c r="AC73" i="4"/>
  <c r="AG72" i="4"/>
  <c r="AF72" i="4"/>
  <c r="AD72" i="4"/>
  <c r="AC72" i="4"/>
  <c r="AG71" i="4"/>
  <c r="AF71" i="4"/>
  <c r="AD71" i="4"/>
  <c r="AC71" i="4"/>
  <c r="AG70" i="4"/>
  <c r="AF70" i="4"/>
  <c r="AD70" i="4"/>
  <c r="AC70" i="4"/>
  <c r="AG69" i="4"/>
  <c r="AF69" i="4"/>
  <c r="AD69" i="4"/>
  <c r="AC69" i="4"/>
  <c r="AG68" i="4"/>
  <c r="AF68" i="4"/>
  <c r="AD68" i="4"/>
  <c r="AC68" i="4"/>
  <c r="AG67" i="4"/>
  <c r="AF67" i="4"/>
  <c r="AD67" i="4"/>
  <c r="AC67" i="4"/>
  <c r="AO66" i="4"/>
  <c r="AL66" i="4"/>
  <c r="AF66" i="4"/>
  <c r="AG66" i="4" s="1"/>
  <c r="AD66" i="4"/>
  <c r="AC66" i="4"/>
  <c r="AO65" i="4"/>
  <c r="AL65" i="4"/>
  <c r="AF65" i="4"/>
  <c r="AD65" i="4"/>
  <c r="AC65" i="4"/>
  <c r="AO64" i="4"/>
  <c r="AL64" i="4"/>
  <c r="AG64" i="4"/>
  <c r="AF64" i="4"/>
  <c r="AD64" i="4"/>
  <c r="AC64" i="4"/>
  <c r="AO63" i="4"/>
  <c r="AL63" i="4"/>
  <c r="AG63" i="4"/>
  <c r="AF63" i="4"/>
  <c r="AD63" i="4"/>
  <c r="AC63" i="4"/>
  <c r="AO62" i="4"/>
  <c r="AL62" i="4"/>
  <c r="AG62" i="4"/>
  <c r="AF62" i="4"/>
  <c r="AD62" i="4"/>
  <c r="AC62" i="4"/>
  <c r="AO61" i="4"/>
  <c r="AL61" i="4"/>
  <c r="AG61" i="4"/>
  <c r="AF61" i="4"/>
  <c r="AD61" i="4"/>
  <c r="AC61" i="4"/>
  <c r="AO60" i="4"/>
  <c r="AL60" i="4"/>
  <c r="AG60" i="4"/>
  <c r="AF60" i="4"/>
  <c r="AD60" i="4"/>
  <c r="AC60" i="4"/>
  <c r="AO59" i="4"/>
  <c r="AL59" i="4"/>
  <c r="AG59" i="4"/>
  <c r="AF59" i="4"/>
  <c r="AD59" i="4"/>
  <c r="AC59" i="4"/>
  <c r="AO58" i="4"/>
  <c r="AL58" i="4"/>
  <c r="AG58" i="4"/>
  <c r="AF58" i="4"/>
  <c r="AD58" i="4"/>
  <c r="AC58" i="4"/>
  <c r="AO57" i="4"/>
  <c r="AL57" i="4"/>
  <c r="AG57" i="4"/>
  <c r="AF57" i="4"/>
  <c r="AD57" i="4"/>
  <c r="AC57" i="4"/>
  <c r="AO56" i="4"/>
  <c r="AL56" i="4"/>
  <c r="AG56" i="4"/>
  <c r="AF56" i="4"/>
  <c r="AD56" i="4"/>
  <c r="AC56" i="4"/>
  <c r="AO55" i="4"/>
  <c r="AL55" i="4"/>
  <c r="AG55" i="4"/>
  <c r="AF55" i="4"/>
  <c r="AD55" i="4"/>
  <c r="AC55" i="4"/>
  <c r="AO54" i="4"/>
  <c r="AL54" i="4"/>
  <c r="AG54" i="4"/>
  <c r="AF54" i="4"/>
  <c r="AD54" i="4"/>
  <c r="AC54" i="4"/>
  <c r="AO53" i="4"/>
  <c r="AL53" i="4"/>
  <c r="AG53" i="4"/>
  <c r="AF53" i="4"/>
  <c r="AD53" i="4"/>
  <c r="AC53" i="4"/>
  <c r="AO52" i="4"/>
  <c r="AL52" i="4"/>
  <c r="AG52" i="4"/>
  <c r="AF52" i="4"/>
  <c r="AD52" i="4"/>
  <c r="AC52" i="4"/>
  <c r="AO51" i="4"/>
  <c r="AL51" i="4"/>
  <c r="AG51" i="4"/>
  <c r="AF51" i="4"/>
  <c r="AD51" i="4"/>
  <c r="AC51" i="4"/>
  <c r="AO50" i="4"/>
  <c r="AL50" i="4"/>
  <c r="AG50" i="4"/>
  <c r="AF50" i="4"/>
  <c r="AD50" i="4"/>
  <c r="AC50" i="4"/>
  <c r="AO49" i="4"/>
  <c r="AL49" i="4"/>
  <c r="AG49" i="4"/>
  <c r="AF49" i="4"/>
  <c r="AD49" i="4"/>
  <c r="AC49" i="4"/>
  <c r="AO48" i="4"/>
  <c r="AL48" i="4"/>
  <c r="AF48" i="4"/>
  <c r="AD48" i="4"/>
  <c r="AC48" i="4"/>
  <c r="AO47" i="4"/>
  <c r="AL47" i="4"/>
  <c r="AF47" i="4"/>
  <c r="AG47" i="4" s="1"/>
  <c r="AD47" i="4"/>
  <c r="AC47" i="4"/>
  <c r="AO46" i="4"/>
  <c r="AL46" i="4"/>
  <c r="AF46" i="4"/>
  <c r="AG46" i="4" s="1"/>
  <c r="AD46" i="4"/>
  <c r="AC46" i="4"/>
  <c r="AO45" i="4"/>
  <c r="AL45" i="4"/>
  <c r="AF45" i="4"/>
  <c r="AG45" i="4" s="1"/>
  <c r="AD45" i="4"/>
  <c r="AC45" i="4"/>
  <c r="AO44" i="4"/>
  <c r="AL44" i="4"/>
  <c r="AF44" i="4"/>
  <c r="AG44" i="4" s="1"/>
  <c r="AD44" i="4"/>
  <c r="AC44" i="4"/>
  <c r="AO43" i="4"/>
  <c r="AL43" i="4"/>
  <c r="AF43" i="4"/>
  <c r="AG43" i="4" s="1"/>
  <c r="AD43" i="4"/>
  <c r="AC43" i="4"/>
  <c r="AO42" i="4"/>
  <c r="AL42" i="4"/>
  <c r="AF42" i="4"/>
  <c r="AG42" i="4" s="1"/>
  <c r="AD42" i="4"/>
  <c r="AC42" i="4"/>
  <c r="AO41" i="4"/>
  <c r="AL41" i="4"/>
  <c r="AF41" i="4"/>
  <c r="AG41" i="4" s="1"/>
  <c r="AD41" i="4"/>
  <c r="AC41" i="4"/>
  <c r="AO40" i="4"/>
  <c r="AL40" i="4"/>
  <c r="AF40" i="4"/>
  <c r="AG40" i="4" s="1"/>
  <c r="AD40" i="4"/>
  <c r="AC40" i="4"/>
  <c r="AO39" i="4"/>
  <c r="AL39" i="4"/>
  <c r="AF39" i="4"/>
  <c r="AD39" i="4"/>
  <c r="AC39" i="4"/>
  <c r="AO38" i="4"/>
  <c r="AL38" i="4"/>
  <c r="AG38" i="4"/>
  <c r="AF38" i="4"/>
  <c r="AD38" i="4"/>
  <c r="AC38" i="4"/>
  <c r="AO37" i="4"/>
  <c r="AL37" i="4"/>
  <c r="AF37" i="4"/>
  <c r="AG37" i="4" s="1"/>
  <c r="AD37" i="4"/>
  <c r="AC37" i="4"/>
  <c r="AO36" i="4"/>
  <c r="AL36" i="4"/>
  <c r="AG36" i="4"/>
  <c r="AF36" i="4"/>
  <c r="AD36" i="4"/>
  <c r="AC36" i="4"/>
  <c r="AO35" i="4"/>
  <c r="AL35" i="4"/>
  <c r="AF35" i="4"/>
  <c r="AG35" i="4" s="1"/>
  <c r="AD35" i="4"/>
  <c r="AC35" i="4"/>
  <c r="AO34" i="4"/>
  <c r="AL34" i="4"/>
  <c r="AG34" i="4"/>
  <c r="AF34" i="4"/>
  <c r="AD34" i="4"/>
  <c r="AC34" i="4"/>
  <c r="AO33" i="4"/>
  <c r="AL33" i="4"/>
  <c r="AF33" i="4"/>
  <c r="AG33" i="4" s="1"/>
  <c r="AD33" i="4"/>
  <c r="AC33" i="4"/>
  <c r="AO32" i="4"/>
  <c r="AL32" i="4"/>
  <c r="AG32" i="4"/>
  <c r="AF32" i="4"/>
  <c r="AD32" i="4"/>
  <c r="AC32" i="4"/>
  <c r="AO31" i="4"/>
  <c r="AL31" i="4"/>
  <c r="AF31" i="4"/>
  <c r="AG31" i="4" s="1"/>
  <c r="AD31" i="4"/>
  <c r="AC31" i="4"/>
  <c r="AO30" i="4"/>
  <c r="AL30" i="4"/>
  <c r="AF30" i="4"/>
  <c r="AG30" i="4" s="1"/>
  <c r="AD30" i="4"/>
  <c r="AC30" i="4"/>
  <c r="AO29" i="4"/>
  <c r="AL29" i="4"/>
  <c r="AF29" i="4"/>
  <c r="AG29" i="4" s="1"/>
  <c r="AD29" i="4"/>
  <c r="AC29" i="4"/>
  <c r="AO28" i="4"/>
  <c r="AL28" i="4"/>
  <c r="AF28" i="4"/>
  <c r="AG28" i="4" s="1"/>
  <c r="AD28" i="4"/>
  <c r="AC28" i="4"/>
  <c r="AO27" i="4"/>
  <c r="AL27" i="4"/>
  <c r="AF27" i="4"/>
  <c r="AG27" i="4" s="1"/>
  <c r="AD27" i="4"/>
  <c r="AC27" i="4"/>
  <c r="AO26" i="4"/>
  <c r="AL26" i="4"/>
  <c r="AF26" i="4"/>
  <c r="AD26" i="4"/>
  <c r="AC26" i="4"/>
  <c r="AO25" i="4"/>
  <c r="AL25" i="4"/>
  <c r="AF25" i="4"/>
  <c r="AG25" i="4" s="1"/>
  <c r="AD25" i="4"/>
  <c r="AC25" i="4"/>
  <c r="AO24" i="4"/>
  <c r="AL24" i="4"/>
  <c r="AF24" i="4"/>
  <c r="AG24" i="4" s="1"/>
  <c r="AD24" i="4"/>
  <c r="AC24" i="4"/>
  <c r="AO23" i="4"/>
  <c r="AL23" i="4"/>
  <c r="AF23" i="4"/>
  <c r="AG23" i="4" s="1"/>
  <c r="AD23" i="4"/>
  <c r="AC23" i="4"/>
  <c r="AO22" i="4"/>
  <c r="AL22" i="4"/>
  <c r="AF22" i="4"/>
  <c r="AG22" i="4" s="1"/>
  <c r="AD22" i="4"/>
  <c r="AC22" i="4"/>
  <c r="AO21" i="4"/>
  <c r="AL21" i="4"/>
  <c r="AF21" i="4"/>
  <c r="AG21" i="4" s="1"/>
  <c r="AD21" i="4"/>
  <c r="AC21" i="4"/>
  <c r="AO20" i="4"/>
  <c r="AL20" i="4"/>
  <c r="AF20" i="4"/>
  <c r="AD20" i="4"/>
  <c r="AC20" i="4"/>
  <c r="AO19" i="4"/>
  <c r="AL19" i="4"/>
  <c r="AG19" i="4"/>
  <c r="AF19" i="4"/>
  <c r="AD19" i="4"/>
  <c r="AC19" i="4"/>
  <c r="AO18" i="4"/>
  <c r="AL18" i="4"/>
  <c r="AF18" i="4"/>
  <c r="AG18" i="4" s="1"/>
  <c r="AD18" i="4"/>
  <c r="AC18" i="4"/>
  <c r="AO17" i="4"/>
  <c r="AL17" i="4"/>
  <c r="AG17" i="4"/>
  <c r="AF17" i="4"/>
  <c r="AD17" i="4"/>
  <c r="AC17" i="4"/>
  <c r="AO16" i="4"/>
  <c r="AL16" i="4"/>
  <c r="AF16" i="4"/>
  <c r="AG16" i="4" s="1"/>
  <c r="AD16" i="4"/>
  <c r="AC16" i="4"/>
  <c r="AO15" i="4"/>
  <c r="AL15" i="4"/>
  <c r="AG15" i="4"/>
  <c r="AF15" i="4"/>
  <c r="AD15" i="4"/>
  <c r="AC15" i="4"/>
  <c r="AO14" i="4"/>
  <c r="AL14" i="4"/>
  <c r="AF14" i="4"/>
  <c r="AG14" i="4" s="1"/>
  <c r="AD14" i="4"/>
  <c r="AC14" i="4"/>
  <c r="AO13" i="4"/>
  <c r="AL13" i="4"/>
  <c r="AG13" i="4"/>
  <c r="AF13" i="4"/>
  <c r="AD13" i="4"/>
  <c r="AC13" i="4"/>
  <c r="AO12" i="4"/>
  <c r="AL12" i="4"/>
  <c r="AF12" i="4"/>
  <c r="AG12" i="4" s="1"/>
  <c r="AD12" i="4"/>
  <c r="AC12" i="4"/>
  <c r="AO11" i="4"/>
  <c r="AL11" i="4"/>
  <c r="AG11" i="4"/>
  <c r="AF11" i="4"/>
  <c r="AD11" i="4"/>
  <c r="AC11" i="4"/>
  <c r="AO10" i="4"/>
  <c r="AL10" i="4"/>
  <c r="AF10" i="4"/>
  <c r="AG10" i="4" s="1"/>
  <c r="AD10" i="4"/>
  <c r="AC10" i="4"/>
  <c r="AO9" i="4"/>
  <c r="AL9" i="4"/>
  <c r="AG9" i="4"/>
  <c r="AF9" i="4"/>
  <c r="AD9" i="4"/>
  <c r="AC9" i="4"/>
  <c r="AO8" i="4"/>
  <c r="AL8" i="4"/>
  <c r="AF8" i="4"/>
  <c r="AD8" i="4"/>
  <c r="AC8" i="4"/>
  <c r="AO7" i="4"/>
  <c r="AL7" i="4"/>
  <c r="AG7" i="4"/>
  <c r="AF7" i="4"/>
  <c r="AD7" i="4"/>
  <c r="AC7" i="4"/>
  <c r="AF6" i="4"/>
  <c r="AD6" i="4"/>
  <c r="AC6" i="4"/>
  <c r="AF5" i="4"/>
  <c r="AD5" i="4"/>
  <c r="AC5" i="4"/>
  <c r="AF4" i="4"/>
  <c r="AF124" i="4" s="1"/>
  <c r="AD4" i="4"/>
  <c r="AC4" i="4"/>
  <c r="AO66" i="1"/>
  <c r="AL66" i="1"/>
  <c r="AO65" i="1"/>
  <c r="AL65" i="1"/>
  <c r="AO64" i="1"/>
  <c r="AL64" i="1"/>
  <c r="AO63" i="1"/>
  <c r="AL63" i="1"/>
  <c r="AO62" i="1"/>
  <c r="AL62" i="1"/>
  <c r="AO61" i="1"/>
  <c r="AL61" i="1"/>
  <c r="AO60" i="1"/>
  <c r="AL60" i="1"/>
  <c r="AO59" i="1"/>
  <c r="AL59" i="1"/>
  <c r="AO58" i="1"/>
  <c r="AL58" i="1"/>
  <c r="AO57" i="1"/>
  <c r="AL57" i="1"/>
  <c r="AO56" i="1"/>
  <c r="AL56" i="1"/>
  <c r="AO55" i="1"/>
  <c r="AL55" i="1"/>
  <c r="AO54" i="1"/>
  <c r="AL54" i="1"/>
  <c r="AO53" i="1"/>
  <c r="AL53" i="1"/>
  <c r="AO52" i="1"/>
  <c r="AL52" i="1"/>
  <c r="AO51" i="1"/>
  <c r="AL51" i="1"/>
  <c r="AO50" i="1"/>
  <c r="AL50" i="1"/>
  <c r="AO49" i="1"/>
  <c r="AL49" i="1"/>
  <c r="AO48" i="1"/>
  <c r="AL48" i="1"/>
  <c r="AO47" i="1"/>
  <c r="AL47" i="1"/>
  <c r="AO46" i="1"/>
  <c r="AL46" i="1"/>
  <c r="AO45" i="1"/>
  <c r="AL45" i="1"/>
  <c r="AO44" i="1"/>
  <c r="AL44" i="1"/>
  <c r="AO43" i="1"/>
  <c r="AL43" i="1"/>
  <c r="AO42" i="1"/>
  <c r="AL42" i="1"/>
  <c r="AO41" i="1"/>
  <c r="AL41" i="1"/>
  <c r="AO40" i="1"/>
  <c r="AL40" i="1"/>
  <c r="AO39" i="1"/>
  <c r="AL39" i="1"/>
  <c r="AO38" i="1"/>
  <c r="AL38" i="1"/>
  <c r="AO37" i="1"/>
  <c r="AL37" i="1"/>
  <c r="AO36" i="1"/>
  <c r="AL36" i="1"/>
  <c r="AO35" i="1"/>
  <c r="AL35" i="1"/>
  <c r="AO34" i="1"/>
  <c r="AL34" i="1"/>
  <c r="AO33" i="1"/>
  <c r="AL33" i="1"/>
  <c r="AO32" i="1"/>
  <c r="AL32" i="1"/>
  <c r="AO31" i="1"/>
  <c r="AL31" i="1"/>
  <c r="AO30" i="1"/>
  <c r="AL30" i="1"/>
  <c r="AO29" i="1"/>
  <c r="AL29" i="1"/>
  <c r="AO28" i="1"/>
  <c r="AL28" i="1"/>
  <c r="AO27" i="1"/>
  <c r="AL27" i="1"/>
  <c r="AO26" i="1"/>
  <c r="AL26" i="1"/>
  <c r="AO25" i="1"/>
  <c r="AL25" i="1"/>
  <c r="AO24" i="1"/>
  <c r="AL24" i="1"/>
  <c r="AO23" i="1"/>
  <c r="AL23" i="1"/>
  <c r="AO22" i="1"/>
  <c r="AL22" i="1"/>
  <c r="AO21" i="1"/>
  <c r="AL21" i="1"/>
  <c r="AO20" i="1"/>
  <c r="AL20" i="1"/>
  <c r="AO19" i="1"/>
  <c r="AL19" i="1"/>
  <c r="AO18" i="1"/>
  <c r="AL18" i="1"/>
  <c r="AO17" i="1"/>
  <c r="AL17" i="1"/>
  <c r="AO16" i="1"/>
  <c r="AL16" i="1"/>
  <c r="AO15" i="1"/>
  <c r="AL15" i="1"/>
  <c r="AO14" i="1"/>
  <c r="AL14" i="1"/>
  <c r="AO13" i="1"/>
  <c r="AL13" i="1"/>
  <c r="AO12" i="1"/>
  <c r="AL12" i="1"/>
  <c r="AO11" i="1"/>
  <c r="AL11" i="1"/>
  <c r="AO10" i="1"/>
  <c r="AL10" i="1"/>
  <c r="AO9" i="1"/>
  <c r="AL9" i="1"/>
  <c r="AO8" i="1"/>
  <c r="AL8" i="1"/>
  <c r="AO7" i="1"/>
  <c r="AL7" i="1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M3" i="3"/>
  <c r="L3" i="3"/>
  <c r="AG83" i="1"/>
  <c r="AG121" i="1"/>
  <c r="AG119" i="1"/>
  <c r="AG118" i="1"/>
  <c r="AG117" i="1"/>
  <c r="AG116" i="1"/>
  <c r="AG115" i="1"/>
  <c r="AG114" i="1"/>
  <c r="AG113" i="1"/>
  <c r="AG109" i="1"/>
  <c r="AG108" i="1"/>
  <c r="AG102" i="1"/>
  <c r="AG94" i="1"/>
  <c r="AG90" i="1"/>
  <c r="AG84" i="1"/>
  <c r="AG70" i="1"/>
  <c r="AG69" i="1"/>
  <c r="AG12" i="1"/>
  <c r="AF123" i="1"/>
  <c r="AF122" i="1"/>
  <c r="AF121" i="1"/>
  <c r="AF120" i="1"/>
  <c r="AF119" i="1"/>
  <c r="AF118" i="1"/>
  <c r="AF117" i="1"/>
  <c r="AF116" i="1"/>
  <c r="AF115" i="1"/>
  <c r="AF114" i="1"/>
  <c r="AF113" i="1"/>
  <c r="AF112" i="1"/>
  <c r="AG112" i="1" s="1"/>
  <c r="AF111" i="1"/>
  <c r="AF110" i="1"/>
  <c r="AG110" i="1" s="1"/>
  <c r="AF109" i="1"/>
  <c r="AF108" i="1"/>
  <c r="AF107" i="1"/>
  <c r="AF106" i="1"/>
  <c r="AG106" i="1" s="1"/>
  <c r="AF105" i="1"/>
  <c r="AG105" i="1" s="1"/>
  <c r="AF104" i="1"/>
  <c r="AG104" i="1" s="1"/>
  <c r="AF103" i="1"/>
  <c r="AG103" i="1" s="1"/>
  <c r="AF102" i="1"/>
  <c r="AF101" i="1"/>
  <c r="AG101" i="1" s="1"/>
  <c r="AF100" i="1"/>
  <c r="AG100" i="1" s="1"/>
  <c r="AF99" i="1"/>
  <c r="AF98" i="1"/>
  <c r="AG98" i="1" s="1"/>
  <c r="AF97" i="1"/>
  <c r="AG97" i="1" s="1"/>
  <c r="AF96" i="1"/>
  <c r="AG96" i="1" s="1"/>
  <c r="AF95" i="1"/>
  <c r="AG95" i="1" s="1"/>
  <c r="AF94" i="1"/>
  <c r="AF93" i="1"/>
  <c r="AG93" i="1" s="1"/>
  <c r="AF92" i="1"/>
  <c r="AG92" i="1" s="1"/>
  <c r="AF91" i="1"/>
  <c r="AG91" i="1" s="1"/>
  <c r="AF90" i="1"/>
  <c r="AF89" i="1"/>
  <c r="AG89" i="1" s="1"/>
  <c r="AF88" i="1"/>
  <c r="AG88" i="1" s="1"/>
  <c r="AF87" i="1"/>
  <c r="AG87" i="1" s="1"/>
  <c r="AF86" i="1"/>
  <c r="AG86" i="1" s="1"/>
  <c r="AF85" i="1"/>
  <c r="AG85" i="1" s="1"/>
  <c r="AF84" i="1"/>
  <c r="AF83" i="1"/>
  <c r="AF82" i="1"/>
  <c r="AG82" i="1" s="1"/>
  <c r="AF81" i="1"/>
  <c r="AG81" i="1" s="1"/>
  <c r="AF80" i="1"/>
  <c r="AG80" i="1" s="1"/>
  <c r="AF79" i="1"/>
  <c r="AF78" i="1"/>
  <c r="AG78" i="1" s="1"/>
  <c r="AF77" i="1"/>
  <c r="AG77" i="1" s="1"/>
  <c r="AF76" i="1"/>
  <c r="AG76" i="1" s="1"/>
  <c r="AF75" i="1"/>
  <c r="AG75" i="1" s="1"/>
  <c r="AF74" i="1"/>
  <c r="AG74" i="1" s="1"/>
  <c r="AF73" i="1"/>
  <c r="AG73" i="1" s="1"/>
  <c r="AF72" i="1"/>
  <c r="AG72" i="1" s="1"/>
  <c r="AF71" i="1"/>
  <c r="AG71" i="1" s="1"/>
  <c r="AF70" i="1"/>
  <c r="AF69" i="1"/>
  <c r="AF68" i="1"/>
  <c r="AG68" i="1" s="1"/>
  <c r="AF67" i="1"/>
  <c r="AG67" i="1" s="1"/>
  <c r="AF66" i="1"/>
  <c r="AG66" i="1" s="1"/>
  <c r="AF65" i="1"/>
  <c r="AF64" i="1"/>
  <c r="AG64" i="1" s="1"/>
  <c r="AF63" i="1"/>
  <c r="AG63" i="1" s="1"/>
  <c r="AF62" i="1"/>
  <c r="AG62" i="1" s="1"/>
  <c r="AF61" i="1"/>
  <c r="AG61" i="1" s="1"/>
  <c r="AF60" i="1"/>
  <c r="AG60" i="1" s="1"/>
  <c r="AF59" i="1"/>
  <c r="AG59" i="1" s="1"/>
  <c r="AF58" i="1"/>
  <c r="AG58" i="1" s="1"/>
  <c r="AF57" i="1"/>
  <c r="AG57" i="1" s="1"/>
  <c r="AF56" i="1"/>
  <c r="AG56" i="1" s="1"/>
  <c r="AF55" i="1"/>
  <c r="AG55" i="1" s="1"/>
  <c r="AF54" i="1"/>
  <c r="AG54" i="1" s="1"/>
  <c r="AF53" i="1"/>
  <c r="AG53" i="1" s="1"/>
  <c r="AF52" i="1"/>
  <c r="AG52" i="1" s="1"/>
  <c r="AF51" i="1"/>
  <c r="AG51" i="1" s="1"/>
  <c r="AF50" i="1"/>
  <c r="AG50" i="1" s="1"/>
  <c r="AF49" i="1"/>
  <c r="AG49" i="1" s="1"/>
  <c r="AF48" i="1"/>
  <c r="AF47" i="1"/>
  <c r="AG47" i="1" s="1"/>
  <c r="AF46" i="1"/>
  <c r="AG46" i="1" s="1"/>
  <c r="AF45" i="1"/>
  <c r="AG45" i="1" s="1"/>
  <c r="AF44" i="1"/>
  <c r="AG44" i="1" s="1"/>
  <c r="AF43" i="1"/>
  <c r="AG43" i="1" s="1"/>
  <c r="AF42" i="1"/>
  <c r="AG42" i="1" s="1"/>
  <c r="AF41" i="1"/>
  <c r="AG41" i="1" s="1"/>
  <c r="AF40" i="1"/>
  <c r="AG40" i="1" s="1"/>
  <c r="AF39" i="1"/>
  <c r="AF38" i="1"/>
  <c r="AG38" i="1" s="1"/>
  <c r="AF37" i="1"/>
  <c r="AG37" i="1" s="1"/>
  <c r="AF36" i="1"/>
  <c r="AG36" i="1" s="1"/>
  <c r="AF35" i="1"/>
  <c r="AG35" i="1" s="1"/>
  <c r="AF34" i="1"/>
  <c r="AG34" i="1" s="1"/>
  <c r="AF33" i="1"/>
  <c r="AG33" i="1" s="1"/>
  <c r="AF32" i="1"/>
  <c r="AG32" i="1" s="1"/>
  <c r="AF31" i="1"/>
  <c r="AG31" i="1" s="1"/>
  <c r="AF30" i="1"/>
  <c r="AG30" i="1" s="1"/>
  <c r="AF29" i="1"/>
  <c r="AG29" i="1" s="1"/>
  <c r="AF28" i="1"/>
  <c r="AG28" i="1" s="1"/>
  <c r="AF27" i="1"/>
  <c r="AG27" i="1" s="1"/>
  <c r="AF26" i="1"/>
  <c r="AF25" i="1"/>
  <c r="AG25" i="1" s="1"/>
  <c r="AF24" i="1"/>
  <c r="AG24" i="1" s="1"/>
  <c r="AF23" i="1"/>
  <c r="AG23" i="1" s="1"/>
  <c r="AF22" i="1"/>
  <c r="AG22" i="1" s="1"/>
  <c r="AF21" i="1"/>
  <c r="AG21" i="1" s="1"/>
  <c r="AF20" i="1"/>
  <c r="AF19" i="1"/>
  <c r="AG19" i="1" s="1"/>
  <c r="AF18" i="1"/>
  <c r="AG18" i="1" s="1"/>
  <c r="AF17" i="1"/>
  <c r="AG17" i="1" s="1"/>
  <c r="AF16" i="1"/>
  <c r="AG16" i="1" s="1"/>
  <c r="AF15" i="1"/>
  <c r="AG15" i="1" s="1"/>
  <c r="AF14" i="1"/>
  <c r="AG14" i="1" s="1"/>
  <c r="AF13" i="1"/>
  <c r="AG13" i="1" s="1"/>
  <c r="AF12" i="1"/>
  <c r="AF11" i="1"/>
  <c r="AG11" i="1" s="1"/>
  <c r="AF10" i="1"/>
  <c r="AG10" i="1" s="1"/>
  <c r="AF9" i="1"/>
  <c r="AG9" i="1" s="1"/>
  <c r="AF8" i="1"/>
  <c r="AF7" i="1"/>
  <c r="AG7" i="1" s="1"/>
  <c r="AF6" i="1"/>
  <c r="AF5" i="1"/>
  <c r="AF4" i="1"/>
  <c r="AD123" i="1"/>
  <c r="AD122" i="1"/>
  <c r="AD121" i="1"/>
  <c r="AD120" i="1"/>
  <c r="AD119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F126" i="8" l="1"/>
  <c r="AG126" i="8"/>
  <c r="AF126" i="7"/>
  <c r="AG126" i="7"/>
  <c r="AF126" i="6"/>
  <c r="AG126" i="6"/>
  <c r="AF126" i="5"/>
  <c r="AG126" i="5"/>
  <c r="AG124" i="4"/>
  <c r="AG124" i="1"/>
  <c r="AF12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513CB37-DD27-4A07-BD69-72EFA9706B25}" keepAlive="1" name="Query - Booking_Report (23) - Sep-Dec 22" description="Connection to the 'Booking_Report (23) - Sep-Dec 22' query in the workbook." type="5" refreshedVersion="8" background="1" saveData="1">
    <dbPr connection="Provider=Microsoft.Mashup.OleDb.1;Data Source=$Workbook$;Location=&quot;Booking_Report (23) - Sep-Dec 22&quot;;Extended Properties=&quot;&quot;" command="SELECT * FROM [Booking_Report (23) - Sep-Dec 22]"/>
  </connection>
  <connection id="2" xr16:uid="{4E21E2A4-0D8B-4A2E-936E-F8DCE31752FF}" keepAlive="1" name="Query - games_ml_for_john" description="Connection to the 'games_ml_for_john' query in the workbook." type="5" refreshedVersion="8" background="1" saveData="1">
    <dbPr connection="Provider=Microsoft.Mashup.OleDb.1;Data Source=$Workbook$;Location=games_ml_for_john;Extended Properties=&quot;&quot;" command="SELECT * FROM [games_ml_for_john]"/>
  </connection>
</connections>
</file>

<file path=xl/sharedStrings.xml><?xml version="1.0" encoding="utf-8"?>
<sst xmlns="http://schemas.openxmlformats.org/spreadsheetml/2006/main" count="8840" uniqueCount="481">
  <si>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</si>
  <si>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</si>
  <si>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</si>
  <si>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</si>
  <si>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</si>
  <si>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</si>
  <si>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</si>
  <si>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</si>
  <si>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</si>
  <si>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</si>
  <si>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Booking Report</t>
  </si>
  <si>
    <t/>
  </si>
  <si>
    <t xml:space="preserve">Location : All Locations </t>
  </si>
  <si>
    <t>Booking period from 09/01/2022 to 12/31/2022 Cut-off date 12/31/2022  Display bookings by invoiced and not invoiced</t>
  </si>
  <si>
    <t>"The Booking Report shows only financials for what's invoiced and "firmed" up. You may see a booking below with no financials that has fees but it hasn't  been invoiced."</t>
  </si>
  <si>
    <t>Location</t>
  </si>
  <si>
    <t>Booking</t>
  </si>
  <si>
    <t>Customer</t>
  </si>
  <si>
    <t>Booking #</t>
  </si>
  <si>
    <t>Resource</t>
  </si>
  <si>
    <t>Area</t>
  </si>
  <si>
    <t>DOW</t>
  </si>
  <si>
    <t>Event Start</t>
  </si>
  <si>
    <t>Event End</t>
  </si>
  <si>
    <t>Uninvoiced</t>
  </si>
  <si>
    <t>Pegula Ice Arena</t>
  </si>
  <si>
    <t>NHL - September 2022</t>
  </si>
  <si>
    <t xml:space="preserve">$8,190.00 </t>
  </si>
  <si>
    <t xml:space="preserve">Nittany Hockey League (NHL) </t>
  </si>
  <si>
    <t>633</t>
  </si>
  <si>
    <t>Community Rink</t>
  </si>
  <si>
    <t>Thu</t>
  </si>
  <si>
    <t>9/1/2022 19:45</t>
  </si>
  <si>
    <t>9/1/2022 20:50</t>
  </si>
  <si>
    <t xml:space="preserve">$292.50 </t>
  </si>
  <si>
    <t>Varsity Rink</t>
  </si>
  <si>
    <t>Sun</t>
  </si>
  <si>
    <t>9/4/2022 16:05</t>
  </si>
  <si>
    <t>9/4/2022 17:10</t>
  </si>
  <si>
    <t>9/4/2022 17:25</t>
  </si>
  <si>
    <t>9/4/2022 18:30</t>
  </si>
  <si>
    <t>Mon</t>
  </si>
  <si>
    <t>9/5/2022 20:15</t>
  </si>
  <si>
    <t>9/5/2022 21:20</t>
  </si>
  <si>
    <t>9/5/2022 21:35</t>
  </si>
  <si>
    <t>9/5/2022 22:40</t>
  </si>
  <si>
    <t>Tue</t>
  </si>
  <si>
    <t>9/6/2022 21:45</t>
  </si>
  <si>
    <t>9/6/2022 22:50</t>
  </si>
  <si>
    <t>Wed</t>
  </si>
  <si>
    <t>9/7/2022 21:35</t>
  </si>
  <si>
    <t>9/7/2022 22:40</t>
  </si>
  <si>
    <t>9/8/2022 19:45</t>
  </si>
  <si>
    <t>9/8/2022 20:50</t>
  </si>
  <si>
    <t>9/11/2022 20:00</t>
  </si>
  <si>
    <t>9/11/2022 21:05</t>
  </si>
  <si>
    <t>9/11/2022 21:20</t>
  </si>
  <si>
    <t>9/11/2022 22:25</t>
  </si>
  <si>
    <t>9/12/2022 21:30</t>
  </si>
  <si>
    <t>9/12/2022 22:35</t>
  </si>
  <si>
    <t>9/13/2022 21:45</t>
  </si>
  <si>
    <t>9/13/2022 22:50</t>
  </si>
  <si>
    <t>9/14/2022 21:35</t>
  </si>
  <si>
    <t>9/14/2022 22:40</t>
  </si>
  <si>
    <t>9/15/2022 19:00</t>
  </si>
  <si>
    <t>9/15/2022 20:05</t>
  </si>
  <si>
    <t>Sat</t>
  </si>
  <si>
    <t>9/17/2022 7:25</t>
  </si>
  <si>
    <t>9/17/2022 8:30</t>
  </si>
  <si>
    <t>9/17/2022 8:45</t>
  </si>
  <si>
    <t>9/17/2022 9:50</t>
  </si>
  <si>
    <t>9/17/2022 10:05</t>
  </si>
  <si>
    <t>9/17/2022 11:10</t>
  </si>
  <si>
    <t>9/18/2022 20:00</t>
  </si>
  <si>
    <t>9/18/2022 21:05</t>
  </si>
  <si>
    <t>9/18/2022 21:20</t>
  </si>
  <si>
    <t>9/18/2022 22:25</t>
  </si>
  <si>
    <t>9/19/2022 21:30</t>
  </si>
  <si>
    <t>9/19/2022 22:35</t>
  </si>
  <si>
    <t>9/20/2022 21:45</t>
  </si>
  <si>
    <t>9/20/2022 22:50</t>
  </si>
  <si>
    <t>9/21/2022 21:35</t>
  </si>
  <si>
    <t>9/21/2022 22:40</t>
  </si>
  <si>
    <t>9/25/2022 20:00</t>
  </si>
  <si>
    <t>9/25/2022 21:05</t>
  </si>
  <si>
    <t>9/25/2022 21:20</t>
  </si>
  <si>
    <t>9/25/2022 22:25</t>
  </si>
  <si>
    <t>9/26/2022 21:30</t>
  </si>
  <si>
    <t>9/26/2022 22:35</t>
  </si>
  <si>
    <t>9/27/2022 21:45</t>
  </si>
  <si>
    <t>9/27/2022 22:50</t>
  </si>
  <si>
    <t>9/28/2022 21:35</t>
  </si>
  <si>
    <t>9/28/2022 22:40</t>
  </si>
  <si>
    <t>9/29/2022 19:45</t>
  </si>
  <si>
    <t>9/29/2022 20:50</t>
  </si>
  <si>
    <t>NHL - October 2022</t>
  </si>
  <si>
    <t>645</t>
  </si>
  <si>
    <t>10/2/2022 20:00</t>
  </si>
  <si>
    <t>10/2/2022 21:05</t>
  </si>
  <si>
    <t>10/2/2022 21:20</t>
  </si>
  <si>
    <t>10/2/2022 22:25</t>
  </si>
  <si>
    <t>10/3/2022 21:30</t>
  </si>
  <si>
    <t>10/3/2022 22:35</t>
  </si>
  <si>
    <t>10/4/2022 21:45</t>
  </si>
  <si>
    <t>10/4/2022 22:50</t>
  </si>
  <si>
    <t>10/5/2022 21:35</t>
  </si>
  <si>
    <t>10/5/2022 22:40</t>
  </si>
  <si>
    <t>10/6/2022 19:45</t>
  </si>
  <si>
    <t>10/6/2022 20:50</t>
  </si>
  <si>
    <t>10/8/2022 8:05</t>
  </si>
  <si>
    <t>10/8/2022 9:10</t>
  </si>
  <si>
    <t>10/8/2022 9:25</t>
  </si>
  <si>
    <t>10/8/2022 10:30</t>
  </si>
  <si>
    <t>10/9/2022 20:15</t>
  </si>
  <si>
    <t>10/9/2022 21:20</t>
  </si>
  <si>
    <t>10/9/2022 21:35</t>
  </si>
  <si>
    <t>10/9/2022 22:40</t>
  </si>
  <si>
    <t>10/10/2022 21:30</t>
  </si>
  <si>
    <t>10/10/2022 22:35</t>
  </si>
  <si>
    <t>10/11/2022 21:45</t>
  </si>
  <si>
    <t>10/11/2022 22:50</t>
  </si>
  <si>
    <t>10/12/2022 21:35</t>
  </si>
  <si>
    <t>10/12/2022 22:40</t>
  </si>
  <si>
    <t>10/15/2022 7:25</t>
  </si>
  <si>
    <t>10/15/2022 8:30</t>
  </si>
  <si>
    <t>10/15/2022 8:45</t>
  </si>
  <si>
    <t>10/15/2022 9:50</t>
  </si>
  <si>
    <t>10/15/2022 10:05</t>
  </si>
  <si>
    <t>10/15/2022 11:10</t>
  </si>
  <si>
    <t>10/15/2022 11:25</t>
  </si>
  <si>
    <t>10/15/2022 12:30</t>
  </si>
  <si>
    <t>10/16/2022 20:00</t>
  </si>
  <si>
    <t>10/16/2022 21:05</t>
  </si>
  <si>
    <t>10/16/2022 21:20</t>
  </si>
  <si>
    <t>10/16/2022 22:25</t>
  </si>
  <si>
    <t>10/17/2022 21:30</t>
  </si>
  <si>
    <t>10/17/2022 22:35</t>
  </si>
  <si>
    <t>10/18/2022 21:45</t>
  </si>
  <si>
    <t>10/18/2022 22:50</t>
  </si>
  <si>
    <t>10/19/2022 21:35</t>
  </si>
  <si>
    <t>10/19/2022 22:40</t>
  </si>
  <si>
    <t>10/25/2022 21:45</t>
  </si>
  <si>
    <t>10/25/2022 22:50</t>
  </si>
  <si>
    <t>10/26/2022 21:35</t>
  </si>
  <si>
    <t>10/26/2022 22:40</t>
  </si>
  <si>
    <t>10/27/2022 22:15</t>
  </si>
  <si>
    <t>10/27/2022 23:20</t>
  </si>
  <si>
    <t>10/30/2022 20:00</t>
  </si>
  <si>
    <t>10/30/2022 21:05</t>
  </si>
  <si>
    <t>10/30/2022 21:20</t>
  </si>
  <si>
    <t>10/30/2022 22:25</t>
  </si>
  <si>
    <t>10/31/2022 21:30</t>
  </si>
  <si>
    <t>10/31/2022 22:35</t>
  </si>
  <si>
    <t>NHL  - November 2022</t>
  </si>
  <si>
    <t xml:space="preserve">$8,482.50 </t>
  </si>
  <si>
    <t>727</t>
  </si>
  <si>
    <t>11/1/2022 21:45</t>
  </si>
  <si>
    <t>11/1/2022 22:50</t>
  </si>
  <si>
    <t>11/2/2022 21:35</t>
  </si>
  <si>
    <t>11/2/2022 22:40</t>
  </si>
  <si>
    <t>11/3/2022 22:15</t>
  </si>
  <si>
    <t>11/3/2022 23:20</t>
  </si>
  <si>
    <t>11/5/2022 7:25</t>
  </si>
  <si>
    <t>11/5/2022 8:30</t>
  </si>
  <si>
    <t>11/5/2022 8:45</t>
  </si>
  <si>
    <t>11/5/2022 9:50</t>
  </si>
  <si>
    <t>11/5/2022 10:05</t>
  </si>
  <si>
    <t>11/5/2022 11:10</t>
  </si>
  <si>
    <t>11/6/2022 20:00</t>
  </si>
  <si>
    <t>11/6/2022 21:05</t>
  </si>
  <si>
    <t>11/6/2022 21:20</t>
  </si>
  <si>
    <t>11/6/2022 22:25</t>
  </si>
  <si>
    <t>11/7/2022 21:30</t>
  </si>
  <si>
    <t>11/7/2022 22:35</t>
  </si>
  <si>
    <t>11/8/2022 21:45</t>
  </si>
  <si>
    <t>11/8/2022 22:50</t>
  </si>
  <si>
    <t>11/9/2022 21:35</t>
  </si>
  <si>
    <t>11/9/2022 22:40</t>
  </si>
  <si>
    <t>11/10/2022 22:15</t>
  </si>
  <si>
    <t>11/10/2022 23:20</t>
  </si>
  <si>
    <t>11/14/2022 21:30</t>
  </si>
  <si>
    <t>11/14/2022 22:35</t>
  </si>
  <si>
    <t>11/15/2022 21:45</t>
  </si>
  <si>
    <t>11/15/2022 22:50</t>
  </si>
  <si>
    <t>11/16/2022 21:35</t>
  </si>
  <si>
    <t>11/16/2022 22:40</t>
  </si>
  <si>
    <t>11/17/2022 22:15</t>
  </si>
  <si>
    <t>11/17/2022 23:20</t>
  </si>
  <si>
    <t>11/19/2022 7:25</t>
  </si>
  <si>
    <t>11/19/2022 8:30</t>
  </si>
  <si>
    <t>11/19/2022 8:45</t>
  </si>
  <si>
    <t>11/19/2022 9:50</t>
  </si>
  <si>
    <t>11/19/2022 10:05</t>
  </si>
  <si>
    <t>11/19/2022 11:10</t>
  </si>
  <si>
    <t>11/19/2022 11:25</t>
  </si>
  <si>
    <t>11/19/2022 12:30</t>
  </si>
  <si>
    <t>11/20/2022 20:00</t>
  </si>
  <si>
    <t>11/20/2022 21:05</t>
  </si>
  <si>
    <t>11/20/2022 21:20</t>
  </si>
  <si>
    <t>11/20/2022 22:25</t>
  </si>
  <si>
    <t>11/21/2022 21:30</t>
  </si>
  <si>
    <t>11/21/2022 22:35</t>
  </si>
  <si>
    <t>11/24/2022 22:15</t>
  </si>
  <si>
    <t>11/24/2022 23:20</t>
  </si>
  <si>
    <t>11/27/2022 20:00</t>
  </si>
  <si>
    <t>11/27/2022 21:05</t>
  </si>
  <si>
    <t>11/27/2022 21:20</t>
  </si>
  <si>
    <t>11/27/2022 22:25</t>
  </si>
  <si>
    <t>11/28/2022 21:30</t>
  </si>
  <si>
    <t>11/28/2022 22:35</t>
  </si>
  <si>
    <t>11/29/2022 21:45</t>
  </si>
  <si>
    <t>11/29/2022 22:50</t>
  </si>
  <si>
    <t>11/30/2022 21:35</t>
  </si>
  <si>
    <t>11/30/2022 22:40</t>
  </si>
  <si>
    <t>NHL - December 2022</t>
  </si>
  <si>
    <t xml:space="preserve">$10,237.50 </t>
  </si>
  <si>
    <t>728</t>
  </si>
  <si>
    <t>12/1/2022 22:15</t>
  </si>
  <si>
    <t>12/1/2022 23:20</t>
  </si>
  <si>
    <t>12/3/2022 7:20</t>
  </si>
  <si>
    <t>12/3/2022 8:25</t>
  </si>
  <si>
    <t>12/3/2022 8:40</t>
  </si>
  <si>
    <t>12/3/2022 9:45</t>
  </si>
  <si>
    <t>12/5/2022 21:30</t>
  </si>
  <si>
    <t>12/5/2022 22:35</t>
  </si>
  <si>
    <t>12/6/2022 21:45</t>
  </si>
  <si>
    <t>12/6/2022 22:50</t>
  </si>
  <si>
    <t>12/7/2022 21:35</t>
  </si>
  <si>
    <t>12/7/2022 22:40</t>
  </si>
  <si>
    <t>12/8/2022 22:15</t>
  </si>
  <si>
    <t>12/8/2022 23:20</t>
  </si>
  <si>
    <t>12/10/2022 7:25</t>
  </si>
  <si>
    <t>12/10/2022 8:30</t>
  </si>
  <si>
    <t>12/10/2022 8:45</t>
  </si>
  <si>
    <t>12/10/2022 9:50</t>
  </si>
  <si>
    <t>12/10/2022 10:05</t>
  </si>
  <si>
    <t>12/10/2022 11:10</t>
  </si>
  <si>
    <t>12/10/2022 11:25</t>
  </si>
  <si>
    <t>12/10/2022 12:30</t>
  </si>
  <si>
    <t>12/11/2022 19:15</t>
  </si>
  <si>
    <t>12/11/2022 20:20</t>
  </si>
  <si>
    <t>12/11/2022 20:35</t>
  </si>
  <si>
    <t>12/11/2022 21:40</t>
  </si>
  <si>
    <t>12/12/2022 20:15</t>
  </si>
  <si>
    <t>12/12/2022 21:20</t>
  </si>
  <si>
    <t>12/12/2022 21:35</t>
  </si>
  <si>
    <t>12/12/2022 22:40</t>
  </si>
  <si>
    <t>12/13/2022 21:20</t>
  </si>
  <si>
    <t>12/13/2022 22:25</t>
  </si>
  <si>
    <t>12/14/2022 21:35</t>
  </si>
  <si>
    <t>12/14/2022 22:40</t>
  </si>
  <si>
    <t>12/15/2022 21:35</t>
  </si>
  <si>
    <t>12/15/2022 22:40</t>
  </si>
  <si>
    <t>12/17/2022 1:15</t>
  </si>
  <si>
    <t>12/17/2022 2:20</t>
  </si>
  <si>
    <t>12/17/2022 7:25</t>
  </si>
  <si>
    <t>12/17/2022 8:30</t>
  </si>
  <si>
    <t>12/17/2022 8:45</t>
  </si>
  <si>
    <t>12/17/2022 9:50</t>
  </si>
  <si>
    <t>12/17/2022 10:05</t>
  </si>
  <si>
    <t>12/17/2022 11:10</t>
  </si>
  <si>
    <t>12/17/2022 11:25</t>
  </si>
  <si>
    <t>12/17/2022 12:30</t>
  </si>
  <si>
    <t>12/18/2022 18:45</t>
  </si>
  <si>
    <t>12/18/2022 19:50</t>
  </si>
  <si>
    <t>12/18/2022 20:05</t>
  </si>
  <si>
    <t>12/18/2022 21:10</t>
  </si>
  <si>
    <t>12/18/2022 21:25</t>
  </si>
  <si>
    <t>12/18/2022 22:30</t>
  </si>
  <si>
    <t>12/19/2022 20:15</t>
  </si>
  <si>
    <t>12/19/2022 21:20</t>
  </si>
  <si>
    <t>12/19/2022 21:35</t>
  </si>
  <si>
    <t>12/19/2022 22:40</t>
  </si>
  <si>
    <t>12/20/2022 21:45</t>
  </si>
  <si>
    <t>12/20/2022 22:50</t>
  </si>
  <si>
    <t>12/21/2022 21:35</t>
  </si>
  <si>
    <t>12/21/2022 22:40</t>
  </si>
  <si>
    <t>12/22/2022 21:35</t>
  </si>
  <si>
    <t>12/22/2022 22:40</t>
  </si>
  <si>
    <t>12/26/2022 21:30</t>
  </si>
  <si>
    <t>12/26/2022 22:35</t>
  </si>
  <si>
    <t>12/27/2022 21:45</t>
  </si>
  <si>
    <t>12/27/2022 22:50</t>
  </si>
  <si>
    <t>12/28/2022 21:35</t>
  </si>
  <si>
    <t>12/28/2022 22:40</t>
  </si>
  <si>
    <t>12/29/2022 22:15</t>
  </si>
  <si>
    <t>12/29/2022 23:20</t>
  </si>
  <si>
    <t xml:space="preserve">$35,100.00 </t>
  </si>
  <si>
    <t>Printed on 08/30/2022 13:02:33</t>
  </si>
  <si>
    <t>Game #</t>
  </si>
  <si>
    <t>Home</t>
  </si>
  <si>
    <t>Away</t>
  </si>
  <si>
    <t>Date</t>
  </si>
  <si>
    <t>Day</t>
  </si>
  <si>
    <t>StartTime</t>
  </si>
  <si>
    <t>Notes</t>
  </si>
  <si>
    <t>Key Used</t>
  </si>
  <si>
    <t>9/1/2022</t>
  </si>
  <si>
    <t>9/4/2022</t>
  </si>
  <si>
    <t>9/5/2022</t>
  </si>
  <si>
    <t>9/6/2022</t>
  </si>
  <si>
    <t>9/7/2022</t>
  </si>
  <si>
    <t>9/8/2022</t>
  </si>
  <si>
    <t>9/11/2022</t>
  </si>
  <si>
    <t>9/12/2022</t>
  </si>
  <si>
    <t>9/13/2022</t>
  </si>
  <si>
    <t>9/14/2022</t>
  </si>
  <si>
    <t>9/15/2022</t>
  </si>
  <si>
    <t>9/17/2022</t>
  </si>
  <si>
    <t>9/18/2022</t>
  </si>
  <si>
    <t>9/19/2022</t>
  </si>
  <si>
    <t>9/20/2022</t>
  </si>
  <si>
    <t>9/21/2022</t>
  </si>
  <si>
    <t>9/25/2022</t>
  </si>
  <si>
    <t>9/26/2022</t>
  </si>
  <si>
    <t>9/27/2022</t>
  </si>
  <si>
    <t>9/28/2022</t>
  </si>
  <si>
    <t>9/29/2022</t>
  </si>
  <si>
    <t>10/2/2022</t>
  </si>
  <si>
    <t>10/3/2022</t>
  </si>
  <si>
    <t>10/4/2022</t>
  </si>
  <si>
    <t>10/5/2022</t>
  </si>
  <si>
    <t>10/6/2022</t>
  </si>
  <si>
    <t>10/8/2022</t>
  </si>
  <si>
    <t>10/9/2022</t>
  </si>
  <si>
    <t>10/10/2022</t>
  </si>
  <si>
    <t>10/11/2022</t>
  </si>
  <si>
    <t>10/12/2022</t>
  </si>
  <si>
    <t>10/15/2022</t>
  </si>
  <si>
    <t>10/16/2022</t>
  </si>
  <si>
    <t>10/17/2022</t>
  </si>
  <si>
    <t>10/18/2022</t>
  </si>
  <si>
    <t>10/19/2022</t>
  </si>
  <si>
    <t>10/25/2022</t>
  </si>
  <si>
    <t>10/26/2022</t>
  </si>
  <si>
    <t>10/27/2022</t>
  </si>
  <si>
    <t>10/30/2022</t>
  </si>
  <si>
    <t>10/31/2022</t>
  </si>
  <si>
    <t>11/1/2022</t>
  </si>
  <si>
    <t>11/2/2022</t>
  </si>
  <si>
    <t>11/3/2022</t>
  </si>
  <si>
    <t>11/5/2022</t>
  </si>
  <si>
    <t>11/6/2022</t>
  </si>
  <si>
    <t>11/7/2022</t>
  </si>
  <si>
    <t>11/8/2022</t>
  </si>
  <si>
    <t>11/9/2022</t>
  </si>
  <si>
    <t>11/10/2022</t>
  </si>
  <si>
    <t>11/14/2022</t>
  </si>
  <si>
    <t>11/15/2022</t>
  </si>
  <si>
    <t>11/16/2022</t>
  </si>
  <si>
    <t>11/17/2022</t>
  </si>
  <si>
    <t>11/19/2022</t>
  </si>
  <si>
    <t>11/20/2022</t>
  </si>
  <si>
    <t>11/21/2022</t>
  </si>
  <si>
    <t>11/24/2022</t>
  </si>
  <si>
    <t>11/27/2022</t>
  </si>
  <si>
    <t>11/28/2022</t>
  </si>
  <si>
    <t>11/29/2022</t>
  </si>
  <si>
    <t>11/30/2022</t>
  </si>
  <si>
    <t>12/1/2022</t>
  </si>
  <si>
    <t>12/5/2022</t>
  </si>
  <si>
    <t>12/6/2022</t>
  </si>
  <si>
    <t>12/7/2022</t>
  </si>
  <si>
    <t>12/8/2022</t>
  </si>
  <si>
    <t>12/10/2022</t>
  </si>
  <si>
    <t>12/11/2022</t>
  </si>
  <si>
    <t>12/12/2022</t>
  </si>
  <si>
    <t>12/13/2022</t>
  </si>
  <si>
    <t>12/14/2022</t>
  </si>
  <si>
    <t>12/15/2022</t>
  </si>
  <si>
    <t>12/17/2022</t>
  </si>
  <si>
    <t>12/18/2022</t>
  </si>
  <si>
    <t>12/19/2022</t>
  </si>
  <si>
    <t>12/20/2022</t>
  </si>
  <si>
    <t>12/21/2022</t>
  </si>
  <si>
    <t>12/22/2022</t>
  </si>
  <si>
    <t>12/26/2022</t>
  </si>
  <si>
    <t>12/27/2022</t>
  </si>
  <si>
    <t>12/28/2022</t>
  </si>
  <si>
    <t>12/29/2022</t>
  </si>
  <si>
    <t>Capitals</t>
  </si>
  <si>
    <t>Wizzards</t>
  </si>
  <si>
    <t>Tuesday_Night</t>
  </si>
  <si>
    <t>Pickup</t>
  </si>
  <si>
    <t>Cancelled</t>
  </si>
  <si>
    <t>Not_Taken</t>
  </si>
  <si>
    <t>Journeymen</t>
  </si>
  <si>
    <t>Legends</t>
  </si>
  <si>
    <t>Champs</t>
  </si>
  <si>
    <t>Hammers</t>
  </si>
  <si>
    <t>Wolves</t>
  </si>
  <si>
    <t>Bears vs. Bruins</t>
  </si>
  <si>
    <t>TNPU?</t>
  </si>
  <si>
    <t>TeamGames</t>
  </si>
  <si>
    <t>Lions_Pride</t>
  </si>
  <si>
    <t>Blue_Jays</t>
  </si>
  <si>
    <t>CCHC</t>
  </si>
  <si>
    <t>B1</t>
  </si>
  <si>
    <t>B2</t>
  </si>
  <si>
    <t>A1</t>
  </si>
  <si>
    <t>B3</t>
  </si>
  <si>
    <t>A2</t>
  </si>
  <si>
    <t>B4</t>
  </si>
  <si>
    <t>A3</t>
  </si>
  <si>
    <t>A4</t>
  </si>
  <si>
    <t>B5</t>
  </si>
  <si>
    <t>B6</t>
  </si>
  <si>
    <t>B7</t>
  </si>
  <si>
    <t>B8</t>
  </si>
  <si>
    <t>B9</t>
  </si>
  <si>
    <t>B10</t>
  </si>
  <si>
    <t>A5</t>
  </si>
  <si>
    <t>A7</t>
  </si>
  <si>
    <t>A8</t>
  </si>
  <si>
    <t>B11</t>
  </si>
  <si>
    <t>A6</t>
  </si>
  <si>
    <t>B12</t>
  </si>
  <si>
    <t>B13</t>
  </si>
  <si>
    <t>B14</t>
  </si>
  <si>
    <t>B15</t>
  </si>
  <si>
    <t>B16</t>
  </si>
  <si>
    <t>B17</t>
  </si>
  <si>
    <t>A9</t>
  </si>
  <si>
    <t>B18</t>
  </si>
  <si>
    <t>B19</t>
  </si>
  <si>
    <t>A10</t>
  </si>
  <si>
    <t>B20</t>
  </si>
  <si>
    <t>B21</t>
  </si>
  <si>
    <t>A11</t>
  </si>
  <si>
    <t>B22</t>
  </si>
  <si>
    <t>B23</t>
  </si>
  <si>
    <t>A12</t>
  </si>
  <si>
    <t>B24</t>
  </si>
  <si>
    <t>B25</t>
  </si>
  <si>
    <t>B26</t>
  </si>
  <si>
    <t>A13</t>
  </si>
  <si>
    <t>B27</t>
  </si>
  <si>
    <t>B28</t>
  </si>
  <si>
    <t>A14</t>
  </si>
  <si>
    <t>B29</t>
  </si>
  <si>
    <t>B30</t>
  </si>
  <si>
    <t>A15</t>
  </si>
  <si>
    <t>Holiday</t>
  </si>
  <si>
    <t>Rink changed time</t>
  </si>
  <si>
    <t>Cancelled by NHL</t>
  </si>
  <si>
    <t>Not taken by NHL</t>
  </si>
  <si>
    <t>Bears</t>
  </si>
  <si>
    <t>Bruins</t>
  </si>
  <si>
    <t>40+_Pickup</t>
  </si>
  <si>
    <t>Rink is closed</t>
  </si>
  <si>
    <t>Date, time and rink changed by PSU</t>
  </si>
  <si>
    <t>Rink changed time to earlier</t>
  </si>
  <si>
    <t xml:space="preserve">NHL_Fall2022_20220909 [ SCHEDULE ] </t>
  </si>
  <si>
    <t>Teams</t>
  </si>
  <si>
    <t>GameNum</t>
  </si>
  <si>
    <t>From_Marty</t>
  </si>
  <si>
    <t xml:space="preserve">NHL_Fall2022_20220911 [ SCHEDULE ] </t>
  </si>
  <si>
    <t xml:space="preserve">NHL_Fall2022_20220920 [ SCHEDULE ] </t>
  </si>
  <si>
    <t>THON Fundraiser - Rink asked to move start time from 8:15 pm to 8:35 pm.  Yes.</t>
  </si>
  <si>
    <t>THON Fundraiser - Rink asked to move start time from 9:35 pm to 9:55 pm.  Yes.</t>
  </si>
  <si>
    <t>Move to 7:10 am start time to help WIHC?</t>
  </si>
  <si>
    <t>Rink offered slot</t>
  </si>
  <si>
    <t xml:space="preserve">NHL_Fall2022_20220926 [ SCHEDULE ] </t>
  </si>
  <si>
    <t>PICKUP!</t>
  </si>
  <si>
    <t>Move to help WIHC!</t>
  </si>
  <si>
    <t xml:space="preserve">NHL_Fall2022_20220927 [ SCHEDULE ] 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</si>
  <si>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</si>
  <si>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</si>
  <si>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</si>
  <si>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</si>
  <si>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</si>
  <si>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</si>
  <si>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</si>
  <si>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</si>
  <si>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</si>
  <si>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</si>
  <si>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</si>
  <si>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</si>
  <si>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</si>
  <si>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Makeup</t>
  </si>
  <si>
    <t xml:space="preserve">NHL_Fall2022_20221008 [ SCHEDULE ]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</si>
</sst>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9FF6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1" xfId="0" applyBorder="1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/>
    <xf numFmtId="164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1" fillId="11" borderId="0" xfId="0" applyFont="1" applyFill="1"/>
    <xf numFmtId="0" fontId="1" fillId="12" borderId="0" xfId="0" applyFont="1" applyFill="1"/>
    <xf numFmtId="0" fontId="1" fillId="13" borderId="0" xfId="0" applyFont="1" applyFill="1"/>
    <xf numFmtId="0" fontId="1" fillId="14" borderId="0" xfId="0" applyFont="1" applyFill="1"/>
    <xf numFmtId="0" fontId="0" fillId="14" borderId="0" xfId="0" applyFill="1" applyAlignment="1">
      <alignment horizontal="center"/>
    </xf>
    <xf numFmtId="0" fontId="0" fillId="14" borderId="0" xfId="0" applyFill="1"/>
    <xf numFmtId="164" fontId="0" fillId="14" borderId="0" xfId="0" applyNumberFormat="1" applyFill="1"/>
    <xf numFmtId="0" fontId="2" fillId="0" borderId="0" xfId="0" applyFont="1"/>
    <xf numFmtId="0" fontId="0" fillId="6" borderId="0" xfId="0" applyFill="1"/>
    <xf numFmtId="0" fontId="0" fillId="6" borderId="0" xfId="0" applyFill="1" applyAlignment="1">
      <alignment horizontal="center"/>
    </xf>
    <xf numFmtId="164" fontId="0" fillId="6" borderId="0" xfId="0" applyNumberFormat="1" applyFill="1"/>
    <xf numFmtId="0" fontId="2" fillId="6" borderId="0" xfId="0" applyFont="1" applyFill="1"/>
    <xf numFmtId="0" fontId="3" fillId="0" borderId="0" xfId="0" applyFont="1"/>
    <xf numFmtId="0" fontId="4" fillId="0" borderId="0" xfId="0" applyFont="1"/>
    <xf numFmtId="14" fontId="0" fillId="0" borderId="0" xfId="0" applyNumberFormat="1" applyAlignment="1">
      <alignment horizontal="center"/>
    </xf>
    <xf numFmtId="0" fontId="0" fillId="0" borderId="3" xfId="0" applyBorder="1"/>
    <xf numFmtId="22" fontId="0" fillId="0" borderId="3" xfId="0" applyNumberFormat="1" applyBorder="1"/>
    <xf numFmtId="0" fontId="0" fillId="13" borderId="0" xfId="0" applyFill="1"/>
    <xf numFmtId="0" fontId="0" fillId="13" borderId="0" xfId="0" applyFill="1" applyAlignment="1">
      <alignment horizontal="center"/>
    </xf>
    <xf numFmtId="164" fontId="0" fillId="13" borderId="0" xfId="0" applyNumberFormat="1" applyFill="1"/>
    <xf numFmtId="0" fontId="0" fillId="12" borderId="0" xfId="0" applyFill="1"/>
    <xf numFmtId="0" fontId="0" fillId="12" borderId="0" xfId="0" applyFill="1" applyAlignment="1">
      <alignment horizontal="center"/>
    </xf>
    <xf numFmtId="164" fontId="0" fillId="12" borderId="0" xfId="0" applyNumberFormat="1" applyFill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164" fontId="6" fillId="0" borderId="0" xfId="0" applyNumberFormat="1" applyFont="1"/>
    <xf numFmtId="22" fontId="0" fillId="0" borderId="0" xfId="0" applyNumberFormat="1"/>
    <xf numFmtId="164" fontId="6" fillId="6" borderId="0" xfId="0" applyNumberFormat="1" applyFont="1" applyFill="1"/>
    <xf numFmtId="0" fontId="6" fillId="13" borderId="0" xfId="0" applyFont="1" applyFill="1"/>
    <xf numFmtId="0" fontId="6" fillId="13" borderId="0" xfId="0" applyFont="1" applyFill="1" applyAlignment="1">
      <alignment horizontal="center"/>
    </xf>
    <xf numFmtId="164" fontId="6" fillId="13" borderId="0" xfId="0" applyNumberFormat="1" applyFont="1" applyFill="1"/>
    <xf numFmtId="0" fontId="1" fillId="0" borderId="0" xfId="0" applyFont="1" applyFill="1"/>
    <xf numFmtId="0" fontId="0" fillId="0" borderId="0" xfId="0" applyFill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F99FF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212425A-FA19-463A-A5DB-BE473E8F6035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5099007-F645-4061-A147-7DFA545DC871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BD9C56-7BD2-4CAE-A095-D1FE5F054BF8}" name="Booking_Report__23____Sep_Dec_22" displayName="Booking_Report__23____Sep_Dec_22" ref="A1:J133" tableType="queryTable" totalsRowShown="0">
  <autoFilter ref="A1:J133" xr:uid="{57BD9C56-7BD2-4CAE-A095-D1FE5F054BF8}"/>
  <tableColumns count="10">
    <tableColumn id="1" xr3:uid="{AB891311-B3D8-4C4A-9B18-8954FC8B4D8A}" uniqueName="1" name="Column1" queryTableFieldId="1" dataDxfId="9"/>
    <tableColumn id="2" xr3:uid="{20C05AE3-B69A-4BE2-BED7-6529EFD5CB31}" uniqueName="2" name="Column2" queryTableFieldId="2" dataDxfId="8"/>
    <tableColumn id="3" xr3:uid="{A06AD69D-AC53-4472-A599-7B61D18D452E}" uniqueName="3" name="Column3" queryTableFieldId="3" dataDxfId="7"/>
    <tableColumn id="4" xr3:uid="{01BA3E4B-DDE9-4E5D-9837-98F31329F46A}" uniqueName="4" name="Column4" queryTableFieldId="4" dataDxfId="6"/>
    <tableColumn id="5" xr3:uid="{F32C4AB8-12DC-43C0-B908-A78FCB69E0DE}" uniqueName="5" name="Column5" queryTableFieldId="5" dataDxfId="5"/>
    <tableColumn id="6" xr3:uid="{5B9E60D4-2BF6-420D-A503-4343C7B02132}" uniqueName="6" name="Column6" queryTableFieldId="6" dataDxfId="4"/>
    <tableColumn id="7" xr3:uid="{BCB8822B-9CE4-4254-BEB9-C376954E0016}" uniqueName="7" name="Column7" queryTableFieldId="7" dataDxfId="3"/>
    <tableColumn id="8" xr3:uid="{0F03DDFB-A324-4ADB-86DB-EC08D2E96362}" uniqueName="8" name="Column8" queryTableFieldId="8" dataDxfId="2"/>
    <tableColumn id="9" xr3:uid="{A95D9EA6-99C2-4D01-A6A9-92E7D6105C2B}" uniqueName="9" name="Column9" queryTableFieldId="9" dataDxfId="1"/>
    <tableColumn id="10" xr3:uid="{983149B1-0067-4F40-87DC-F987D1B9C47D}" uniqueName="10" name="Column10" queryTableFieldId="10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2D3B7D-6E66-4312-B83A-41FB61827889}" name="games_ml_for_john" displayName="games_ml_for_john" ref="A2:F47" tableType="queryTable" totalsRowShown="0">
  <autoFilter ref="A2:F47" xr:uid="{F42D3B7D-6E66-4312-B83A-41FB61827889}"/>
  <tableColumns count="6">
    <tableColumn id="1" xr3:uid="{929C83A1-9084-4ED8-B3A9-CF4238F36D82}" uniqueName="1" name="Column1" queryTableFieldId="1"/>
    <tableColumn id="2" xr3:uid="{08FFCA30-3B5E-4BF3-9838-20D8B6439C89}" uniqueName="2" name="Column2" queryTableFieldId="2"/>
    <tableColumn id="3" xr3:uid="{9A6834CA-9B41-4EF2-A3E7-E759F5DD4D56}" uniqueName="3" name="Column3" queryTableFieldId="3"/>
    <tableColumn id="4" xr3:uid="{33BEE007-A3B1-416E-A2A1-925991DA7DF7}" uniqueName="4" name="Column4" queryTableFieldId="4"/>
    <tableColumn id="5" xr3:uid="{A25B4E4F-AD07-40E7-81C2-4782D919BDFC}" uniqueName="5" name="Column5" queryTableFieldId="5"/>
    <tableColumn id="6" xr3:uid="{8E9F8181-3981-4CCE-81C3-FC6C06623E0D}" uniqueName="6" name="Column6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38C61-B7F1-441E-B5AE-BA9232CD08E7}">
  <dimension ref="A1:J133"/>
  <sheetViews>
    <sheetView topLeftCell="B111" workbookViewId="0">
      <selection activeCell="C115" sqref="C115"/>
    </sheetView>
  </sheetViews>
  <sheetFormatPr defaultRowHeight="14.4" x14ac:dyDescent="0.3"/>
  <cols>
    <col min="1" max="1" width="80.88671875" bestFit="1" customWidth="1"/>
    <col min="2" max="2" width="19.6640625" bestFit="1" customWidth="1"/>
    <col min="3" max="3" width="25.5546875" bestFit="1" customWidth="1"/>
    <col min="4" max="4" width="10.77734375" bestFit="1" customWidth="1"/>
    <col min="5" max="5" width="14.33203125" bestFit="1" customWidth="1"/>
    <col min="6" max="7" width="10.77734375" bestFit="1" customWidth="1"/>
    <col min="8" max="9" width="15.6640625" bestFit="1" customWidth="1"/>
    <col min="10" max="10" width="11.777343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10</v>
      </c>
      <c r="B2" t="s">
        <v>11</v>
      </c>
      <c r="C2" t="s">
        <v>11</v>
      </c>
      <c r="D2" t="s">
        <v>11</v>
      </c>
      <c r="E2" t="s">
        <v>11</v>
      </c>
      <c r="F2" t="s">
        <v>11</v>
      </c>
      <c r="G2" t="s">
        <v>11</v>
      </c>
      <c r="H2" t="s">
        <v>11</v>
      </c>
      <c r="I2" t="s">
        <v>11</v>
      </c>
      <c r="J2" t="s">
        <v>11</v>
      </c>
    </row>
    <row r="3" spans="1:10" x14ac:dyDescent="0.3">
      <c r="A3" t="s">
        <v>12</v>
      </c>
      <c r="B3" t="s">
        <v>11</v>
      </c>
      <c r="C3" t="s">
        <v>11</v>
      </c>
      <c r="D3" t="s">
        <v>11</v>
      </c>
      <c r="E3" t="s">
        <v>11</v>
      </c>
      <c r="F3" t="s">
        <v>11</v>
      </c>
      <c r="G3" t="s">
        <v>11</v>
      </c>
      <c r="H3" t="s">
        <v>11</v>
      </c>
      <c r="I3" t="s">
        <v>11</v>
      </c>
      <c r="J3" t="s">
        <v>11</v>
      </c>
    </row>
    <row r="4" spans="1:10" x14ac:dyDescent="0.3">
      <c r="A4" t="s">
        <v>13</v>
      </c>
      <c r="B4" t="s">
        <v>11</v>
      </c>
      <c r="C4" t="s">
        <v>11</v>
      </c>
      <c r="D4" t="s">
        <v>11</v>
      </c>
      <c r="E4" t="s">
        <v>11</v>
      </c>
      <c r="F4" t="s">
        <v>11</v>
      </c>
      <c r="G4" t="s">
        <v>11</v>
      </c>
      <c r="H4" t="s">
        <v>11</v>
      </c>
      <c r="I4" t="s">
        <v>11</v>
      </c>
      <c r="J4" t="s">
        <v>11</v>
      </c>
    </row>
    <row r="5" spans="1:10" x14ac:dyDescent="0.3">
      <c r="A5" t="s">
        <v>14</v>
      </c>
      <c r="B5" t="s">
        <v>11</v>
      </c>
      <c r="C5" t="s">
        <v>11</v>
      </c>
      <c r="D5" t="s">
        <v>11</v>
      </c>
      <c r="E5" t="s">
        <v>11</v>
      </c>
      <c r="F5" t="s">
        <v>11</v>
      </c>
      <c r="G5" t="s">
        <v>11</v>
      </c>
      <c r="H5" t="s">
        <v>11</v>
      </c>
      <c r="I5" t="s">
        <v>11</v>
      </c>
      <c r="J5" t="s">
        <v>11</v>
      </c>
    </row>
    <row r="6" spans="1:10" x14ac:dyDescent="0.3">
      <c r="A6" t="s">
        <v>15</v>
      </c>
      <c r="B6" t="s">
        <v>16</v>
      </c>
      <c r="C6" t="s">
        <v>17</v>
      </c>
      <c r="D6" t="s">
        <v>18</v>
      </c>
      <c r="E6" t="s">
        <v>19</v>
      </c>
      <c r="F6" t="s">
        <v>20</v>
      </c>
      <c r="G6" t="s">
        <v>21</v>
      </c>
      <c r="H6" t="s">
        <v>22</v>
      </c>
      <c r="I6" t="s">
        <v>23</v>
      </c>
      <c r="J6" t="s">
        <v>24</v>
      </c>
    </row>
    <row r="7" spans="1:10" x14ac:dyDescent="0.3">
      <c r="A7" t="s">
        <v>25</v>
      </c>
      <c r="B7" t="s">
        <v>11</v>
      </c>
      <c r="C7" t="s">
        <v>11</v>
      </c>
      <c r="D7" t="s">
        <v>11</v>
      </c>
      <c r="E7" t="s">
        <v>11</v>
      </c>
      <c r="F7" t="s">
        <v>11</v>
      </c>
      <c r="G7" t="s">
        <v>11</v>
      </c>
      <c r="H7" t="s">
        <v>11</v>
      </c>
      <c r="I7" t="s">
        <v>11</v>
      </c>
      <c r="J7" t="s">
        <v>11</v>
      </c>
    </row>
    <row r="8" spans="1:10" x14ac:dyDescent="0.3">
      <c r="A8" t="s">
        <v>11</v>
      </c>
      <c r="B8" t="s">
        <v>26</v>
      </c>
      <c r="C8" t="s">
        <v>11</v>
      </c>
      <c r="D8" t="s">
        <v>11</v>
      </c>
      <c r="E8" t="s">
        <v>11</v>
      </c>
      <c r="F8" t="s">
        <v>11</v>
      </c>
      <c r="G8" t="s">
        <v>11</v>
      </c>
      <c r="H8" t="s">
        <v>11</v>
      </c>
      <c r="I8" t="s">
        <v>11</v>
      </c>
      <c r="J8" t="s">
        <v>27</v>
      </c>
    </row>
    <row r="9" spans="1:10" x14ac:dyDescent="0.3">
      <c r="A9" t="s">
        <v>11</v>
      </c>
      <c r="B9" t="s">
        <v>11</v>
      </c>
      <c r="C9" t="s">
        <v>28</v>
      </c>
      <c r="D9" t="s">
        <v>29</v>
      </c>
      <c r="E9" t="s">
        <v>30</v>
      </c>
      <c r="F9" t="s">
        <v>11</v>
      </c>
      <c r="G9" t="s">
        <v>31</v>
      </c>
      <c r="H9" t="s">
        <v>32</v>
      </c>
      <c r="I9" t="s">
        <v>33</v>
      </c>
      <c r="J9" t="s">
        <v>34</v>
      </c>
    </row>
    <row r="10" spans="1:10" x14ac:dyDescent="0.3">
      <c r="A10" t="s">
        <v>11</v>
      </c>
      <c r="B10" t="s">
        <v>11</v>
      </c>
      <c r="C10" t="s">
        <v>28</v>
      </c>
      <c r="D10" t="s">
        <v>29</v>
      </c>
      <c r="E10" t="s">
        <v>35</v>
      </c>
      <c r="F10" t="s">
        <v>11</v>
      </c>
      <c r="G10" t="s">
        <v>36</v>
      </c>
      <c r="H10" t="s">
        <v>37</v>
      </c>
      <c r="I10" t="s">
        <v>38</v>
      </c>
      <c r="J10" t="s">
        <v>34</v>
      </c>
    </row>
    <row r="11" spans="1:10" x14ac:dyDescent="0.3">
      <c r="A11" t="s">
        <v>11</v>
      </c>
      <c r="B11" t="s">
        <v>11</v>
      </c>
      <c r="C11" t="s">
        <v>28</v>
      </c>
      <c r="D11" t="s">
        <v>29</v>
      </c>
      <c r="E11" t="s">
        <v>35</v>
      </c>
      <c r="F11" t="s">
        <v>11</v>
      </c>
      <c r="G11" t="s">
        <v>36</v>
      </c>
      <c r="H11" t="s">
        <v>39</v>
      </c>
      <c r="I11" t="s">
        <v>40</v>
      </c>
      <c r="J11" t="s">
        <v>34</v>
      </c>
    </row>
    <row r="12" spans="1:10" x14ac:dyDescent="0.3">
      <c r="A12" t="s">
        <v>11</v>
      </c>
      <c r="B12" t="s">
        <v>11</v>
      </c>
      <c r="C12" t="s">
        <v>28</v>
      </c>
      <c r="D12" t="s">
        <v>29</v>
      </c>
      <c r="E12" t="s">
        <v>30</v>
      </c>
      <c r="F12" t="s">
        <v>11</v>
      </c>
      <c r="G12" t="s">
        <v>41</v>
      </c>
      <c r="H12" t="s">
        <v>42</v>
      </c>
      <c r="I12" t="s">
        <v>43</v>
      </c>
      <c r="J12" t="s">
        <v>34</v>
      </c>
    </row>
    <row r="13" spans="1:10" x14ac:dyDescent="0.3">
      <c r="A13" t="s">
        <v>11</v>
      </c>
      <c r="B13" t="s">
        <v>11</v>
      </c>
      <c r="C13" t="s">
        <v>28</v>
      </c>
      <c r="D13" t="s">
        <v>29</v>
      </c>
      <c r="E13" t="s">
        <v>30</v>
      </c>
      <c r="F13" t="s">
        <v>11</v>
      </c>
      <c r="G13" t="s">
        <v>41</v>
      </c>
      <c r="H13" t="s">
        <v>44</v>
      </c>
      <c r="I13" t="s">
        <v>45</v>
      </c>
      <c r="J13" t="s">
        <v>34</v>
      </c>
    </row>
    <row r="14" spans="1:10" x14ac:dyDescent="0.3">
      <c r="A14" t="s">
        <v>11</v>
      </c>
      <c r="B14" t="s">
        <v>11</v>
      </c>
      <c r="C14" t="s">
        <v>28</v>
      </c>
      <c r="D14" t="s">
        <v>29</v>
      </c>
      <c r="E14" t="s">
        <v>35</v>
      </c>
      <c r="F14" t="s">
        <v>11</v>
      </c>
      <c r="G14" t="s">
        <v>46</v>
      </c>
      <c r="H14" t="s">
        <v>47</v>
      </c>
      <c r="I14" t="s">
        <v>48</v>
      </c>
      <c r="J14" t="s">
        <v>34</v>
      </c>
    </row>
    <row r="15" spans="1:10" x14ac:dyDescent="0.3">
      <c r="A15" t="s">
        <v>11</v>
      </c>
      <c r="B15" t="s">
        <v>11</v>
      </c>
      <c r="C15" t="s">
        <v>28</v>
      </c>
      <c r="D15" t="s">
        <v>29</v>
      </c>
      <c r="E15" t="s">
        <v>35</v>
      </c>
      <c r="F15" t="s">
        <v>11</v>
      </c>
      <c r="G15" t="s">
        <v>49</v>
      </c>
      <c r="H15" t="s">
        <v>50</v>
      </c>
      <c r="I15" t="s">
        <v>51</v>
      </c>
      <c r="J15" t="s">
        <v>34</v>
      </c>
    </row>
    <row r="16" spans="1:10" x14ac:dyDescent="0.3">
      <c r="A16" t="s">
        <v>11</v>
      </c>
      <c r="B16" t="s">
        <v>11</v>
      </c>
      <c r="C16" t="s">
        <v>28</v>
      </c>
      <c r="D16" t="s">
        <v>29</v>
      </c>
      <c r="E16" t="s">
        <v>35</v>
      </c>
      <c r="F16" t="s">
        <v>11</v>
      </c>
      <c r="G16" t="s">
        <v>31</v>
      </c>
      <c r="H16" t="s">
        <v>52</v>
      </c>
      <c r="I16" t="s">
        <v>53</v>
      </c>
      <c r="J16" t="s">
        <v>34</v>
      </c>
    </row>
    <row r="17" spans="1:10" x14ac:dyDescent="0.3">
      <c r="A17" t="s">
        <v>11</v>
      </c>
      <c r="B17" t="s">
        <v>11</v>
      </c>
      <c r="C17" t="s">
        <v>28</v>
      </c>
      <c r="D17" t="s">
        <v>29</v>
      </c>
      <c r="E17" t="s">
        <v>35</v>
      </c>
      <c r="F17" t="s">
        <v>11</v>
      </c>
      <c r="G17" t="s">
        <v>36</v>
      </c>
      <c r="H17" t="s">
        <v>54</v>
      </c>
      <c r="I17" t="s">
        <v>55</v>
      </c>
      <c r="J17" t="s">
        <v>34</v>
      </c>
    </row>
    <row r="18" spans="1:10" x14ac:dyDescent="0.3">
      <c r="A18" t="s">
        <v>11</v>
      </c>
      <c r="B18" t="s">
        <v>11</v>
      </c>
      <c r="C18" t="s">
        <v>28</v>
      </c>
      <c r="D18" t="s">
        <v>29</v>
      </c>
      <c r="E18" t="s">
        <v>35</v>
      </c>
      <c r="F18" t="s">
        <v>11</v>
      </c>
      <c r="G18" t="s">
        <v>36</v>
      </c>
      <c r="H18" t="s">
        <v>56</v>
      </c>
      <c r="I18" t="s">
        <v>57</v>
      </c>
      <c r="J18" t="s">
        <v>34</v>
      </c>
    </row>
    <row r="19" spans="1:10" x14ac:dyDescent="0.3">
      <c r="A19" t="s">
        <v>11</v>
      </c>
      <c r="B19" t="s">
        <v>11</v>
      </c>
      <c r="C19" t="s">
        <v>28</v>
      </c>
      <c r="D19" t="s">
        <v>29</v>
      </c>
      <c r="E19" t="s">
        <v>30</v>
      </c>
      <c r="F19" t="s">
        <v>11</v>
      </c>
      <c r="G19" t="s">
        <v>41</v>
      </c>
      <c r="H19" t="s">
        <v>58</v>
      </c>
      <c r="I19" t="s">
        <v>59</v>
      </c>
      <c r="J19" t="s">
        <v>34</v>
      </c>
    </row>
    <row r="20" spans="1:10" x14ac:dyDescent="0.3">
      <c r="A20" t="s">
        <v>11</v>
      </c>
      <c r="B20" t="s">
        <v>11</v>
      </c>
      <c r="C20" t="s">
        <v>28</v>
      </c>
      <c r="D20" t="s">
        <v>29</v>
      </c>
      <c r="E20" t="s">
        <v>35</v>
      </c>
      <c r="F20" t="s">
        <v>11</v>
      </c>
      <c r="G20" t="s">
        <v>46</v>
      </c>
      <c r="H20" t="s">
        <v>60</v>
      </c>
      <c r="I20" t="s">
        <v>61</v>
      </c>
      <c r="J20" t="s">
        <v>34</v>
      </c>
    </row>
    <row r="21" spans="1:10" x14ac:dyDescent="0.3">
      <c r="A21" t="s">
        <v>11</v>
      </c>
      <c r="B21" t="s">
        <v>11</v>
      </c>
      <c r="C21" t="s">
        <v>28</v>
      </c>
      <c r="D21" t="s">
        <v>29</v>
      </c>
      <c r="E21" t="s">
        <v>35</v>
      </c>
      <c r="F21" t="s">
        <v>11</v>
      </c>
      <c r="G21" t="s">
        <v>49</v>
      </c>
      <c r="H21" t="s">
        <v>62</v>
      </c>
      <c r="I21" t="s">
        <v>63</v>
      </c>
      <c r="J21" t="s">
        <v>34</v>
      </c>
    </row>
    <row r="22" spans="1:10" x14ac:dyDescent="0.3">
      <c r="A22" t="s">
        <v>11</v>
      </c>
      <c r="B22" t="s">
        <v>11</v>
      </c>
      <c r="C22" t="s">
        <v>28</v>
      </c>
      <c r="D22" t="s">
        <v>29</v>
      </c>
      <c r="E22" t="s">
        <v>30</v>
      </c>
      <c r="F22" t="s">
        <v>11</v>
      </c>
      <c r="G22" t="s">
        <v>31</v>
      </c>
      <c r="H22" t="s">
        <v>64</v>
      </c>
      <c r="I22" t="s">
        <v>65</v>
      </c>
      <c r="J22" t="s">
        <v>34</v>
      </c>
    </row>
    <row r="23" spans="1:10" x14ac:dyDescent="0.3">
      <c r="A23" t="s">
        <v>11</v>
      </c>
      <c r="B23" t="s">
        <v>11</v>
      </c>
      <c r="C23" t="s">
        <v>28</v>
      </c>
      <c r="D23" t="s">
        <v>29</v>
      </c>
      <c r="E23" t="s">
        <v>30</v>
      </c>
      <c r="F23" t="s">
        <v>11</v>
      </c>
      <c r="G23" t="s">
        <v>66</v>
      </c>
      <c r="H23" t="s">
        <v>67</v>
      </c>
      <c r="I23" t="s">
        <v>68</v>
      </c>
      <c r="J23" t="s">
        <v>34</v>
      </c>
    </row>
    <row r="24" spans="1:10" x14ac:dyDescent="0.3">
      <c r="A24" t="s">
        <v>11</v>
      </c>
      <c r="B24" t="s">
        <v>11</v>
      </c>
      <c r="C24" t="s">
        <v>28</v>
      </c>
      <c r="D24" t="s">
        <v>29</v>
      </c>
      <c r="E24" t="s">
        <v>30</v>
      </c>
      <c r="F24" t="s">
        <v>11</v>
      </c>
      <c r="G24" t="s">
        <v>66</v>
      </c>
      <c r="H24" t="s">
        <v>69</v>
      </c>
      <c r="I24" t="s">
        <v>70</v>
      </c>
      <c r="J24" t="s">
        <v>34</v>
      </c>
    </row>
    <row r="25" spans="1:10" x14ac:dyDescent="0.3">
      <c r="A25" t="s">
        <v>11</v>
      </c>
      <c r="B25" t="s">
        <v>11</v>
      </c>
      <c r="C25" t="s">
        <v>28</v>
      </c>
      <c r="D25" t="s">
        <v>29</v>
      </c>
      <c r="E25" t="s">
        <v>30</v>
      </c>
      <c r="F25" t="s">
        <v>11</v>
      </c>
      <c r="G25" t="s">
        <v>66</v>
      </c>
      <c r="H25" t="s">
        <v>71</v>
      </c>
      <c r="I25" t="s">
        <v>72</v>
      </c>
      <c r="J25" t="s">
        <v>34</v>
      </c>
    </row>
    <row r="26" spans="1:10" x14ac:dyDescent="0.3">
      <c r="A26" t="s">
        <v>11</v>
      </c>
      <c r="B26" t="s">
        <v>11</v>
      </c>
      <c r="C26" t="s">
        <v>28</v>
      </c>
      <c r="D26" t="s">
        <v>29</v>
      </c>
      <c r="E26" t="s">
        <v>35</v>
      </c>
      <c r="F26" t="s">
        <v>11</v>
      </c>
      <c r="G26" t="s">
        <v>36</v>
      </c>
      <c r="H26" t="s">
        <v>73</v>
      </c>
      <c r="I26" t="s">
        <v>74</v>
      </c>
      <c r="J26" t="s">
        <v>34</v>
      </c>
    </row>
    <row r="27" spans="1:10" x14ac:dyDescent="0.3">
      <c r="A27" t="s">
        <v>11</v>
      </c>
      <c r="B27" t="s">
        <v>11</v>
      </c>
      <c r="C27" t="s">
        <v>28</v>
      </c>
      <c r="D27" t="s">
        <v>29</v>
      </c>
      <c r="E27" t="s">
        <v>35</v>
      </c>
      <c r="F27" t="s">
        <v>11</v>
      </c>
      <c r="G27" t="s">
        <v>36</v>
      </c>
      <c r="H27" t="s">
        <v>75</v>
      </c>
      <c r="I27" t="s">
        <v>76</v>
      </c>
      <c r="J27" t="s">
        <v>34</v>
      </c>
    </row>
    <row r="28" spans="1:10" x14ac:dyDescent="0.3">
      <c r="A28" t="s">
        <v>11</v>
      </c>
      <c r="B28" t="s">
        <v>11</v>
      </c>
      <c r="C28" t="s">
        <v>28</v>
      </c>
      <c r="D28" t="s">
        <v>29</v>
      </c>
      <c r="E28" t="s">
        <v>30</v>
      </c>
      <c r="F28" t="s">
        <v>11</v>
      </c>
      <c r="G28" t="s">
        <v>41</v>
      </c>
      <c r="H28" t="s">
        <v>77</v>
      </c>
      <c r="I28" t="s">
        <v>78</v>
      </c>
      <c r="J28" t="s">
        <v>34</v>
      </c>
    </row>
    <row r="29" spans="1:10" x14ac:dyDescent="0.3">
      <c r="A29" t="s">
        <v>11</v>
      </c>
      <c r="B29" t="s">
        <v>11</v>
      </c>
      <c r="C29" t="s">
        <v>28</v>
      </c>
      <c r="D29" t="s">
        <v>29</v>
      </c>
      <c r="E29" t="s">
        <v>35</v>
      </c>
      <c r="F29" t="s">
        <v>11</v>
      </c>
      <c r="G29" t="s">
        <v>46</v>
      </c>
      <c r="H29" t="s">
        <v>79</v>
      </c>
      <c r="I29" t="s">
        <v>80</v>
      </c>
      <c r="J29" t="s">
        <v>34</v>
      </c>
    </row>
    <row r="30" spans="1:10" x14ac:dyDescent="0.3">
      <c r="A30" t="s">
        <v>11</v>
      </c>
      <c r="B30" t="s">
        <v>11</v>
      </c>
      <c r="C30" t="s">
        <v>28</v>
      </c>
      <c r="D30" t="s">
        <v>29</v>
      </c>
      <c r="E30" t="s">
        <v>35</v>
      </c>
      <c r="F30" t="s">
        <v>11</v>
      </c>
      <c r="G30" t="s">
        <v>49</v>
      </c>
      <c r="H30" t="s">
        <v>81</v>
      </c>
      <c r="I30" t="s">
        <v>82</v>
      </c>
      <c r="J30" t="s">
        <v>34</v>
      </c>
    </row>
    <row r="31" spans="1:10" x14ac:dyDescent="0.3">
      <c r="A31" t="s">
        <v>11</v>
      </c>
      <c r="B31" t="s">
        <v>11</v>
      </c>
      <c r="C31" t="s">
        <v>28</v>
      </c>
      <c r="D31" t="s">
        <v>29</v>
      </c>
      <c r="E31" t="s">
        <v>35</v>
      </c>
      <c r="F31" t="s">
        <v>11</v>
      </c>
      <c r="G31" t="s">
        <v>36</v>
      </c>
      <c r="H31" t="s">
        <v>83</v>
      </c>
      <c r="I31" t="s">
        <v>84</v>
      </c>
      <c r="J31" t="s">
        <v>34</v>
      </c>
    </row>
    <row r="32" spans="1:10" x14ac:dyDescent="0.3">
      <c r="A32" t="s">
        <v>11</v>
      </c>
      <c r="B32" t="s">
        <v>11</v>
      </c>
      <c r="C32" t="s">
        <v>28</v>
      </c>
      <c r="D32" t="s">
        <v>29</v>
      </c>
      <c r="E32" t="s">
        <v>35</v>
      </c>
      <c r="F32" t="s">
        <v>11</v>
      </c>
      <c r="G32" t="s">
        <v>36</v>
      </c>
      <c r="H32" t="s">
        <v>85</v>
      </c>
      <c r="I32" t="s">
        <v>86</v>
      </c>
      <c r="J32" t="s">
        <v>34</v>
      </c>
    </row>
    <row r="33" spans="1:10" x14ac:dyDescent="0.3">
      <c r="A33" t="s">
        <v>11</v>
      </c>
      <c r="B33" t="s">
        <v>11</v>
      </c>
      <c r="C33" t="s">
        <v>28</v>
      </c>
      <c r="D33" t="s">
        <v>29</v>
      </c>
      <c r="E33" t="s">
        <v>30</v>
      </c>
      <c r="F33" t="s">
        <v>11</v>
      </c>
      <c r="G33" t="s">
        <v>41</v>
      </c>
      <c r="H33" t="s">
        <v>87</v>
      </c>
      <c r="I33" t="s">
        <v>88</v>
      </c>
      <c r="J33" t="s">
        <v>34</v>
      </c>
    </row>
    <row r="34" spans="1:10" x14ac:dyDescent="0.3">
      <c r="A34" t="s">
        <v>11</v>
      </c>
      <c r="B34" t="s">
        <v>11</v>
      </c>
      <c r="C34" t="s">
        <v>28</v>
      </c>
      <c r="D34" t="s">
        <v>29</v>
      </c>
      <c r="E34" t="s">
        <v>35</v>
      </c>
      <c r="F34" t="s">
        <v>11</v>
      </c>
      <c r="G34" t="s">
        <v>46</v>
      </c>
      <c r="H34" t="s">
        <v>89</v>
      </c>
      <c r="I34" t="s">
        <v>90</v>
      </c>
      <c r="J34" t="s">
        <v>34</v>
      </c>
    </row>
    <row r="35" spans="1:10" x14ac:dyDescent="0.3">
      <c r="A35" t="s">
        <v>11</v>
      </c>
      <c r="B35" t="s">
        <v>11</v>
      </c>
      <c r="C35" t="s">
        <v>28</v>
      </c>
      <c r="D35" t="s">
        <v>29</v>
      </c>
      <c r="E35" t="s">
        <v>35</v>
      </c>
      <c r="F35" t="s">
        <v>11</v>
      </c>
      <c r="G35" t="s">
        <v>49</v>
      </c>
      <c r="H35" t="s">
        <v>91</v>
      </c>
      <c r="I35" t="s">
        <v>92</v>
      </c>
      <c r="J35" t="s">
        <v>34</v>
      </c>
    </row>
    <row r="36" spans="1:10" x14ac:dyDescent="0.3">
      <c r="A36" t="s">
        <v>11</v>
      </c>
      <c r="B36" t="s">
        <v>11</v>
      </c>
      <c r="C36" t="s">
        <v>28</v>
      </c>
      <c r="D36" t="s">
        <v>29</v>
      </c>
      <c r="E36" t="s">
        <v>30</v>
      </c>
      <c r="F36" t="s">
        <v>11</v>
      </c>
      <c r="G36" t="s">
        <v>31</v>
      </c>
      <c r="H36" t="s">
        <v>93</v>
      </c>
      <c r="I36" t="s">
        <v>94</v>
      </c>
      <c r="J36" t="s">
        <v>34</v>
      </c>
    </row>
    <row r="37" spans="1:10" x14ac:dyDescent="0.3">
      <c r="A37" t="s">
        <v>11</v>
      </c>
      <c r="B37" t="s">
        <v>95</v>
      </c>
      <c r="C37" t="s">
        <v>11</v>
      </c>
      <c r="D37" t="s">
        <v>11</v>
      </c>
      <c r="E37" t="s">
        <v>11</v>
      </c>
      <c r="F37" t="s">
        <v>11</v>
      </c>
      <c r="G37" t="s">
        <v>11</v>
      </c>
      <c r="H37" t="s">
        <v>11</v>
      </c>
      <c r="I37" t="s">
        <v>11</v>
      </c>
      <c r="J37" t="s">
        <v>27</v>
      </c>
    </row>
    <row r="38" spans="1:10" x14ac:dyDescent="0.3">
      <c r="A38" t="s">
        <v>11</v>
      </c>
      <c r="B38" t="s">
        <v>11</v>
      </c>
      <c r="C38" t="s">
        <v>28</v>
      </c>
      <c r="D38" t="s">
        <v>96</v>
      </c>
      <c r="E38" t="s">
        <v>35</v>
      </c>
      <c r="F38" t="s">
        <v>11</v>
      </c>
      <c r="G38" t="s">
        <v>36</v>
      </c>
      <c r="H38" t="s">
        <v>97</v>
      </c>
      <c r="I38" t="s">
        <v>98</v>
      </c>
      <c r="J38" t="s">
        <v>34</v>
      </c>
    </row>
    <row r="39" spans="1:10" x14ac:dyDescent="0.3">
      <c r="A39" t="s">
        <v>11</v>
      </c>
      <c r="B39" t="s">
        <v>11</v>
      </c>
      <c r="C39" t="s">
        <v>28</v>
      </c>
      <c r="D39" t="s">
        <v>96</v>
      </c>
      <c r="E39" t="s">
        <v>35</v>
      </c>
      <c r="F39" t="s">
        <v>11</v>
      </c>
      <c r="G39" t="s">
        <v>36</v>
      </c>
      <c r="H39" t="s">
        <v>99</v>
      </c>
      <c r="I39" t="s">
        <v>100</v>
      </c>
      <c r="J39" t="s">
        <v>34</v>
      </c>
    </row>
    <row r="40" spans="1:10" x14ac:dyDescent="0.3">
      <c r="A40" t="s">
        <v>11</v>
      </c>
      <c r="B40" t="s">
        <v>11</v>
      </c>
      <c r="C40" t="s">
        <v>28</v>
      </c>
      <c r="D40" t="s">
        <v>96</v>
      </c>
      <c r="E40" t="s">
        <v>30</v>
      </c>
      <c r="F40" t="s">
        <v>11</v>
      </c>
      <c r="G40" t="s">
        <v>41</v>
      </c>
      <c r="H40" t="s">
        <v>101</v>
      </c>
      <c r="I40" t="s">
        <v>102</v>
      </c>
      <c r="J40" t="s">
        <v>34</v>
      </c>
    </row>
    <row r="41" spans="1:10" x14ac:dyDescent="0.3">
      <c r="A41" t="s">
        <v>11</v>
      </c>
      <c r="B41" t="s">
        <v>11</v>
      </c>
      <c r="C41" t="s">
        <v>28</v>
      </c>
      <c r="D41" t="s">
        <v>96</v>
      </c>
      <c r="E41" t="s">
        <v>35</v>
      </c>
      <c r="F41" t="s">
        <v>11</v>
      </c>
      <c r="G41" t="s">
        <v>46</v>
      </c>
      <c r="H41" t="s">
        <v>103</v>
      </c>
      <c r="I41" t="s">
        <v>104</v>
      </c>
      <c r="J41" t="s">
        <v>34</v>
      </c>
    </row>
    <row r="42" spans="1:10" x14ac:dyDescent="0.3">
      <c r="A42" t="s">
        <v>11</v>
      </c>
      <c r="B42" t="s">
        <v>11</v>
      </c>
      <c r="C42" t="s">
        <v>28</v>
      </c>
      <c r="D42" t="s">
        <v>96</v>
      </c>
      <c r="E42" t="s">
        <v>35</v>
      </c>
      <c r="F42" t="s">
        <v>11</v>
      </c>
      <c r="G42" t="s">
        <v>49</v>
      </c>
      <c r="H42" t="s">
        <v>105</v>
      </c>
      <c r="I42" t="s">
        <v>106</v>
      </c>
      <c r="J42" t="s">
        <v>34</v>
      </c>
    </row>
    <row r="43" spans="1:10" x14ac:dyDescent="0.3">
      <c r="A43" t="s">
        <v>11</v>
      </c>
      <c r="B43" t="s">
        <v>11</v>
      </c>
      <c r="C43" t="s">
        <v>28</v>
      </c>
      <c r="D43" t="s">
        <v>96</v>
      </c>
      <c r="E43" t="s">
        <v>30</v>
      </c>
      <c r="F43" t="s">
        <v>11</v>
      </c>
      <c r="G43" t="s">
        <v>31</v>
      </c>
      <c r="H43" t="s">
        <v>107</v>
      </c>
      <c r="I43" t="s">
        <v>108</v>
      </c>
      <c r="J43" t="s">
        <v>34</v>
      </c>
    </row>
    <row r="44" spans="1:10" x14ac:dyDescent="0.3">
      <c r="A44" t="s">
        <v>11</v>
      </c>
      <c r="B44" t="s">
        <v>11</v>
      </c>
      <c r="C44" t="s">
        <v>28</v>
      </c>
      <c r="D44" t="s">
        <v>96</v>
      </c>
      <c r="E44" t="s">
        <v>30</v>
      </c>
      <c r="F44" t="s">
        <v>11</v>
      </c>
      <c r="G44" t="s">
        <v>66</v>
      </c>
      <c r="H44" t="s">
        <v>109</v>
      </c>
      <c r="I44" t="s">
        <v>110</v>
      </c>
      <c r="J44" t="s">
        <v>34</v>
      </c>
    </row>
    <row r="45" spans="1:10" x14ac:dyDescent="0.3">
      <c r="A45" t="s">
        <v>11</v>
      </c>
      <c r="B45" t="s">
        <v>11</v>
      </c>
      <c r="C45" t="s">
        <v>28</v>
      </c>
      <c r="D45" t="s">
        <v>96</v>
      </c>
      <c r="E45" t="s">
        <v>30</v>
      </c>
      <c r="F45" t="s">
        <v>11</v>
      </c>
      <c r="G45" t="s">
        <v>66</v>
      </c>
      <c r="H45" t="s">
        <v>111</v>
      </c>
      <c r="I45" t="s">
        <v>112</v>
      </c>
      <c r="J45" t="s">
        <v>34</v>
      </c>
    </row>
    <row r="46" spans="1:10" x14ac:dyDescent="0.3">
      <c r="A46" t="s">
        <v>11</v>
      </c>
      <c r="B46" t="s">
        <v>11</v>
      </c>
      <c r="C46" t="s">
        <v>28</v>
      </c>
      <c r="D46" t="s">
        <v>96</v>
      </c>
      <c r="E46" t="s">
        <v>35</v>
      </c>
      <c r="F46" t="s">
        <v>11</v>
      </c>
      <c r="G46" t="s">
        <v>36</v>
      </c>
      <c r="H46" t="s">
        <v>113</v>
      </c>
      <c r="I46" t="s">
        <v>114</v>
      </c>
      <c r="J46" t="s">
        <v>34</v>
      </c>
    </row>
    <row r="47" spans="1:10" x14ac:dyDescent="0.3">
      <c r="A47" t="s">
        <v>11</v>
      </c>
      <c r="B47" t="s">
        <v>11</v>
      </c>
      <c r="C47" t="s">
        <v>28</v>
      </c>
      <c r="D47" t="s">
        <v>96</v>
      </c>
      <c r="E47" t="s">
        <v>35</v>
      </c>
      <c r="F47" t="s">
        <v>11</v>
      </c>
      <c r="G47" t="s">
        <v>36</v>
      </c>
      <c r="H47" t="s">
        <v>115</v>
      </c>
      <c r="I47" t="s">
        <v>116</v>
      </c>
      <c r="J47" t="s">
        <v>34</v>
      </c>
    </row>
    <row r="48" spans="1:10" x14ac:dyDescent="0.3">
      <c r="A48" t="s">
        <v>11</v>
      </c>
      <c r="B48" t="s">
        <v>11</v>
      </c>
      <c r="C48" t="s">
        <v>28</v>
      </c>
      <c r="D48" t="s">
        <v>96</v>
      </c>
      <c r="E48" t="s">
        <v>30</v>
      </c>
      <c r="F48" t="s">
        <v>11</v>
      </c>
      <c r="G48" t="s">
        <v>41</v>
      </c>
      <c r="H48" t="s">
        <v>117</v>
      </c>
      <c r="I48" t="s">
        <v>118</v>
      </c>
      <c r="J48" t="s">
        <v>34</v>
      </c>
    </row>
    <row r="49" spans="1:10" x14ac:dyDescent="0.3">
      <c r="A49" t="s">
        <v>11</v>
      </c>
      <c r="B49" t="s">
        <v>11</v>
      </c>
      <c r="C49" t="s">
        <v>28</v>
      </c>
      <c r="D49" t="s">
        <v>96</v>
      </c>
      <c r="E49" t="s">
        <v>35</v>
      </c>
      <c r="F49" t="s">
        <v>11</v>
      </c>
      <c r="G49" t="s">
        <v>46</v>
      </c>
      <c r="H49" t="s">
        <v>119</v>
      </c>
      <c r="I49" t="s">
        <v>120</v>
      </c>
      <c r="J49" t="s">
        <v>34</v>
      </c>
    </row>
    <row r="50" spans="1:10" x14ac:dyDescent="0.3">
      <c r="A50" t="s">
        <v>11</v>
      </c>
      <c r="B50" t="s">
        <v>11</v>
      </c>
      <c r="C50" t="s">
        <v>28</v>
      </c>
      <c r="D50" t="s">
        <v>96</v>
      </c>
      <c r="E50" t="s">
        <v>35</v>
      </c>
      <c r="F50" t="s">
        <v>11</v>
      </c>
      <c r="G50" t="s">
        <v>49</v>
      </c>
      <c r="H50" t="s">
        <v>121</v>
      </c>
      <c r="I50" t="s">
        <v>122</v>
      </c>
      <c r="J50" t="s">
        <v>34</v>
      </c>
    </row>
    <row r="51" spans="1:10" x14ac:dyDescent="0.3">
      <c r="A51" t="s">
        <v>11</v>
      </c>
      <c r="B51" t="s">
        <v>11</v>
      </c>
      <c r="C51" t="s">
        <v>28</v>
      </c>
      <c r="D51" t="s">
        <v>96</v>
      </c>
      <c r="E51" t="s">
        <v>30</v>
      </c>
      <c r="F51" t="s">
        <v>11</v>
      </c>
      <c r="G51" t="s">
        <v>66</v>
      </c>
      <c r="H51" t="s">
        <v>123</v>
      </c>
      <c r="I51" t="s">
        <v>124</v>
      </c>
      <c r="J51" t="s">
        <v>34</v>
      </c>
    </row>
    <row r="52" spans="1:10" x14ac:dyDescent="0.3">
      <c r="A52" t="s">
        <v>11</v>
      </c>
      <c r="B52" t="s">
        <v>11</v>
      </c>
      <c r="C52" t="s">
        <v>28</v>
      </c>
      <c r="D52" t="s">
        <v>96</v>
      </c>
      <c r="E52" t="s">
        <v>30</v>
      </c>
      <c r="F52" t="s">
        <v>11</v>
      </c>
      <c r="G52" t="s">
        <v>66</v>
      </c>
      <c r="H52" t="s">
        <v>125</v>
      </c>
      <c r="I52" t="s">
        <v>126</v>
      </c>
      <c r="J52" t="s">
        <v>34</v>
      </c>
    </row>
    <row r="53" spans="1:10" x14ac:dyDescent="0.3">
      <c r="A53" t="s">
        <v>11</v>
      </c>
      <c r="B53" t="s">
        <v>11</v>
      </c>
      <c r="C53" t="s">
        <v>28</v>
      </c>
      <c r="D53" t="s">
        <v>96</v>
      </c>
      <c r="E53" t="s">
        <v>30</v>
      </c>
      <c r="F53" t="s">
        <v>11</v>
      </c>
      <c r="G53" t="s">
        <v>66</v>
      </c>
      <c r="H53" t="s">
        <v>127</v>
      </c>
      <c r="I53" t="s">
        <v>128</v>
      </c>
      <c r="J53" t="s">
        <v>34</v>
      </c>
    </row>
    <row r="54" spans="1:10" x14ac:dyDescent="0.3">
      <c r="A54" t="s">
        <v>11</v>
      </c>
      <c r="B54" t="s">
        <v>11</v>
      </c>
      <c r="C54" t="s">
        <v>28</v>
      </c>
      <c r="D54" t="s">
        <v>96</v>
      </c>
      <c r="E54" t="s">
        <v>30</v>
      </c>
      <c r="F54" t="s">
        <v>11</v>
      </c>
      <c r="G54" t="s">
        <v>66</v>
      </c>
      <c r="H54" t="s">
        <v>129</v>
      </c>
      <c r="I54" t="s">
        <v>130</v>
      </c>
      <c r="J54" t="s">
        <v>34</v>
      </c>
    </row>
    <row r="55" spans="1:10" x14ac:dyDescent="0.3">
      <c r="A55" t="s">
        <v>11</v>
      </c>
      <c r="B55" t="s">
        <v>11</v>
      </c>
      <c r="C55" t="s">
        <v>28</v>
      </c>
      <c r="D55" t="s">
        <v>96</v>
      </c>
      <c r="E55" t="s">
        <v>35</v>
      </c>
      <c r="F55" t="s">
        <v>11</v>
      </c>
      <c r="G55" t="s">
        <v>36</v>
      </c>
      <c r="H55" t="s">
        <v>131</v>
      </c>
      <c r="I55" t="s">
        <v>132</v>
      </c>
      <c r="J55" t="s">
        <v>34</v>
      </c>
    </row>
    <row r="56" spans="1:10" x14ac:dyDescent="0.3">
      <c r="A56" t="s">
        <v>11</v>
      </c>
      <c r="B56" t="s">
        <v>11</v>
      </c>
      <c r="C56" t="s">
        <v>28</v>
      </c>
      <c r="D56" t="s">
        <v>96</v>
      </c>
      <c r="E56" t="s">
        <v>35</v>
      </c>
      <c r="F56" t="s">
        <v>11</v>
      </c>
      <c r="G56" t="s">
        <v>36</v>
      </c>
      <c r="H56" t="s">
        <v>133</v>
      </c>
      <c r="I56" t="s">
        <v>134</v>
      </c>
      <c r="J56" t="s">
        <v>34</v>
      </c>
    </row>
    <row r="57" spans="1:10" x14ac:dyDescent="0.3">
      <c r="A57" t="s">
        <v>11</v>
      </c>
      <c r="B57" t="s">
        <v>11</v>
      </c>
      <c r="C57" t="s">
        <v>28</v>
      </c>
      <c r="D57" t="s">
        <v>96</v>
      </c>
      <c r="E57" t="s">
        <v>30</v>
      </c>
      <c r="F57" t="s">
        <v>11</v>
      </c>
      <c r="G57" t="s">
        <v>41</v>
      </c>
      <c r="H57" t="s">
        <v>135</v>
      </c>
      <c r="I57" t="s">
        <v>136</v>
      </c>
      <c r="J57" t="s">
        <v>34</v>
      </c>
    </row>
    <row r="58" spans="1:10" x14ac:dyDescent="0.3">
      <c r="A58" t="s">
        <v>11</v>
      </c>
      <c r="B58" t="s">
        <v>11</v>
      </c>
      <c r="C58" t="s">
        <v>28</v>
      </c>
      <c r="D58" t="s">
        <v>96</v>
      </c>
      <c r="E58" t="s">
        <v>35</v>
      </c>
      <c r="F58" t="s">
        <v>11</v>
      </c>
      <c r="G58" t="s">
        <v>46</v>
      </c>
      <c r="H58" t="s">
        <v>137</v>
      </c>
      <c r="I58" t="s">
        <v>138</v>
      </c>
      <c r="J58" t="s">
        <v>34</v>
      </c>
    </row>
    <row r="59" spans="1:10" x14ac:dyDescent="0.3">
      <c r="A59" t="s">
        <v>11</v>
      </c>
      <c r="B59" t="s">
        <v>11</v>
      </c>
      <c r="C59" t="s">
        <v>28</v>
      </c>
      <c r="D59" t="s">
        <v>96</v>
      </c>
      <c r="E59" t="s">
        <v>35</v>
      </c>
      <c r="F59" t="s">
        <v>11</v>
      </c>
      <c r="G59" t="s">
        <v>49</v>
      </c>
      <c r="H59" t="s">
        <v>139</v>
      </c>
      <c r="I59" t="s">
        <v>140</v>
      </c>
      <c r="J59" t="s">
        <v>34</v>
      </c>
    </row>
    <row r="60" spans="1:10" x14ac:dyDescent="0.3">
      <c r="A60" t="s">
        <v>11</v>
      </c>
      <c r="B60" t="s">
        <v>11</v>
      </c>
      <c r="C60" t="s">
        <v>28</v>
      </c>
      <c r="D60" t="s">
        <v>96</v>
      </c>
      <c r="E60" t="s">
        <v>35</v>
      </c>
      <c r="F60" t="s">
        <v>11</v>
      </c>
      <c r="G60" t="s">
        <v>46</v>
      </c>
      <c r="H60" t="s">
        <v>141</v>
      </c>
      <c r="I60" t="s">
        <v>142</v>
      </c>
      <c r="J60" t="s">
        <v>34</v>
      </c>
    </row>
    <row r="61" spans="1:10" x14ac:dyDescent="0.3">
      <c r="A61" t="s">
        <v>11</v>
      </c>
      <c r="B61" t="s">
        <v>11</v>
      </c>
      <c r="C61" t="s">
        <v>28</v>
      </c>
      <c r="D61" t="s">
        <v>96</v>
      </c>
      <c r="E61" t="s">
        <v>35</v>
      </c>
      <c r="F61" t="s">
        <v>11</v>
      </c>
      <c r="G61" t="s">
        <v>49</v>
      </c>
      <c r="H61" t="s">
        <v>143</v>
      </c>
      <c r="I61" t="s">
        <v>144</v>
      </c>
      <c r="J61" t="s">
        <v>34</v>
      </c>
    </row>
    <row r="62" spans="1:10" x14ac:dyDescent="0.3">
      <c r="A62" t="s">
        <v>11</v>
      </c>
      <c r="B62" t="s">
        <v>11</v>
      </c>
      <c r="C62" t="s">
        <v>28</v>
      </c>
      <c r="D62" t="s">
        <v>96</v>
      </c>
      <c r="E62" t="s">
        <v>30</v>
      </c>
      <c r="F62" t="s">
        <v>11</v>
      </c>
      <c r="G62" t="s">
        <v>31</v>
      </c>
      <c r="H62" t="s">
        <v>145</v>
      </c>
      <c r="I62" t="s">
        <v>146</v>
      </c>
      <c r="J62" t="s">
        <v>34</v>
      </c>
    </row>
    <row r="63" spans="1:10" x14ac:dyDescent="0.3">
      <c r="A63" t="s">
        <v>11</v>
      </c>
      <c r="B63" t="s">
        <v>11</v>
      </c>
      <c r="C63" t="s">
        <v>28</v>
      </c>
      <c r="D63" t="s">
        <v>96</v>
      </c>
      <c r="E63" t="s">
        <v>35</v>
      </c>
      <c r="F63" t="s">
        <v>11</v>
      </c>
      <c r="G63" t="s">
        <v>36</v>
      </c>
      <c r="H63" t="s">
        <v>147</v>
      </c>
      <c r="I63" t="s">
        <v>148</v>
      </c>
      <c r="J63" t="s">
        <v>34</v>
      </c>
    </row>
    <row r="64" spans="1:10" x14ac:dyDescent="0.3">
      <c r="A64" t="s">
        <v>11</v>
      </c>
      <c r="B64" t="s">
        <v>11</v>
      </c>
      <c r="C64" t="s">
        <v>28</v>
      </c>
      <c r="D64" t="s">
        <v>96</v>
      </c>
      <c r="E64" t="s">
        <v>35</v>
      </c>
      <c r="F64" t="s">
        <v>11</v>
      </c>
      <c r="G64" t="s">
        <v>36</v>
      </c>
      <c r="H64" t="s">
        <v>149</v>
      </c>
      <c r="I64" t="s">
        <v>150</v>
      </c>
      <c r="J64" t="s">
        <v>34</v>
      </c>
    </row>
    <row r="65" spans="1:10" x14ac:dyDescent="0.3">
      <c r="A65" t="s">
        <v>11</v>
      </c>
      <c r="B65" t="s">
        <v>11</v>
      </c>
      <c r="C65" t="s">
        <v>28</v>
      </c>
      <c r="D65" t="s">
        <v>96</v>
      </c>
      <c r="E65" t="s">
        <v>30</v>
      </c>
      <c r="F65" t="s">
        <v>11</v>
      </c>
      <c r="G65" t="s">
        <v>41</v>
      </c>
      <c r="H65" t="s">
        <v>151</v>
      </c>
      <c r="I65" t="s">
        <v>152</v>
      </c>
      <c r="J65" t="s">
        <v>34</v>
      </c>
    </row>
    <row r="66" spans="1:10" x14ac:dyDescent="0.3">
      <c r="A66" t="s">
        <v>11</v>
      </c>
      <c r="B66" t="s">
        <v>153</v>
      </c>
      <c r="C66" t="s">
        <v>11</v>
      </c>
      <c r="D66" t="s">
        <v>11</v>
      </c>
      <c r="E66" t="s">
        <v>11</v>
      </c>
      <c r="F66" t="s">
        <v>11</v>
      </c>
      <c r="G66" t="s">
        <v>11</v>
      </c>
      <c r="H66" t="s">
        <v>11</v>
      </c>
      <c r="I66" t="s">
        <v>11</v>
      </c>
      <c r="J66" t="s">
        <v>154</v>
      </c>
    </row>
    <row r="67" spans="1:10" x14ac:dyDescent="0.3">
      <c r="A67" t="s">
        <v>11</v>
      </c>
      <c r="B67" t="s">
        <v>11</v>
      </c>
      <c r="C67" t="s">
        <v>28</v>
      </c>
      <c r="D67" t="s">
        <v>155</v>
      </c>
      <c r="E67" t="s">
        <v>35</v>
      </c>
      <c r="F67" t="s">
        <v>11</v>
      </c>
      <c r="G67" t="s">
        <v>46</v>
      </c>
      <c r="H67" t="s">
        <v>156</v>
      </c>
      <c r="I67" t="s">
        <v>157</v>
      </c>
      <c r="J67" t="s">
        <v>34</v>
      </c>
    </row>
    <row r="68" spans="1:10" x14ac:dyDescent="0.3">
      <c r="A68" t="s">
        <v>11</v>
      </c>
      <c r="B68" t="s">
        <v>11</v>
      </c>
      <c r="C68" t="s">
        <v>28</v>
      </c>
      <c r="D68" t="s">
        <v>155</v>
      </c>
      <c r="E68" t="s">
        <v>35</v>
      </c>
      <c r="F68" t="s">
        <v>11</v>
      </c>
      <c r="G68" t="s">
        <v>49</v>
      </c>
      <c r="H68" t="s">
        <v>158</v>
      </c>
      <c r="I68" t="s">
        <v>159</v>
      </c>
      <c r="J68" t="s">
        <v>34</v>
      </c>
    </row>
    <row r="69" spans="1:10" x14ac:dyDescent="0.3">
      <c r="A69" t="s">
        <v>11</v>
      </c>
      <c r="B69" t="s">
        <v>11</v>
      </c>
      <c r="C69" t="s">
        <v>28</v>
      </c>
      <c r="D69" t="s">
        <v>155</v>
      </c>
      <c r="E69" t="s">
        <v>30</v>
      </c>
      <c r="F69" t="s">
        <v>11</v>
      </c>
      <c r="G69" t="s">
        <v>31</v>
      </c>
      <c r="H69" t="s">
        <v>160</v>
      </c>
      <c r="I69" t="s">
        <v>161</v>
      </c>
      <c r="J69" t="s">
        <v>34</v>
      </c>
    </row>
    <row r="70" spans="1:10" x14ac:dyDescent="0.3">
      <c r="A70" t="s">
        <v>11</v>
      </c>
      <c r="B70" t="s">
        <v>11</v>
      </c>
      <c r="C70" t="s">
        <v>28</v>
      </c>
      <c r="D70" t="s">
        <v>155</v>
      </c>
      <c r="E70" t="s">
        <v>30</v>
      </c>
      <c r="F70" t="s">
        <v>11</v>
      </c>
      <c r="G70" t="s">
        <v>66</v>
      </c>
      <c r="H70" t="s">
        <v>162</v>
      </c>
      <c r="I70" t="s">
        <v>163</v>
      </c>
      <c r="J70" t="s">
        <v>34</v>
      </c>
    </row>
    <row r="71" spans="1:10" x14ac:dyDescent="0.3">
      <c r="A71" t="s">
        <v>11</v>
      </c>
      <c r="B71" t="s">
        <v>11</v>
      </c>
      <c r="C71" t="s">
        <v>28</v>
      </c>
      <c r="D71" t="s">
        <v>155</v>
      </c>
      <c r="E71" t="s">
        <v>30</v>
      </c>
      <c r="F71" t="s">
        <v>11</v>
      </c>
      <c r="G71" t="s">
        <v>66</v>
      </c>
      <c r="H71" t="s">
        <v>164</v>
      </c>
      <c r="I71" t="s">
        <v>165</v>
      </c>
      <c r="J71" t="s">
        <v>34</v>
      </c>
    </row>
    <row r="72" spans="1:10" x14ac:dyDescent="0.3">
      <c r="A72" t="s">
        <v>11</v>
      </c>
      <c r="B72" t="s">
        <v>11</v>
      </c>
      <c r="C72" t="s">
        <v>28</v>
      </c>
      <c r="D72" t="s">
        <v>155</v>
      </c>
      <c r="E72" t="s">
        <v>30</v>
      </c>
      <c r="F72" t="s">
        <v>11</v>
      </c>
      <c r="G72" t="s">
        <v>66</v>
      </c>
      <c r="H72" t="s">
        <v>166</v>
      </c>
      <c r="I72" t="s">
        <v>167</v>
      </c>
      <c r="J72" t="s">
        <v>34</v>
      </c>
    </row>
    <row r="73" spans="1:10" x14ac:dyDescent="0.3">
      <c r="A73" t="s">
        <v>11</v>
      </c>
      <c r="B73" t="s">
        <v>11</v>
      </c>
      <c r="C73" t="s">
        <v>28</v>
      </c>
      <c r="D73" t="s">
        <v>155</v>
      </c>
      <c r="E73" t="s">
        <v>35</v>
      </c>
      <c r="F73" t="s">
        <v>11</v>
      </c>
      <c r="G73" t="s">
        <v>36</v>
      </c>
      <c r="H73" t="s">
        <v>168</v>
      </c>
      <c r="I73" t="s">
        <v>169</v>
      </c>
      <c r="J73" t="s">
        <v>34</v>
      </c>
    </row>
    <row r="74" spans="1:10" x14ac:dyDescent="0.3">
      <c r="A74" t="s">
        <v>11</v>
      </c>
      <c r="B74" t="s">
        <v>11</v>
      </c>
      <c r="C74" t="s">
        <v>28</v>
      </c>
      <c r="D74" t="s">
        <v>155</v>
      </c>
      <c r="E74" t="s">
        <v>35</v>
      </c>
      <c r="F74" t="s">
        <v>11</v>
      </c>
      <c r="G74" t="s">
        <v>36</v>
      </c>
      <c r="H74" t="s">
        <v>170</v>
      </c>
      <c r="I74" t="s">
        <v>171</v>
      </c>
      <c r="J74" t="s">
        <v>34</v>
      </c>
    </row>
    <row r="75" spans="1:10" x14ac:dyDescent="0.3">
      <c r="A75" t="s">
        <v>11</v>
      </c>
      <c r="B75" t="s">
        <v>11</v>
      </c>
      <c r="C75" t="s">
        <v>28</v>
      </c>
      <c r="D75" t="s">
        <v>155</v>
      </c>
      <c r="E75" t="s">
        <v>30</v>
      </c>
      <c r="F75" t="s">
        <v>11</v>
      </c>
      <c r="G75" t="s">
        <v>41</v>
      </c>
      <c r="H75" t="s">
        <v>172</v>
      </c>
      <c r="I75" t="s">
        <v>173</v>
      </c>
      <c r="J75" t="s">
        <v>34</v>
      </c>
    </row>
    <row r="76" spans="1:10" x14ac:dyDescent="0.3">
      <c r="A76" t="s">
        <v>11</v>
      </c>
      <c r="B76" t="s">
        <v>11</v>
      </c>
      <c r="C76" t="s">
        <v>28</v>
      </c>
      <c r="D76" t="s">
        <v>155</v>
      </c>
      <c r="E76" t="s">
        <v>35</v>
      </c>
      <c r="F76" t="s">
        <v>11</v>
      </c>
      <c r="G76" t="s">
        <v>46</v>
      </c>
      <c r="H76" t="s">
        <v>174</v>
      </c>
      <c r="I76" t="s">
        <v>175</v>
      </c>
      <c r="J76" t="s">
        <v>34</v>
      </c>
    </row>
    <row r="77" spans="1:10" x14ac:dyDescent="0.3">
      <c r="A77" t="s">
        <v>11</v>
      </c>
      <c r="B77" t="s">
        <v>11</v>
      </c>
      <c r="C77" t="s">
        <v>28</v>
      </c>
      <c r="D77" t="s">
        <v>155</v>
      </c>
      <c r="E77" t="s">
        <v>35</v>
      </c>
      <c r="F77" t="s">
        <v>11</v>
      </c>
      <c r="G77" t="s">
        <v>49</v>
      </c>
      <c r="H77" t="s">
        <v>176</v>
      </c>
      <c r="I77" t="s">
        <v>177</v>
      </c>
      <c r="J77" t="s">
        <v>34</v>
      </c>
    </row>
    <row r="78" spans="1:10" x14ac:dyDescent="0.3">
      <c r="A78" t="s">
        <v>11</v>
      </c>
      <c r="B78" t="s">
        <v>11</v>
      </c>
      <c r="C78" t="s">
        <v>28</v>
      </c>
      <c r="D78" t="s">
        <v>155</v>
      </c>
      <c r="E78" t="s">
        <v>30</v>
      </c>
      <c r="F78" t="s">
        <v>11</v>
      </c>
      <c r="G78" t="s">
        <v>31</v>
      </c>
      <c r="H78" t="s">
        <v>178</v>
      </c>
      <c r="I78" t="s">
        <v>179</v>
      </c>
      <c r="J78" t="s">
        <v>34</v>
      </c>
    </row>
    <row r="79" spans="1:10" x14ac:dyDescent="0.3">
      <c r="A79" t="s">
        <v>11</v>
      </c>
      <c r="B79" t="s">
        <v>11</v>
      </c>
      <c r="C79" t="s">
        <v>28</v>
      </c>
      <c r="D79" t="s">
        <v>155</v>
      </c>
      <c r="E79" t="s">
        <v>30</v>
      </c>
      <c r="F79" t="s">
        <v>11</v>
      </c>
      <c r="G79" t="s">
        <v>41</v>
      </c>
      <c r="H79" t="s">
        <v>180</v>
      </c>
      <c r="I79" t="s">
        <v>181</v>
      </c>
      <c r="J79" t="s">
        <v>34</v>
      </c>
    </row>
    <row r="80" spans="1:10" x14ac:dyDescent="0.3">
      <c r="A80" t="s">
        <v>11</v>
      </c>
      <c r="B80" t="s">
        <v>11</v>
      </c>
      <c r="C80" t="s">
        <v>28</v>
      </c>
      <c r="D80" t="s">
        <v>155</v>
      </c>
      <c r="E80" t="s">
        <v>35</v>
      </c>
      <c r="F80" t="s">
        <v>11</v>
      </c>
      <c r="G80" t="s">
        <v>46</v>
      </c>
      <c r="H80" t="s">
        <v>182</v>
      </c>
      <c r="I80" t="s">
        <v>183</v>
      </c>
      <c r="J80" t="s">
        <v>34</v>
      </c>
    </row>
    <row r="81" spans="1:10" x14ac:dyDescent="0.3">
      <c r="A81" t="s">
        <v>11</v>
      </c>
      <c r="B81" t="s">
        <v>11</v>
      </c>
      <c r="C81" t="s">
        <v>28</v>
      </c>
      <c r="D81" t="s">
        <v>155</v>
      </c>
      <c r="E81" t="s">
        <v>35</v>
      </c>
      <c r="F81" t="s">
        <v>11</v>
      </c>
      <c r="G81" t="s">
        <v>49</v>
      </c>
      <c r="H81" t="s">
        <v>184</v>
      </c>
      <c r="I81" t="s">
        <v>185</v>
      </c>
      <c r="J81" t="s">
        <v>34</v>
      </c>
    </row>
    <row r="82" spans="1:10" x14ac:dyDescent="0.3">
      <c r="A82" t="s">
        <v>11</v>
      </c>
      <c r="B82" t="s">
        <v>11</v>
      </c>
      <c r="C82" t="s">
        <v>28</v>
      </c>
      <c r="D82" t="s">
        <v>155</v>
      </c>
      <c r="E82" t="s">
        <v>30</v>
      </c>
      <c r="F82" t="s">
        <v>11</v>
      </c>
      <c r="G82" t="s">
        <v>31</v>
      </c>
      <c r="H82" t="s">
        <v>186</v>
      </c>
      <c r="I82" t="s">
        <v>187</v>
      </c>
      <c r="J82" t="s">
        <v>34</v>
      </c>
    </row>
    <row r="83" spans="1:10" x14ac:dyDescent="0.3">
      <c r="A83" t="s">
        <v>11</v>
      </c>
      <c r="B83" t="s">
        <v>11</v>
      </c>
      <c r="C83" t="s">
        <v>28</v>
      </c>
      <c r="D83" t="s">
        <v>155</v>
      </c>
      <c r="E83" t="s">
        <v>30</v>
      </c>
      <c r="F83" t="s">
        <v>11</v>
      </c>
      <c r="G83" t="s">
        <v>66</v>
      </c>
      <c r="H83" t="s">
        <v>188</v>
      </c>
      <c r="I83" t="s">
        <v>189</v>
      </c>
      <c r="J83" t="s">
        <v>34</v>
      </c>
    </row>
    <row r="84" spans="1:10" x14ac:dyDescent="0.3">
      <c r="A84" t="s">
        <v>11</v>
      </c>
      <c r="B84" t="s">
        <v>11</v>
      </c>
      <c r="C84" t="s">
        <v>28</v>
      </c>
      <c r="D84" t="s">
        <v>155</v>
      </c>
      <c r="E84" t="s">
        <v>30</v>
      </c>
      <c r="F84" t="s">
        <v>11</v>
      </c>
      <c r="G84" t="s">
        <v>66</v>
      </c>
      <c r="H84" t="s">
        <v>190</v>
      </c>
      <c r="I84" t="s">
        <v>191</v>
      </c>
      <c r="J84" t="s">
        <v>34</v>
      </c>
    </row>
    <row r="85" spans="1:10" x14ac:dyDescent="0.3">
      <c r="A85" t="s">
        <v>11</v>
      </c>
      <c r="B85" t="s">
        <v>11</v>
      </c>
      <c r="C85" t="s">
        <v>28</v>
      </c>
      <c r="D85" t="s">
        <v>155</v>
      </c>
      <c r="E85" t="s">
        <v>30</v>
      </c>
      <c r="F85" t="s">
        <v>11</v>
      </c>
      <c r="G85" t="s">
        <v>66</v>
      </c>
      <c r="H85" t="s">
        <v>192</v>
      </c>
      <c r="I85" t="s">
        <v>193</v>
      </c>
      <c r="J85" t="s">
        <v>34</v>
      </c>
    </row>
    <row r="86" spans="1:10" x14ac:dyDescent="0.3">
      <c r="A86" t="s">
        <v>11</v>
      </c>
      <c r="B86" t="s">
        <v>11</v>
      </c>
      <c r="C86" t="s">
        <v>28</v>
      </c>
      <c r="D86" t="s">
        <v>155</v>
      </c>
      <c r="E86" t="s">
        <v>30</v>
      </c>
      <c r="F86" t="s">
        <v>11</v>
      </c>
      <c r="G86" t="s">
        <v>66</v>
      </c>
      <c r="H86" t="s">
        <v>194</v>
      </c>
      <c r="I86" t="s">
        <v>195</v>
      </c>
      <c r="J86" t="s">
        <v>34</v>
      </c>
    </row>
    <row r="87" spans="1:10" x14ac:dyDescent="0.3">
      <c r="A87" t="s">
        <v>11</v>
      </c>
      <c r="B87" t="s">
        <v>11</v>
      </c>
      <c r="C87" t="s">
        <v>28</v>
      </c>
      <c r="D87" t="s">
        <v>155</v>
      </c>
      <c r="E87" t="s">
        <v>35</v>
      </c>
      <c r="F87" t="s">
        <v>11</v>
      </c>
      <c r="G87" t="s">
        <v>36</v>
      </c>
      <c r="H87" t="s">
        <v>196</v>
      </c>
      <c r="I87" t="s">
        <v>197</v>
      </c>
      <c r="J87" t="s">
        <v>34</v>
      </c>
    </row>
    <row r="88" spans="1:10" x14ac:dyDescent="0.3">
      <c r="A88" t="s">
        <v>11</v>
      </c>
      <c r="B88" t="s">
        <v>11</v>
      </c>
      <c r="C88" t="s">
        <v>28</v>
      </c>
      <c r="D88" t="s">
        <v>155</v>
      </c>
      <c r="E88" t="s">
        <v>35</v>
      </c>
      <c r="F88" t="s">
        <v>11</v>
      </c>
      <c r="G88" t="s">
        <v>36</v>
      </c>
      <c r="H88" t="s">
        <v>198</v>
      </c>
      <c r="I88" t="s">
        <v>199</v>
      </c>
      <c r="J88" t="s">
        <v>34</v>
      </c>
    </row>
    <row r="89" spans="1:10" x14ac:dyDescent="0.3">
      <c r="A89" t="s">
        <v>11</v>
      </c>
      <c r="B89" t="s">
        <v>11</v>
      </c>
      <c r="C89" t="s">
        <v>28</v>
      </c>
      <c r="D89" t="s">
        <v>155</v>
      </c>
      <c r="E89" t="s">
        <v>30</v>
      </c>
      <c r="F89" t="s">
        <v>11</v>
      </c>
      <c r="G89" t="s">
        <v>41</v>
      </c>
      <c r="H89" t="s">
        <v>200</v>
      </c>
      <c r="I89" t="s">
        <v>201</v>
      </c>
      <c r="J89" t="s">
        <v>34</v>
      </c>
    </row>
    <row r="90" spans="1:10" x14ac:dyDescent="0.3">
      <c r="A90" t="s">
        <v>11</v>
      </c>
      <c r="B90" t="s">
        <v>11</v>
      </c>
      <c r="C90" t="s">
        <v>28</v>
      </c>
      <c r="D90" t="s">
        <v>155</v>
      </c>
      <c r="E90" t="s">
        <v>30</v>
      </c>
      <c r="F90" t="s">
        <v>11</v>
      </c>
      <c r="G90" t="s">
        <v>31</v>
      </c>
      <c r="H90" t="s">
        <v>202</v>
      </c>
      <c r="I90" t="s">
        <v>203</v>
      </c>
      <c r="J90" t="s">
        <v>34</v>
      </c>
    </row>
    <row r="91" spans="1:10" x14ac:dyDescent="0.3">
      <c r="A91" t="s">
        <v>11</v>
      </c>
      <c r="B91" t="s">
        <v>11</v>
      </c>
      <c r="C91" t="s">
        <v>28</v>
      </c>
      <c r="D91" t="s">
        <v>155</v>
      </c>
      <c r="E91" t="s">
        <v>35</v>
      </c>
      <c r="F91" t="s">
        <v>11</v>
      </c>
      <c r="G91" t="s">
        <v>36</v>
      </c>
      <c r="H91" t="s">
        <v>204</v>
      </c>
      <c r="I91" t="s">
        <v>205</v>
      </c>
      <c r="J91" t="s">
        <v>34</v>
      </c>
    </row>
    <row r="92" spans="1:10" x14ac:dyDescent="0.3">
      <c r="A92" t="s">
        <v>11</v>
      </c>
      <c r="B92" t="s">
        <v>11</v>
      </c>
      <c r="C92" t="s">
        <v>28</v>
      </c>
      <c r="D92" t="s">
        <v>155</v>
      </c>
      <c r="E92" t="s">
        <v>35</v>
      </c>
      <c r="F92" t="s">
        <v>11</v>
      </c>
      <c r="G92" t="s">
        <v>36</v>
      </c>
      <c r="H92" t="s">
        <v>206</v>
      </c>
      <c r="I92" t="s">
        <v>207</v>
      </c>
      <c r="J92" t="s">
        <v>34</v>
      </c>
    </row>
    <row r="93" spans="1:10" x14ac:dyDescent="0.3">
      <c r="A93" t="s">
        <v>11</v>
      </c>
      <c r="B93" t="s">
        <v>11</v>
      </c>
      <c r="C93" t="s">
        <v>28</v>
      </c>
      <c r="D93" t="s">
        <v>155</v>
      </c>
      <c r="E93" t="s">
        <v>30</v>
      </c>
      <c r="F93" t="s">
        <v>11</v>
      </c>
      <c r="G93" t="s">
        <v>41</v>
      </c>
      <c r="H93" t="s">
        <v>208</v>
      </c>
      <c r="I93" t="s">
        <v>209</v>
      </c>
      <c r="J93" t="s">
        <v>34</v>
      </c>
    </row>
    <row r="94" spans="1:10" x14ac:dyDescent="0.3">
      <c r="A94" t="s">
        <v>11</v>
      </c>
      <c r="B94" t="s">
        <v>11</v>
      </c>
      <c r="C94" t="s">
        <v>28</v>
      </c>
      <c r="D94" t="s">
        <v>155</v>
      </c>
      <c r="E94" t="s">
        <v>35</v>
      </c>
      <c r="F94" t="s">
        <v>11</v>
      </c>
      <c r="G94" t="s">
        <v>46</v>
      </c>
      <c r="H94" t="s">
        <v>210</v>
      </c>
      <c r="I94" t="s">
        <v>211</v>
      </c>
      <c r="J94" t="s">
        <v>34</v>
      </c>
    </row>
    <row r="95" spans="1:10" x14ac:dyDescent="0.3">
      <c r="A95" t="s">
        <v>11</v>
      </c>
      <c r="B95" t="s">
        <v>11</v>
      </c>
      <c r="C95" t="s">
        <v>28</v>
      </c>
      <c r="D95" t="s">
        <v>155</v>
      </c>
      <c r="E95" t="s">
        <v>35</v>
      </c>
      <c r="F95" t="s">
        <v>11</v>
      </c>
      <c r="G95" t="s">
        <v>49</v>
      </c>
      <c r="H95" t="s">
        <v>212</v>
      </c>
      <c r="I95" t="s">
        <v>213</v>
      </c>
      <c r="J95" t="s">
        <v>34</v>
      </c>
    </row>
    <row r="96" spans="1:10" x14ac:dyDescent="0.3">
      <c r="A96" t="s">
        <v>11</v>
      </c>
      <c r="B96" t="s">
        <v>214</v>
      </c>
      <c r="C96" t="s">
        <v>11</v>
      </c>
      <c r="D96" t="s">
        <v>11</v>
      </c>
      <c r="E96" t="s">
        <v>11</v>
      </c>
      <c r="F96" t="s">
        <v>11</v>
      </c>
      <c r="G96" t="s">
        <v>11</v>
      </c>
      <c r="H96" t="s">
        <v>11</v>
      </c>
      <c r="I96" t="s">
        <v>11</v>
      </c>
      <c r="J96" t="s">
        <v>215</v>
      </c>
    </row>
    <row r="97" spans="1:10" x14ac:dyDescent="0.3">
      <c r="A97" t="s">
        <v>11</v>
      </c>
      <c r="B97" t="s">
        <v>11</v>
      </c>
      <c r="C97" t="s">
        <v>28</v>
      </c>
      <c r="D97" t="s">
        <v>216</v>
      </c>
      <c r="E97" t="s">
        <v>30</v>
      </c>
      <c r="F97" t="s">
        <v>11</v>
      </c>
      <c r="G97" t="s">
        <v>31</v>
      </c>
      <c r="H97" t="s">
        <v>217</v>
      </c>
      <c r="I97" t="s">
        <v>218</v>
      </c>
      <c r="J97" t="s">
        <v>34</v>
      </c>
    </row>
    <row r="98" spans="1:10" x14ac:dyDescent="0.3">
      <c r="A98" t="s">
        <v>11</v>
      </c>
      <c r="B98" t="s">
        <v>11</v>
      </c>
      <c r="C98" t="s">
        <v>28</v>
      </c>
      <c r="D98" t="s">
        <v>216</v>
      </c>
      <c r="E98" t="s">
        <v>30</v>
      </c>
      <c r="F98" t="s">
        <v>11</v>
      </c>
      <c r="G98" t="s">
        <v>66</v>
      </c>
      <c r="H98" t="s">
        <v>219</v>
      </c>
      <c r="I98" t="s">
        <v>220</v>
      </c>
      <c r="J98" t="s">
        <v>34</v>
      </c>
    </row>
    <row r="99" spans="1:10" x14ac:dyDescent="0.3">
      <c r="A99" t="s">
        <v>11</v>
      </c>
      <c r="B99" t="s">
        <v>11</v>
      </c>
      <c r="C99" t="s">
        <v>28</v>
      </c>
      <c r="D99" t="s">
        <v>216</v>
      </c>
      <c r="E99" t="s">
        <v>30</v>
      </c>
      <c r="F99" t="s">
        <v>11</v>
      </c>
      <c r="G99" t="s">
        <v>66</v>
      </c>
      <c r="H99" t="s">
        <v>221</v>
      </c>
      <c r="I99" t="s">
        <v>222</v>
      </c>
      <c r="J99" t="s">
        <v>34</v>
      </c>
    </row>
    <row r="100" spans="1:10" x14ac:dyDescent="0.3">
      <c r="A100" t="s">
        <v>11</v>
      </c>
      <c r="B100" t="s">
        <v>11</v>
      </c>
      <c r="C100" t="s">
        <v>28</v>
      </c>
      <c r="D100" t="s">
        <v>216</v>
      </c>
      <c r="E100" t="s">
        <v>30</v>
      </c>
      <c r="F100" t="s">
        <v>11</v>
      </c>
      <c r="G100" t="s">
        <v>41</v>
      </c>
      <c r="H100" t="s">
        <v>223</v>
      </c>
      <c r="I100" t="s">
        <v>224</v>
      </c>
      <c r="J100" t="s">
        <v>34</v>
      </c>
    </row>
    <row r="101" spans="1:10" x14ac:dyDescent="0.3">
      <c r="A101" t="s">
        <v>11</v>
      </c>
      <c r="B101" t="s">
        <v>11</v>
      </c>
      <c r="C101" t="s">
        <v>28</v>
      </c>
      <c r="D101" t="s">
        <v>216</v>
      </c>
      <c r="E101" t="s">
        <v>35</v>
      </c>
      <c r="F101" t="s">
        <v>11</v>
      </c>
      <c r="G101" t="s">
        <v>46</v>
      </c>
      <c r="H101" t="s">
        <v>225</v>
      </c>
      <c r="I101" t="s">
        <v>226</v>
      </c>
      <c r="J101" t="s">
        <v>34</v>
      </c>
    </row>
    <row r="102" spans="1:10" x14ac:dyDescent="0.3">
      <c r="A102" t="s">
        <v>11</v>
      </c>
      <c r="B102" t="s">
        <v>11</v>
      </c>
      <c r="C102" t="s">
        <v>28</v>
      </c>
      <c r="D102" t="s">
        <v>216</v>
      </c>
      <c r="E102" t="s">
        <v>35</v>
      </c>
      <c r="F102" t="s">
        <v>11</v>
      </c>
      <c r="G102" t="s">
        <v>49</v>
      </c>
      <c r="H102" t="s">
        <v>227</v>
      </c>
      <c r="I102" t="s">
        <v>228</v>
      </c>
      <c r="J102" t="s">
        <v>34</v>
      </c>
    </row>
    <row r="103" spans="1:10" x14ac:dyDescent="0.3">
      <c r="A103" t="s">
        <v>11</v>
      </c>
      <c r="B103" t="s">
        <v>11</v>
      </c>
      <c r="C103" t="s">
        <v>28</v>
      </c>
      <c r="D103" t="s">
        <v>216</v>
      </c>
      <c r="E103" t="s">
        <v>30</v>
      </c>
      <c r="F103" t="s">
        <v>11</v>
      </c>
      <c r="G103" t="s">
        <v>31</v>
      </c>
      <c r="H103" t="s">
        <v>229</v>
      </c>
      <c r="I103" t="s">
        <v>230</v>
      </c>
      <c r="J103" t="s">
        <v>34</v>
      </c>
    </row>
    <row r="104" spans="1:10" x14ac:dyDescent="0.3">
      <c r="A104" t="s">
        <v>11</v>
      </c>
      <c r="B104" t="s">
        <v>11</v>
      </c>
      <c r="C104" t="s">
        <v>28</v>
      </c>
      <c r="D104" t="s">
        <v>216</v>
      </c>
      <c r="E104" t="s">
        <v>30</v>
      </c>
      <c r="F104" t="s">
        <v>11</v>
      </c>
      <c r="G104" t="s">
        <v>66</v>
      </c>
      <c r="H104" t="s">
        <v>231</v>
      </c>
      <c r="I104" t="s">
        <v>232</v>
      </c>
      <c r="J104" t="s">
        <v>34</v>
      </c>
    </row>
    <row r="105" spans="1:10" x14ac:dyDescent="0.3">
      <c r="A105" t="s">
        <v>11</v>
      </c>
      <c r="B105" t="s">
        <v>11</v>
      </c>
      <c r="C105" t="s">
        <v>28</v>
      </c>
      <c r="D105" t="s">
        <v>216</v>
      </c>
      <c r="E105" t="s">
        <v>30</v>
      </c>
      <c r="F105" t="s">
        <v>11</v>
      </c>
      <c r="G105" t="s">
        <v>66</v>
      </c>
      <c r="H105" t="s">
        <v>233</v>
      </c>
      <c r="I105" t="s">
        <v>234</v>
      </c>
      <c r="J105" t="s">
        <v>34</v>
      </c>
    </row>
    <row r="106" spans="1:10" x14ac:dyDescent="0.3">
      <c r="A106" t="s">
        <v>11</v>
      </c>
      <c r="B106" t="s">
        <v>11</v>
      </c>
      <c r="C106" t="s">
        <v>28</v>
      </c>
      <c r="D106" t="s">
        <v>216</v>
      </c>
      <c r="E106" t="s">
        <v>30</v>
      </c>
      <c r="F106" t="s">
        <v>11</v>
      </c>
      <c r="G106" t="s">
        <v>66</v>
      </c>
      <c r="H106" t="s">
        <v>235</v>
      </c>
      <c r="I106" t="s">
        <v>236</v>
      </c>
      <c r="J106" t="s">
        <v>34</v>
      </c>
    </row>
    <row r="107" spans="1:10" x14ac:dyDescent="0.3">
      <c r="A107" t="s">
        <v>11</v>
      </c>
      <c r="B107" t="s">
        <v>11</v>
      </c>
      <c r="C107" t="s">
        <v>28</v>
      </c>
      <c r="D107" t="s">
        <v>216</v>
      </c>
      <c r="E107" t="s">
        <v>30</v>
      </c>
      <c r="F107" t="s">
        <v>11</v>
      </c>
      <c r="G107" t="s">
        <v>66</v>
      </c>
      <c r="H107" t="s">
        <v>237</v>
      </c>
      <c r="I107" t="s">
        <v>238</v>
      </c>
      <c r="J107" t="s">
        <v>34</v>
      </c>
    </row>
    <row r="108" spans="1:10" x14ac:dyDescent="0.3">
      <c r="A108" t="s">
        <v>11</v>
      </c>
      <c r="B108" t="s">
        <v>11</v>
      </c>
      <c r="C108" t="s">
        <v>28</v>
      </c>
      <c r="D108" t="s">
        <v>216</v>
      </c>
      <c r="E108" t="s">
        <v>35</v>
      </c>
      <c r="F108" t="s">
        <v>11</v>
      </c>
      <c r="G108" t="s">
        <v>36</v>
      </c>
      <c r="H108" t="s">
        <v>239</v>
      </c>
      <c r="I108" t="s">
        <v>240</v>
      </c>
      <c r="J108" t="s">
        <v>34</v>
      </c>
    </row>
    <row r="109" spans="1:10" x14ac:dyDescent="0.3">
      <c r="A109" t="s">
        <v>11</v>
      </c>
      <c r="B109" t="s">
        <v>11</v>
      </c>
      <c r="C109" t="s">
        <v>28</v>
      </c>
      <c r="D109" t="s">
        <v>216</v>
      </c>
      <c r="E109" t="s">
        <v>35</v>
      </c>
      <c r="F109" t="s">
        <v>11</v>
      </c>
      <c r="G109" t="s">
        <v>36</v>
      </c>
      <c r="H109" t="s">
        <v>241</v>
      </c>
      <c r="I109" t="s">
        <v>242</v>
      </c>
      <c r="J109" t="s">
        <v>34</v>
      </c>
    </row>
    <row r="110" spans="1:10" x14ac:dyDescent="0.3">
      <c r="A110" t="s">
        <v>11</v>
      </c>
      <c r="B110" t="s">
        <v>11</v>
      </c>
      <c r="C110" t="s">
        <v>28</v>
      </c>
      <c r="D110" t="s">
        <v>216</v>
      </c>
      <c r="E110" t="s">
        <v>30</v>
      </c>
      <c r="F110" t="s">
        <v>11</v>
      </c>
      <c r="G110" t="s">
        <v>41</v>
      </c>
      <c r="H110" t="s">
        <v>243</v>
      </c>
      <c r="I110" t="s">
        <v>244</v>
      </c>
      <c r="J110" t="s">
        <v>34</v>
      </c>
    </row>
    <row r="111" spans="1:10" x14ac:dyDescent="0.3">
      <c r="A111" t="s">
        <v>11</v>
      </c>
      <c r="B111" t="s">
        <v>11</v>
      </c>
      <c r="C111" t="s">
        <v>28</v>
      </c>
      <c r="D111" t="s">
        <v>216</v>
      </c>
      <c r="E111" t="s">
        <v>30</v>
      </c>
      <c r="F111" t="s">
        <v>11</v>
      </c>
      <c r="G111" t="s">
        <v>41</v>
      </c>
      <c r="H111" t="s">
        <v>245</v>
      </c>
      <c r="I111" t="s">
        <v>246</v>
      </c>
      <c r="J111" t="s">
        <v>34</v>
      </c>
    </row>
    <row r="112" spans="1:10" x14ac:dyDescent="0.3">
      <c r="A112" t="s">
        <v>11</v>
      </c>
      <c r="B112" t="s">
        <v>11</v>
      </c>
      <c r="C112" t="s">
        <v>28</v>
      </c>
      <c r="D112" t="s">
        <v>216</v>
      </c>
      <c r="E112" t="s">
        <v>30</v>
      </c>
      <c r="F112" t="s">
        <v>11</v>
      </c>
      <c r="G112" t="s">
        <v>46</v>
      </c>
      <c r="H112" t="s">
        <v>247</v>
      </c>
      <c r="I112" t="s">
        <v>248</v>
      </c>
      <c r="J112" t="s">
        <v>34</v>
      </c>
    </row>
    <row r="113" spans="1:10" x14ac:dyDescent="0.3">
      <c r="A113" t="s">
        <v>11</v>
      </c>
      <c r="B113" t="s">
        <v>11</v>
      </c>
      <c r="C113" t="s">
        <v>28</v>
      </c>
      <c r="D113" t="s">
        <v>216</v>
      </c>
      <c r="E113" t="s">
        <v>35</v>
      </c>
      <c r="F113" t="s">
        <v>11</v>
      </c>
      <c r="G113" t="s">
        <v>49</v>
      </c>
      <c r="H113" t="s">
        <v>249</v>
      </c>
      <c r="I113" t="s">
        <v>250</v>
      </c>
      <c r="J113" t="s">
        <v>34</v>
      </c>
    </row>
    <row r="114" spans="1:10" x14ac:dyDescent="0.3">
      <c r="A114" t="s">
        <v>11</v>
      </c>
      <c r="B114" t="s">
        <v>11</v>
      </c>
      <c r="C114" t="s">
        <v>28</v>
      </c>
      <c r="D114" t="s">
        <v>216</v>
      </c>
      <c r="E114" t="s">
        <v>35</v>
      </c>
      <c r="F114" t="s">
        <v>11</v>
      </c>
      <c r="G114" t="s">
        <v>31</v>
      </c>
      <c r="H114" t="s">
        <v>251</v>
      </c>
      <c r="I114" t="s">
        <v>252</v>
      </c>
      <c r="J114" t="s">
        <v>34</v>
      </c>
    </row>
    <row r="115" spans="1:10" x14ac:dyDescent="0.3">
      <c r="A115" t="s">
        <v>11</v>
      </c>
      <c r="B115" t="s">
        <v>11</v>
      </c>
      <c r="C115" t="s">
        <v>28</v>
      </c>
      <c r="D115" t="s">
        <v>216</v>
      </c>
      <c r="E115" t="s">
        <v>30</v>
      </c>
      <c r="F115" t="s">
        <v>11</v>
      </c>
      <c r="G115" t="s">
        <v>66</v>
      </c>
      <c r="H115" t="s">
        <v>253</v>
      </c>
      <c r="I115" t="s">
        <v>254</v>
      </c>
      <c r="J115" t="s">
        <v>34</v>
      </c>
    </row>
    <row r="116" spans="1:10" x14ac:dyDescent="0.3">
      <c r="A116" t="s">
        <v>11</v>
      </c>
      <c r="B116" t="s">
        <v>11</v>
      </c>
      <c r="C116" t="s">
        <v>28</v>
      </c>
      <c r="D116" t="s">
        <v>216</v>
      </c>
      <c r="E116" t="s">
        <v>30</v>
      </c>
      <c r="F116" t="s">
        <v>11</v>
      </c>
      <c r="G116" t="s">
        <v>66</v>
      </c>
      <c r="H116" t="s">
        <v>255</v>
      </c>
      <c r="I116" t="s">
        <v>256</v>
      </c>
      <c r="J116" t="s">
        <v>34</v>
      </c>
    </row>
    <row r="117" spans="1:10" x14ac:dyDescent="0.3">
      <c r="A117" t="s">
        <v>11</v>
      </c>
      <c r="B117" t="s">
        <v>11</v>
      </c>
      <c r="C117" t="s">
        <v>28</v>
      </c>
      <c r="D117" t="s">
        <v>216</v>
      </c>
      <c r="E117" t="s">
        <v>30</v>
      </c>
      <c r="F117" t="s">
        <v>11</v>
      </c>
      <c r="G117" t="s">
        <v>66</v>
      </c>
      <c r="H117" t="s">
        <v>257</v>
      </c>
      <c r="I117" t="s">
        <v>258</v>
      </c>
      <c r="J117" t="s">
        <v>34</v>
      </c>
    </row>
    <row r="118" spans="1:10" x14ac:dyDescent="0.3">
      <c r="A118" t="s">
        <v>11</v>
      </c>
      <c r="B118" t="s">
        <v>11</v>
      </c>
      <c r="C118" t="s">
        <v>28</v>
      </c>
      <c r="D118" t="s">
        <v>216</v>
      </c>
      <c r="E118" t="s">
        <v>30</v>
      </c>
      <c r="F118" t="s">
        <v>11</v>
      </c>
      <c r="G118" t="s">
        <v>66</v>
      </c>
      <c r="H118" t="s">
        <v>259</v>
      </c>
      <c r="I118" t="s">
        <v>260</v>
      </c>
      <c r="J118" t="s">
        <v>34</v>
      </c>
    </row>
    <row r="119" spans="1:10" x14ac:dyDescent="0.3">
      <c r="A119" t="s">
        <v>11</v>
      </c>
      <c r="B119" t="s">
        <v>11</v>
      </c>
      <c r="C119" t="s">
        <v>28</v>
      </c>
      <c r="D119" t="s">
        <v>216</v>
      </c>
      <c r="E119" t="s">
        <v>30</v>
      </c>
      <c r="F119" t="s">
        <v>11</v>
      </c>
      <c r="G119" t="s">
        <v>66</v>
      </c>
      <c r="H119" t="s">
        <v>261</v>
      </c>
      <c r="I119" t="s">
        <v>262</v>
      </c>
      <c r="J119" t="s">
        <v>34</v>
      </c>
    </row>
    <row r="120" spans="1:10" x14ac:dyDescent="0.3">
      <c r="A120" t="s">
        <v>11</v>
      </c>
      <c r="B120" t="s">
        <v>11</v>
      </c>
      <c r="C120" t="s">
        <v>28</v>
      </c>
      <c r="D120" t="s">
        <v>216</v>
      </c>
      <c r="E120" t="s">
        <v>35</v>
      </c>
      <c r="F120" t="s">
        <v>11</v>
      </c>
      <c r="G120" t="s">
        <v>36</v>
      </c>
      <c r="H120" t="s">
        <v>263</v>
      </c>
      <c r="I120" t="s">
        <v>264</v>
      </c>
      <c r="J120" t="s">
        <v>34</v>
      </c>
    </row>
    <row r="121" spans="1:10" x14ac:dyDescent="0.3">
      <c r="A121" t="s">
        <v>11</v>
      </c>
      <c r="B121" t="s">
        <v>11</v>
      </c>
      <c r="C121" t="s">
        <v>28</v>
      </c>
      <c r="D121" t="s">
        <v>216</v>
      </c>
      <c r="E121" t="s">
        <v>35</v>
      </c>
      <c r="F121" t="s">
        <v>11</v>
      </c>
      <c r="G121" t="s">
        <v>36</v>
      </c>
      <c r="H121" t="s">
        <v>265</v>
      </c>
      <c r="I121" t="s">
        <v>266</v>
      </c>
      <c r="J121" t="s">
        <v>34</v>
      </c>
    </row>
    <row r="122" spans="1:10" x14ac:dyDescent="0.3">
      <c r="A122" t="s">
        <v>11</v>
      </c>
      <c r="B122" t="s">
        <v>11</v>
      </c>
      <c r="C122" t="s">
        <v>28</v>
      </c>
      <c r="D122" t="s">
        <v>216</v>
      </c>
      <c r="E122" t="s">
        <v>35</v>
      </c>
      <c r="F122" t="s">
        <v>11</v>
      </c>
      <c r="G122" t="s">
        <v>36</v>
      </c>
      <c r="H122" t="s">
        <v>267</v>
      </c>
      <c r="I122" t="s">
        <v>268</v>
      </c>
      <c r="J122" t="s">
        <v>34</v>
      </c>
    </row>
    <row r="123" spans="1:10" x14ac:dyDescent="0.3">
      <c r="A123" t="s">
        <v>11</v>
      </c>
      <c r="B123" t="s">
        <v>11</v>
      </c>
      <c r="C123" t="s">
        <v>28</v>
      </c>
      <c r="D123" t="s">
        <v>216</v>
      </c>
      <c r="E123" t="s">
        <v>30</v>
      </c>
      <c r="F123" t="s">
        <v>11</v>
      </c>
      <c r="G123" t="s">
        <v>41</v>
      </c>
      <c r="H123" t="s">
        <v>269</v>
      </c>
      <c r="I123" t="s">
        <v>270</v>
      </c>
      <c r="J123" t="s">
        <v>34</v>
      </c>
    </row>
    <row r="124" spans="1:10" x14ac:dyDescent="0.3">
      <c r="A124" t="s">
        <v>11</v>
      </c>
      <c r="B124" t="s">
        <v>11</v>
      </c>
      <c r="C124" t="s">
        <v>28</v>
      </c>
      <c r="D124" t="s">
        <v>216</v>
      </c>
      <c r="E124" t="s">
        <v>30</v>
      </c>
      <c r="F124" t="s">
        <v>11</v>
      </c>
      <c r="G124" t="s">
        <v>41</v>
      </c>
      <c r="H124" t="s">
        <v>271</v>
      </c>
      <c r="I124" t="s">
        <v>272</v>
      </c>
      <c r="J124" t="s">
        <v>34</v>
      </c>
    </row>
    <row r="125" spans="1:10" x14ac:dyDescent="0.3">
      <c r="A125" t="s">
        <v>11</v>
      </c>
      <c r="B125" t="s">
        <v>11</v>
      </c>
      <c r="C125" t="s">
        <v>28</v>
      </c>
      <c r="D125" t="s">
        <v>216</v>
      </c>
      <c r="E125" t="s">
        <v>35</v>
      </c>
      <c r="F125" t="s">
        <v>11</v>
      </c>
      <c r="G125" t="s">
        <v>46</v>
      </c>
      <c r="H125" t="s">
        <v>273</v>
      </c>
      <c r="I125" t="s">
        <v>274</v>
      </c>
      <c r="J125" t="s">
        <v>34</v>
      </c>
    </row>
    <row r="126" spans="1:10" x14ac:dyDescent="0.3">
      <c r="A126" t="s">
        <v>11</v>
      </c>
      <c r="B126" t="s">
        <v>11</v>
      </c>
      <c r="C126" t="s">
        <v>28</v>
      </c>
      <c r="D126" t="s">
        <v>216</v>
      </c>
      <c r="E126" t="s">
        <v>35</v>
      </c>
      <c r="F126" t="s">
        <v>11</v>
      </c>
      <c r="G126" t="s">
        <v>49</v>
      </c>
      <c r="H126" t="s">
        <v>275</v>
      </c>
      <c r="I126" t="s">
        <v>276</v>
      </c>
      <c r="J126" t="s">
        <v>34</v>
      </c>
    </row>
    <row r="127" spans="1:10" x14ac:dyDescent="0.3">
      <c r="A127" t="s">
        <v>11</v>
      </c>
      <c r="B127" t="s">
        <v>11</v>
      </c>
      <c r="C127" t="s">
        <v>28</v>
      </c>
      <c r="D127" t="s">
        <v>216</v>
      </c>
      <c r="E127" t="s">
        <v>35</v>
      </c>
      <c r="F127" t="s">
        <v>11</v>
      </c>
      <c r="G127" t="s">
        <v>31</v>
      </c>
      <c r="H127" t="s">
        <v>277</v>
      </c>
      <c r="I127" t="s">
        <v>278</v>
      </c>
      <c r="J127" t="s">
        <v>34</v>
      </c>
    </row>
    <row r="128" spans="1:10" x14ac:dyDescent="0.3">
      <c r="A128" t="s">
        <v>11</v>
      </c>
      <c r="B128" t="s">
        <v>11</v>
      </c>
      <c r="C128" t="s">
        <v>28</v>
      </c>
      <c r="D128" t="s">
        <v>216</v>
      </c>
      <c r="E128" t="s">
        <v>30</v>
      </c>
      <c r="F128" t="s">
        <v>11</v>
      </c>
      <c r="G128" t="s">
        <v>41</v>
      </c>
      <c r="H128" t="s">
        <v>279</v>
      </c>
      <c r="I128" t="s">
        <v>280</v>
      </c>
      <c r="J128" t="s">
        <v>34</v>
      </c>
    </row>
    <row r="129" spans="1:10" x14ac:dyDescent="0.3">
      <c r="A129" t="s">
        <v>11</v>
      </c>
      <c r="B129" t="s">
        <v>11</v>
      </c>
      <c r="C129" t="s">
        <v>28</v>
      </c>
      <c r="D129" t="s">
        <v>216</v>
      </c>
      <c r="E129" t="s">
        <v>35</v>
      </c>
      <c r="F129" t="s">
        <v>11</v>
      </c>
      <c r="G129" t="s">
        <v>46</v>
      </c>
      <c r="H129" t="s">
        <v>281</v>
      </c>
      <c r="I129" t="s">
        <v>282</v>
      </c>
      <c r="J129" t="s">
        <v>34</v>
      </c>
    </row>
    <row r="130" spans="1:10" x14ac:dyDescent="0.3">
      <c r="A130" t="s">
        <v>11</v>
      </c>
      <c r="B130" t="s">
        <v>11</v>
      </c>
      <c r="C130" t="s">
        <v>28</v>
      </c>
      <c r="D130" t="s">
        <v>216</v>
      </c>
      <c r="E130" t="s">
        <v>35</v>
      </c>
      <c r="F130" t="s">
        <v>11</v>
      </c>
      <c r="G130" t="s">
        <v>49</v>
      </c>
      <c r="H130" t="s">
        <v>283</v>
      </c>
      <c r="I130" t="s">
        <v>284</v>
      </c>
      <c r="J130" t="s">
        <v>34</v>
      </c>
    </row>
    <row r="131" spans="1:10" x14ac:dyDescent="0.3">
      <c r="A131" t="s">
        <v>11</v>
      </c>
      <c r="B131" t="s">
        <v>11</v>
      </c>
      <c r="C131" t="s">
        <v>28</v>
      </c>
      <c r="D131" t="s">
        <v>216</v>
      </c>
      <c r="E131" t="s">
        <v>35</v>
      </c>
      <c r="F131" t="s">
        <v>11</v>
      </c>
      <c r="G131" t="s">
        <v>31</v>
      </c>
      <c r="H131" t="s">
        <v>285</v>
      </c>
      <c r="I131" t="s">
        <v>286</v>
      </c>
      <c r="J131" t="s">
        <v>34</v>
      </c>
    </row>
    <row r="132" spans="1:10" x14ac:dyDescent="0.3">
      <c r="A132" t="s">
        <v>11</v>
      </c>
      <c r="B132" t="s">
        <v>11</v>
      </c>
      <c r="C132" t="s">
        <v>11</v>
      </c>
      <c r="D132" t="s">
        <v>11</v>
      </c>
      <c r="E132" t="s">
        <v>11</v>
      </c>
      <c r="F132" t="s">
        <v>11</v>
      </c>
      <c r="G132" t="s">
        <v>11</v>
      </c>
      <c r="H132" t="s">
        <v>11</v>
      </c>
      <c r="I132" t="s">
        <v>11</v>
      </c>
      <c r="J132" t="s">
        <v>287</v>
      </c>
    </row>
    <row r="133" spans="1:10" x14ac:dyDescent="0.3">
      <c r="A133" t="s">
        <v>288</v>
      </c>
      <c r="B133" t="s">
        <v>11</v>
      </c>
      <c r="C133" t="s">
        <v>11</v>
      </c>
      <c r="D133" t="s">
        <v>11</v>
      </c>
      <c r="E133" t="s">
        <v>11</v>
      </c>
      <c r="F133" t="s">
        <v>11</v>
      </c>
      <c r="G133" t="s">
        <v>11</v>
      </c>
      <c r="H133" t="s">
        <v>11</v>
      </c>
      <c r="I133" t="s">
        <v>11</v>
      </c>
      <c r="J133" t="s">
        <v>11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2F4BA-3D50-4D93-BFB9-A8ED80F6A20D}">
  <dimension ref="A1:AO124"/>
  <sheetViews>
    <sheetView workbookViewId="0">
      <pane xSplit="9" ySplit="3" topLeftCell="AI4" activePane="bottomRight" state="frozen"/>
      <selection pane="topRight" activeCell="J1" sqref="J1"/>
      <selection pane="bottomLeft" activeCell="A4" sqref="A4"/>
      <selection pane="bottomRight" sqref="A1:XFD1048576"/>
    </sheetView>
  </sheetViews>
  <sheetFormatPr defaultRowHeight="14.4" x14ac:dyDescent="0.3"/>
  <cols>
    <col min="1" max="1" width="6.77734375" customWidth="1"/>
    <col min="2" max="4" width="15.77734375" customWidth="1"/>
    <col min="5" max="5" width="10.77734375" customWidth="1"/>
    <col min="6" max="6" width="8.88671875" style="3"/>
    <col min="8" max="8" width="3.77734375" customWidth="1"/>
    <col min="11" max="11" width="15.77734375" customWidth="1"/>
    <col min="13" max="24" width="0" hidden="1" customWidth="1"/>
    <col min="26" max="26" width="15.21875" hidden="1" customWidth="1"/>
    <col min="27" max="27" width="8.88671875" hidden="1" customWidth="1"/>
    <col min="28" max="28" width="15.6640625" hidden="1" customWidth="1"/>
    <col min="29" max="29" width="10.5546875" hidden="1" customWidth="1"/>
    <col min="30" max="30" width="8.88671875" hidden="1" customWidth="1"/>
    <col min="31" max="34" width="8.88671875" customWidth="1"/>
    <col min="36" max="36" width="15.6640625" bestFit="1" customWidth="1"/>
    <col min="38" max="38" width="11.33203125" bestFit="1" customWidth="1"/>
  </cols>
  <sheetData>
    <row r="1" spans="1:41" x14ac:dyDescent="0.3">
      <c r="A1" s="1" t="s">
        <v>452</v>
      </c>
      <c r="B1" s="2"/>
      <c r="C1" s="2"/>
      <c r="E1" s="3"/>
    </row>
    <row r="2" spans="1:41" x14ac:dyDescent="0.3">
      <c r="A2" s="4"/>
      <c r="B2" s="2"/>
      <c r="C2" s="2"/>
      <c r="E2" s="3"/>
      <c r="AL2" t="s">
        <v>455</v>
      </c>
      <c r="AO2" t="s">
        <v>455</v>
      </c>
    </row>
    <row r="3" spans="1:41" x14ac:dyDescent="0.3">
      <c r="A3" s="5" t="s">
        <v>289</v>
      </c>
      <c r="B3" s="6" t="s">
        <v>290</v>
      </c>
      <c r="C3" s="6" t="s">
        <v>291</v>
      </c>
      <c r="D3" s="5" t="s">
        <v>15</v>
      </c>
      <c r="E3" s="5" t="s">
        <v>292</v>
      </c>
      <c r="F3" s="5" t="s">
        <v>293</v>
      </c>
      <c r="G3" s="5" t="s">
        <v>294</v>
      </c>
      <c r="H3" s="7"/>
      <c r="I3" s="7" t="s">
        <v>295</v>
      </c>
      <c r="J3" s="7"/>
      <c r="K3" s="7" t="s">
        <v>296</v>
      </c>
      <c r="AF3" t="s">
        <v>392</v>
      </c>
      <c r="AG3" t="s">
        <v>393</v>
      </c>
      <c r="AI3" s="33" t="s">
        <v>21</v>
      </c>
      <c r="AJ3" s="33" t="s">
        <v>22</v>
      </c>
      <c r="AL3" t="s">
        <v>290</v>
      </c>
      <c r="AO3" t="s">
        <v>291</v>
      </c>
    </row>
    <row r="4" spans="1:41" x14ac:dyDescent="0.3">
      <c r="A4" s="3"/>
      <c r="B4" t="s">
        <v>384</v>
      </c>
      <c r="C4" t="s">
        <v>384</v>
      </c>
      <c r="D4" t="s">
        <v>30</v>
      </c>
      <c r="E4" s="3" t="s">
        <v>297</v>
      </c>
      <c r="F4" s="3" t="s">
        <v>31</v>
      </c>
      <c r="G4" s="8">
        <v>0.82291666666666663</v>
      </c>
      <c r="I4" t="s">
        <v>444</v>
      </c>
      <c r="K4" s="9" t="s">
        <v>396</v>
      </c>
      <c r="Z4" t="s">
        <v>30</v>
      </c>
      <c r="AA4" t="s">
        <v>31</v>
      </c>
      <c r="AB4" t="s">
        <v>32</v>
      </c>
      <c r="AC4" t="str">
        <f>TRIM(LEFT(AB4,9))</f>
        <v>9/1/2022</v>
      </c>
      <c r="AD4" t="str">
        <f>TRIM(RIGHT(AB4,5))</f>
        <v>19:45</v>
      </c>
      <c r="AE4" s="8">
        <v>0.82291666666666663</v>
      </c>
      <c r="AF4">
        <f>IF((B4="Tuesday_Night"),1,0)</f>
        <v>0</v>
      </c>
    </row>
    <row r="5" spans="1:41" x14ac:dyDescent="0.3">
      <c r="A5" s="3"/>
      <c r="B5" s="25" t="s">
        <v>385</v>
      </c>
      <c r="C5" s="25" t="s">
        <v>385</v>
      </c>
      <c r="D5" t="s">
        <v>35</v>
      </c>
      <c r="E5" s="3" t="s">
        <v>298</v>
      </c>
      <c r="F5" s="3" t="s">
        <v>36</v>
      </c>
      <c r="G5" s="8">
        <v>0.67013888888888884</v>
      </c>
      <c r="K5" s="10" t="s">
        <v>386</v>
      </c>
      <c r="Z5" t="s">
        <v>35</v>
      </c>
      <c r="AA5" t="s">
        <v>36</v>
      </c>
      <c r="AB5" t="s">
        <v>37</v>
      </c>
      <c r="AC5" t="str">
        <f t="shared" ref="AC5:AC41" si="0">TRIM(LEFT(AB5,9))</f>
        <v>9/4/2022</v>
      </c>
      <c r="AD5" t="str">
        <f t="shared" ref="AD5:AD68" si="1">TRIM(RIGHT(AB5,5))</f>
        <v>16:05</v>
      </c>
      <c r="AE5" s="8">
        <v>0.67013888888888884</v>
      </c>
      <c r="AF5">
        <f t="shared" ref="AF5:AF68" si="2">IF((B5="Tuesday_Night"),1,0)</f>
        <v>0</v>
      </c>
    </row>
    <row r="6" spans="1:41" x14ac:dyDescent="0.3">
      <c r="A6" s="3"/>
      <c r="B6" s="25" t="s">
        <v>385</v>
      </c>
      <c r="C6" s="25" t="s">
        <v>385</v>
      </c>
      <c r="D6" t="s">
        <v>35</v>
      </c>
      <c r="E6" s="3" t="s">
        <v>298</v>
      </c>
      <c r="F6" s="3" t="s">
        <v>36</v>
      </c>
      <c r="G6" s="8">
        <v>0.72569444444444453</v>
      </c>
      <c r="K6" s="11" t="s">
        <v>387</v>
      </c>
      <c r="Z6" t="s">
        <v>35</v>
      </c>
      <c r="AA6" t="s">
        <v>36</v>
      </c>
      <c r="AB6" t="s">
        <v>39</v>
      </c>
      <c r="AC6" t="str">
        <f t="shared" si="0"/>
        <v>9/4/2022</v>
      </c>
      <c r="AD6" t="str">
        <f t="shared" si="1"/>
        <v>17:25</v>
      </c>
      <c r="AE6" s="8">
        <v>0.72569444444444453</v>
      </c>
      <c r="AF6">
        <f t="shared" si="2"/>
        <v>0</v>
      </c>
    </row>
    <row r="7" spans="1:41" x14ac:dyDescent="0.3">
      <c r="A7" s="3">
        <v>1</v>
      </c>
      <c r="B7" s="12" t="s">
        <v>380</v>
      </c>
      <c r="C7" s="16" t="s">
        <v>381</v>
      </c>
      <c r="D7" t="s">
        <v>30</v>
      </c>
      <c r="E7" s="3" t="s">
        <v>299</v>
      </c>
      <c r="F7" s="3" t="s">
        <v>41</v>
      </c>
      <c r="G7" s="8">
        <v>0.84375</v>
      </c>
      <c r="K7" s="12" t="s">
        <v>380</v>
      </c>
      <c r="Z7" t="s">
        <v>30</v>
      </c>
      <c r="AA7" t="s">
        <v>41</v>
      </c>
      <c r="AB7" t="s">
        <v>42</v>
      </c>
      <c r="AC7" t="str">
        <f t="shared" si="0"/>
        <v>9/5/2022</v>
      </c>
      <c r="AD7" t="str">
        <f t="shared" si="1"/>
        <v>20:15</v>
      </c>
      <c r="AE7" s="8">
        <v>0.84375</v>
      </c>
      <c r="AF7">
        <f t="shared" si="2"/>
        <v>0</v>
      </c>
      <c r="AG7">
        <f>IF((AF7=0),1,0)</f>
        <v>1</v>
      </c>
      <c r="AH7" t="s">
        <v>397</v>
      </c>
      <c r="AL7" t="str">
        <f>_xlfn.XLOOKUP(A7,From_Marty!$K$3:$K$47,From_Marty!$L$3:$L$47,"Not_Found",0,1)</f>
        <v>Capitals</v>
      </c>
      <c r="AM7" s="12" t="s">
        <v>380</v>
      </c>
      <c r="AN7" s="16" t="s">
        <v>381</v>
      </c>
      <c r="AO7" t="str">
        <f>_xlfn.XLOOKUP(A7,From_Marty!$K$3:$K$47,From_Marty!$M$3:$M$47,"Not_Found",0,1)</f>
        <v>Wizzards</v>
      </c>
    </row>
    <row r="8" spans="1:41" x14ac:dyDescent="0.3">
      <c r="A8" s="3"/>
      <c r="B8" s="25" t="s">
        <v>385</v>
      </c>
      <c r="C8" s="25" t="s">
        <v>385</v>
      </c>
      <c r="D8" t="s">
        <v>30</v>
      </c>
      <c r="E8" s="3" t="s">
        <v>299</v>
      </c>
      <c r="F8" s="3" t="s">
        <v>41</v>
      </c>
      <c r="G8" s="8">
        <v>0.89930555555555547</v>
      </c>
      <c r="K8" s="13" t="s">
        <v>388</v>
      </c>
      <c r="Z8" t="s">
        <v>30</v>
      </c>
      <c r="AA8" t="s">
        <v>41</v>
      </c>
      <c r="AB8" t="s">
        <v>44</v>
      </c>
      <c r="AC8" t="str">
        <f t="shared" si="0"/>
        <v>9/5/2022</v>
      </c>
      <c r="AD8" t="str">
        <f t="shared" si="1"/>
        <v>21:35</v>
      </c>
      <c r="AE8" s="8">
        <v>0.89930555555555547</v>
      </c>
      <c r="AF8">
        <f t="shared" si="2"/>
        <v>0</v>
      </c>
      <c r="AG8">
        <v>0</v>
      </c>
      <c r="AL8" t="str">
        <f>_xlfn.XLOOKUP(A8,From_Marty!$K$3:$K$47,From_Marty!$L$3:$L$47,"Not_Found",0,1)</f>
        <v>Not_Found</v>
      </c>
      <c r="AM8" s="25" t="s">
        <v>385</v>
      </c>
      <c r="AN8" s="25" t="s">
        <v>385</v>
      </c>
      <c r="AO8" t="str">
        <f>_xlfn.XLOOKUP(A8,From_Marty!$K$3:$K$47,From_Marty!$M$3:$M$47,"Not_Found",0,1)</f>
        <v>Not_Found</v>
      </c>
    </row>
    <row r="9" spans="1:41" x14ac:dyDescent="0.3">
      <c r="A9" s="22">
        <v>2</v>
      </c>
      <c r="B9" s="21" t="s">
        <v>382</v>
      </c>
      <c r="C9" s="21" t="s">
        <v>383</v>
      </c>
      <c r="D9" s="23" t="s">
        <v>35</v>
      </c>
      <c r="E9" s="22" t="s">
        <v>300</v>
      </c>
      <c r="F9" s="22" t="s">
        <v>46</v>
      </c>
      <c r="G9" s="24">
        <v>0.90625</v>
      </c>
      <c r="K9" s="14" t="s">
        <v>389</v>
      </c>
      <c r="Z9" t="s">
        <v>35</v>
      </c>
      <c r="AA9" t="s">
        <v>46</v>
      </c>
      <c r="AB9" t="s">
        <v>47</v>
      </c>
      <c r="AC9" t="str">
        <f t="shared" si="0"/>
        <v>9/6/2022</v>
      </c>
      <c r="AD9" t="str">
        <f t="shared" si="1"/>
        <v>21:45</v>
      </c>
      <c r="AE9" s="8">
        <v>0.90625</v>
      </c>
      <c r="AF9">
        <f t="shared" si="2"/>
        <v>1</v>
      </c>
      <c r="AG9">
        <f t="shared" ref="AG9:AG71" si="3">IF((AF9=0),1,0)</f>
        <v>0</v>
      </c>
      <c r="AL9" t="str">
        <f>_xlfn.XLOOKUP(A9,From_Marty!$K$3:$K$47,From_Marty!$L$3:$L$47,"Not_Found",0,1)</f>
        <v>Not_Found</v>
      </c>
      <c r="AM9" s="21" t="s">
        <v>382</v>
      </c>
      <c r="AN9" s="21" t="s">
        <v>383</v>
      </c>
      <c r="AO9" t="str">
        <f>_xlfn.XLOOKUP(A9,From_Marty!$K$3:$K$47,From_Marty!$M$3:$M$47,"Not_Found",0,1)</f>
        <v>Not_Found</v>
      </c>
    </row>
    <row r="10" spans="1:41" x14ac:dyDescent="0.3">
      <c r="A10" s="3">
        <v>3</v>
      </c>
      <c r="B10" s="13" t="s">
        <v>388</v>
      </c>
      <c r="C10" s="17" t="s">
        <v>390</v>
      </c>
      <c r="D10" t="s">
        <v>35</v>
      </c>
      <c r="E10" s="3" t="s">
        <v>301</v>
      </c>
      <c r="F10" s="3" t="s">
        <v>49</v>
      </c>
      <c r="G10" s="8">
        <v>0.89930555555555547</v>
      </c>
      <c r="K10" s="15" t="s">
        <v>394</v>
      </c>
      <c r="Z10" t="s">
        <v>35</v>
      </c>
      <c r="AA10" t="s">
        <v>49</v>
      </c>
      <c r="AB10" t="s">
        <v>50</v>
      </c>
      <c r="AC10" t="str">
        <f t="shared" si="0"/>
        <v>9/7/2022</v>
      </c>
      <c r="AD10" t="str">
        <f t="shared" si="1"/>
        <v>21:35</v>
      </c>
      <c r="AE10" s="8">
        <v>0.89930555555555547</v>
      </c>
      <c r="AF10">
        <f t="shared" si="2"/>
        <v>0</v>
      </c>
      <c r="AG10">
        <f t="shared" si="3"/>
        <v>1</v>
      </c>
      <c r="AH10" t="s">
        <v>398</v>
      </c>
      <c r="AL10" t="str">
        <f>_xlfn.XLOOKUP(A10,From_Marty!$K$3:$K$47,From_Marty!$L$3:$L$47,"Not_Found",0,1)</f>
        <v>Wolves</v>
      </c>
      <c r="AM10" s="13" t="s">
        <v>388</v>
      </c>
      <c r="AN10" s="17" t="s">
        <v>390</v>
      </c>
      <c r="AO10" t="str">
        <f>_xlfn.XLOOKUP(A10,From_Marty!$K$3:$K$47,From_Marty!$M$3:$M$47,"Not_Found",0,1)</f>
        <v>Champs</v>
      </c>
    </row>
    <row r="11" spans="1:41" x14ac:dyDescent="0.3">
      <c r="A11" s="3">
        <v>4</v>
      </c>
      <c r="B11" s="10" t="s">
        <v>386</v>
      </c>
      <c r="C11" s="11" t="s">
        <v>387</v>
      </c>
      <c r="D11" t="s">
        <v>35</v>
      </c>
      <c r="E11" s="3" t="s">
        <v>302</v>
      </c>
      <c r="F11" s="3" t="s">
        <v>31</v>
      </c>
      <c r="G11" s="8">
        <v>0.82291666666666663</v>
      </c>
      <c r="K11" s="16" t="s">
        <v>381</v>
      </c>
      <c r="Z11" t="s">
        <v>35</v>
      </c>
      <c r="AA11" t="s">
        <v>31</v>
      </c>
      <c r="AB11" t="s">
        <v>52</v>
      </c>
      <c r="AC11" t="str">
        <f t="shared" si="0"/>
        <v>9/8/2022</v>
      </c>
      <c r="AD11" t="str">
        <f t="shared" si="1"/>
        <v>19:45</v>
      </c>
      <c r="AE11" s="8">
        <v>0.82291666666666663</v>
      </c>
      <c r="AF11">
        <f t="shared" si="2"/>
        <v>0</v>
      </c>
      <c r="AG11">
        <f t="shared" si="3"/>
        <v>1</v>
      </c>
      <c r="AH11" t="s">
        <v>399</v>
      </c>
      <c r="AL11" t="str">
        <f>_xlfn.XLOOKUP(A11,From_Marty!$K$3:$K$47,From_Marty!$L$3:$L$47,"Not_Found",0,1)</f>
        <v>Journeymen</v>
      </c>
      <c r="AM11" s="10" t="s">
        <v>386</v>
      </c>
      <c r="AN11" s="11" t="s">
        <v>387</v>
      </c>
      <c r="AO11" t="str">
        <f>_xlfn.XLOOKUP(A11,From_Marty!$K$3:$K$47,From_Marty!$M$3:$M$47,"Not_Found",0,1)</f>
        <v>Legends</v>
      </c>
    </row>
    <row r="12" spans="1:41" x14ac:dyDescent="0.3">
      <c r="A12" s="3">
        <v>5</v>
      </c>
      <c r="B12" s="14" t="s">
        <v>389</v>
      </c>
      <c r="C12" s="15" t="s">
        <v>394</v>
      </c>
      <c r="D12" t="s">
        <v>35</v>
      </c>
      <c r="E12" s="3" t="s">
        <v>303</v>
      </c>
      <c r="F12" s="3" t="s">
        <v>36</v>
      </c>
      <c r="G12" s="8">
        <v>0.83333333333333337</v>
      </c>
      <c r="K12" s="17" t="s">
        <v>390</v>
      </c>
      <c r="Z12" t="s">
        <v>35</v>
      </c>
      <c r="AA12" t="s">
        <v>36</v>
      </c>
      <c r="AB12" t="s">
        <v>54</v>
      </c>
      <c r="AC12" t="str">
        <f t="shared" si="0"/>
        <v>9/11/2022</v>
      </c>
      <c r="AD12" t="str">
        <f t="shared" si="1"/>
        <v>20:00</v>
      </c>
      <c r="AE12" s="8">
        <v>0.83333333333333337</v>
      </c>
      <c r="AF12">
        <f t="shared" si="2"/>
        <v>0</v>
      </c>
      <c r="AG12">
        <f t="shared" si="3"/>
        <v>1</v>
      </c>
      <c r="AH12" t="s">
        <v>400</v>
      </c>
      <c r="AI12" s="33" t="s">
        <v>36</v>
      </c>
      <c r="AJ12" s="34">
        <v>44815.833333333336</v>
      </c>
      <c r="AL12" t="str">
        <f>_xlfn.XLOOKUP(A12,From_Marty!$K$3:$K$47,From_Marty!$L$3:$L$47,"Not_Found",0,1)</f>
        <v>Lions_Pride</v>
      </c>
      <c r="AM12" s="14" t="s">
        <v>389</v>
      </c>
      <c r="AN12" s="15" t="s">
        <v>394</v>
      </c>
      <c r="AO12" t="str">
        <f>_xlfn.XLOOKUP(A12,From_Marty!$K$3:$K$47,From_Marty!$M$3:$M$47,"Not_Found",0,1)</f>
        <v>Hammers</v>
      </c>
    </row>
    <row r="13" spans="1:41" x14ac:dyDescent="0.3">
      <c r="A13" s="3">
        <v>6</v>
      </c>
      <c r="B13" s="11" t="s">
        <v>387</v>
      </c>
      <c r="C13" s="9" t="s">
        <v>396</v>
      </c>
      <c r="D13" t="s">
        <v>35</v>
      </c>
      <c r="E13" s="3" t="s">
        <v>303</v>
      </c>
      <c r="F13" s="3" t="s">
        <v>36</v>
      </c>
      <c r="G13" s="8">
        <v>0.88888888888888884</v>
      </c>
      <c r="K13" s="18" t="s">
        <v>395</v>
      </c>
      <c r="Z13" t="s">
        <v>35</v>
      </c>
      <c r="AA13" t="s">
        <v>36</v>
      </c>
      <c r="AB13" t="s">
        <v>56</v>
      </c>
      <c r="AC13" t="str">
        <f t="shared" si="0"/>
        <v>9/11/2022</v>
      </c>
      <c r="AD13" t="str">
        <f t="shared" si="1"/>
        <v>21:20</v>
      </c>
      <c r="AE13" s="8">
        <v>0.88888888888888884</v>
      </c>
      <c r="AF13">
        <f t="shared" si="2"/>
        <v>0</v>
      </c>
      <c r="AG13">
        <f t="shared" si="3"/>
        <v>1</v>
      </c>
      <c r="AH13" t="s">
        <v>401</v>
      </c>
      <c r="AI13" s="33" t="s">
        <v>36</v>
      </c>
      <c r="AJ13" s="34">
        <v>44815.888888888891</v>
      </c>
      <c r="AL13" t="str">
        <f>_xlfn.XLOOKUP(A13,From_Marty!$K$3:$K$47,From_Marty!$L$3:$L$47,"Not_Found",0,1)</f>
        <v>CCHC</v>
      </c>
      <c r="AM13" s="11" t="s">
        <v>387</v>
      </c>
      <c r="AN13" s="9" t="s">
        <v>396</v>
      </c>
      <c r="AO13" t="str">
        <f>_xlfn.XLOOKUP(A13,From_Marty!$K$3:$K$47,From_Marty!$M$3:$M$47,"Not_Found",0,1)</f>
        <v>Legends</v>
      </c>
    </row>
    <row r="14" spans="1:41" x14ac:dyDescent="0.3">
      <c r="A14" s="3">
        <v>7</v>
      </c>
      <c r="B14" s="17" t="s">
        <v>390</v>
      </c>
      <c r="C14" s="16" t="s">
        <v>381</v>
      </c>
      <c r="D14" t="s">
        <v>30</v>
      </c>
      <c r="E14" s="3" t="s">
        <v>304</v>
      </c>
      <c r="F14" s="3" t="s">
        <v>41</v>
      </c>
      <c r="G14" s="8">
        <v>0.89583333333333337</v>
      </c>
      <c r="H14" s="13" t="s">
        <v>388</v>
      </c>
      <c r="I14" s="14" t="s">
        <v>389</v>
      </c>
      <c r="Z14" t="s">
        <v>30</v>
      </c>
      <c r="AA14" t="s">
        <v>41</v>
      </c>
      <c r="AB14" t="s">
        <v>58</v>
      </c>
      <c r="AC14" t="str">
        <f t="shared" si="0"/>
        <v>9/12/2022</v>
      </c>
      <c r="AD14" t="str">
        <f t="shared" si="1"/>
        <v>21:30</v>
      </c>
      <c r="AE14" s="8">
        <v>0.89583333333333337</v>
      </c>
      <c r="AF14">
        <f>IF((H14="Tuesday_Night"),1,0)</f>
        <v>0</v>
      </c>
      <c r="AG14">
        <f t="shared" si="3"/>
        <v>1</v>
      </c>
      <c r="AH14" t="s">
        <v>402</v>
      </c>
      <c r="AI14" s="33" t="s">
        <v>41</v>
      </c>
      <c r="AJ14" s="34">
        <v>44816.895833333336</v>
      </c>
      <c r="AL14" t="str">
        <f>_xlfn.XLOOKUP(A14,From_Marty!$K$3:$K$47,From_Marty!$L$3:$L$47,"Not_Found",0,1)</f>
        <v>Wizzards</v>
      </c>
      <c r="AM14" s="13" t="s">
        <v>388</v>
      </c>
      <c r="AN14" s="14" t="s">
        <v>389</v>
      </c>
      <c r="AO14" t="str">
        <f>_xlfn.XLOOKUP(A14,From_Marty!$K$3:$K$47,From_Marty!$M$3:$M$47,"Not_Found",0,1)</f>
        <v>Wolves</v>
      </c>
    </row>
    <row r="15" spans="1:41" x14ac:dyDescent="0.3">
      <c r="A15" s="22">
        <v>8</v>
      </c>
      <c r="B15" s="21" t="s">
        <v>382</v>
      </c>
      <c r="C15" s="21" t="s">
        <v>383</v>
      </c>
      <c r="D15" s="23" t="s">
        <v>35</v>
      </c>
      <c r="E15" s="22" t="s">
        <v>305</v>
      </c>
      <c r="F15" s="22" t="s">
        <v>46</v>
      </c>
      <c r="G15" s="24">
        <v>0.90625</v>
      </c>
      <c r="K15" s="19" t="s">
        <v>391</v>
      </c>
      <c r="Z15" t="s">
        <v>35</v>
      </c>
      <c r="AA15" t="s">
        <v>46</v>
      </c>
      <c r="AB15" t="s">
        <v>60</v>
      </c>
      <c r="AC15" t="str">
        <f t="shared" si="0"/>
        <v>9/13/2022</v>
      </c>
      <c r="AD15" t="str">
        <f t="shared" si="1"/>
        <v>21:45</v>
      </c>
      <c r="AE15" s="8">
        <v>0.90625</v>
      </c>
      <c r="AF15">
        <f t="shared" si="2"/>
        <v>1</v>
      </c>
      <c r="AG15">
        <f t="shared" si="3"/>
        <v>0</v>
      </c>
      <c r="AI15" s="33" t="s">
        <v>46</v>
      </c>
      <c r="AJ15" s="34">
        <v>44817.90625</v>
      </c>
      <c r="AL15" t="str">
        <f>_xlfn.XLOOKUP(A15,From_Marty!$K$3:$K$47,From_Marty!$L$3:$L$47,"Not_Found",0,1)</f>
        <v>Not_Found</v>
      </c>
      <c r="AM15" s="21" t="s">
        <v>382</v>
      </c>
      <c r="AN15" s="21" t="s">
        <v>383</v>
      </c>
      <c r="AO15" t="str">
        <f>_xlfn.XLOOKUP(A15,From_Marty!$K$3:$K$47,From_Marty!$M$3:$M$47,"Not_Found",0,1)</f>
        <v>Not_Found</v>
      </c>
    </row>
    <row r="16" spans="1:41" x14ac:dyDescent="0.3">
      <c r="A16" s="3">
        <v>9</v>
      </c>
      <c r="B16" s="10" t="s">
        <v>386</v>
      </c>
      <c r="C16" s="9" t="s">
        <v>396</v>
      </c>
      <c r="D16" t="s">
        <v>35</v>
      </c>
      <c r="E16" s="3" t="s">
        <v>306</v>
      </c>
      <c r="F16" s="3" t="s">
        <v>49</v>
      </c>
      <c r="G16" s="8">
        <v>0.89930555555555547</v>
      </c>
      <c r="K16" s="20" t="s">
        <v>448</v>
      </c>
      <c r="Z16" t="s">
        <v>35</v>
      </c>
      <c r="AA16" t="s">
        <v>49</v>
      </c>
      <c r="AB16" t="s">
        <v>62</v>
      </c>
      <c r="AC16" t="str">
        <f t="shared" si="0"/>
        <v>9/14/2022</v>
      </c>
      <c r="AD16" t="str">
        <f t="shared" si="1"/>
        <v>21:35</v>
      </c>
      <c r="AE16" s="8">
        <v>0.89930555555555547</v>
      </c>
      <c r="AF16">
        <f t="shared" si="2"/>
        <v>0</v>
      </c>
      <c r="AG16">
        <f t="shared" si="3"/>
        <v>1</v>
      </c>
      <c r="AH16" t="s">
        <v>403</v>
      </c>
      <c r="AI16" s="33" t="s">
        <v>49</v>
      </c>
      <c r="AJ16" s="34">
        <v>44818.899305555555</v>
      </c>
      <c r="AL16" t="str">
        <f>_xlfn.XLOOKUP(A16,From_Marty!$K$3:$K$47,From_Marty!$L$3:$L$47,"Not_Found",0,1)</f>
        <v>CCHC</v>
      </c>
      <c r="AM16" s="10" t="s">
        <v>386</v>
      </c>
      <c r="AN16" s="9" t="s">
        <v>396</v>
      </c>
      <c r="AO16" t="str">
        <f>_xlfn.XLOOKUP(A16,From_Marty!$K$3:$K$47,From_Marty!$M$3:$M$47,"Not_Found",0,1)</f>
        <v>Journeymen</v>
      </c>
    </row>
    <row r="17" spans="1:41" x14ac:dyDescent="0.3">
      <c r="A17" s="3">
        <v>10</v>
      </c>
      <c r="B17" s="13" t="s">
        <v>388</v>
      </c>
      <c r="C17" s="14" t="s">
        <v>389</v>
      </c>
      <c r="D17" t="s">
        <v>30</v>
      </c>
      <c r="E17" s="3" t="s">
        <v>307</v>
      </c>
      <c r="F17" s="3" t="s">
        <v>31</v>
      </c>
      <c r="G17" s="8">
        <v>0.79166666666666663</v>
      </c>
      <c r="H17" s="17" t="s">
        <v>390</v>
      </c>
      <c r="I17" s="16" t="s">
        <v>381</v>
      </c>
      <c r="K17" s="21" t="s">
        <v>382</v>
      </c>
      <c r="Z17" t="s">
        <v>30</v>
      </c>
      <c r="AA17" t="s">
        <v>31</v>
      </c>
      <c r="AB17" t="s">
        <v>64</v>
      </c>
      <c r="AC17" t="str">
        <f t="shared" si="0"/>
        <v>9/15/2022</v>
      </c>
      <c r="AD17" t="str">
        <f t="shared" si="1"/>
        <v>19:00</v>
      </c>
      <c r="AE17" s="8">
        <v>0.79166666666666663</v>
      </c>
      <c r="AF17">
        <f>IF((B14="Tuesday_Night"),1,0)</f>
        <v>0</v>
      </c>
      <c r="AG17">
        <f t="shared" si="3"/>
        <v>1</v>
      </c>
      <c r="AH17" t="s">
        <v>405</v>
      </c>
      <c r="AI17" s="33" t="s">
        <v>31</v>
      </c>
      <c r="AJ17" s="34">
        <v>44819.791666666664</v>
      </c>
      <c r="AL17" t="str">
        <f>_xlfn.XLOOKUP(A17,From_Marty!$K$3:$K$47,From_Marty!$L$3:$L$47,"Not_Found",0,1)</f>
        <v>Champs</v>
      </c>
      <c r="AM17" s="17" t="s">
        <v>390</v>
      </c>
      <c r="AN17" s="16" t="s">
        <v>381</v>
      </c>
      <c r="AO17" t="str">
        <f>_xlfn.XLOOKUP(A17,From_Marty!$K$3:$K$47,From_Marty!$M$3:$M$47,"Not_Found",0,1)</f>
        <v>Hammers</v>
      </c>
    </row>
    <row r="18" spans="1:41" x14ac:dyDescent="0.3">
      <c r="A18" s="3">
        <v>11</v>
      </c>
      <c r="B18" s="12" t="s">
        <v>380</v>
      </c>
      <c r="C18" s="15" t="s">
        <v>394</v>
      </c>
      <c r="D18" t="s">
        <v>30</v>
      </c>
      <c r="E18" s="3" t="s">
        <v>308</v>
      </c>
      <c r="F18" s="3" t="s">
        <v>66</v>
      </c>
      <c r="G18" s="8">
        <v>0.30902777777777779</v>
      </c>
      <c r="Z18" t="s">
        <v>30</v>
      </c>
      <c r="AA18" t="s">
        <v>66</v>
      </c>
      <c r="AB18" t="s">
        <v>67</v>
      </c>
      <c r="AC18" t="str">
        <f t="shared" si="0"/>
        <v>9/17/2022</v>
      </c>
      <c r="AD18" t="str">
        <f t="shared" si="1"/>
        <v>7:25</v>
      </c>
      <c r="AE18" s="8">
        <v>0.30902777777777779</v>
      </c>
      <c r="AF18">
        <f t="shared" si="2"/>
        <v>0</v>
      </c>
      <c r="AG18">
        <f t="shared" si="3"/>
        <v>1</v>
      </c>
      <c r="AH18" t="s">
        <v>406</v>
      </c>
      <c r="AI18" s="33" t="s">
        <v>66</v>
      </c>
      <c r="AJ18" s="34">
        <v>44821.309027777781</v>
      </c>
      <c r="AL18" t="str">
        <f>_xlfn.XLOOKUP(A18,From_Marty!$K$3:$K$47,From_Marty!$L$3:$L$47,"Not_Found",0,1)</f>
        <v>Lions_Pride</v>
      </c>
      <c r="AM18" s="12" t="s">
        <v>380</v>
      </c>
      <c r="AN18" s="15" t="s">
        <v>394</v>
      </c>
      <c r="AO18" t="str">
        <f>_xlfn.XLOOKUP(A18,From_Marty!$K$3:$K$47,From_Marty!$M$3:$M$47,"Not_Found",0,1)</f>
        <v>Capitals</v>
      </c>
    </row>
    <row r="19" spans="1:41" x14ac:dyDescent="0.3">
      <c r="A19" s="3">
        <v>12</v>
      </c>
      <c r="B19" s="17" t="s">
        <v>390</v>
      </c>
      <c r="C19" s="14" t="s">
        <v>389</v>
      </c>
      <c r="D19" t="s">
        <v>30</v>
      </c>
      <c r="E19" s="3" t="s">
        <v>308</v>
      </c>
      <c r="F19" s="3" t="s">
        <v>66</v>
      </c>
      <c r="G19" s="8">
        <v>0.36458333333333331</v>
      </c>
      <c r="Z19" t="s">
        <v>30</v>
      </c>
      <c r="AA19" t="s">
        <v>66</v>
      </c>
      <c r="AB19" t="s">
        <v>69</v>
      </c>
      <c r="AC19" t="str">
        <f t="shared" si="0"/>
        <v>9/17/2022</v>
      </c>
      <c r="AD19" t="str">
        <f t="shared" si="1"/>
        <v>8:45</v>
      </c>
      <c r="AE19" s="8">
        <v>0.36458333333333331</v>
      </c>
      <c r="AF19">
        <f t="shared" si="2"/>
        <v>0</v>
      </c>
      <c r="AG19">
        <f t="shared" si="3"/>
        <v>1</v>
      </c>
      <c r="AH19" t="s">
        <v>407</v>
      </c>
      <c r="AI19" s="33" t="s">
        <v>66</v>
      </c>
      <c r="AJ19" s="34">
        <v>44821.364583333336</v>
      </c>
      <c r="AL19" t="str">
        <f>_xlfn.XLOOKUP(A19,From_Marty!$K$3:$K$47,From_Marty!$L$3:$L$47,"Not_Found",0,1)</f>
        <v>Wolves</v>
      </c>
      <c r="AM19" s="17" t="s">
        <v>390</v>
      </c>
      <c r="AN19" s="14" t="s">
        <v>389</v>
      </c>
      <c r="AO19" t="str">
        <f>_xlfn.XLOOKUP(A19,From_Marty!$K$3:$K$47,From_Marty!$M$3:$M$47,"Not_Found",0,1)</f>
        <v>Hammers</v>
      </c>
    </row>
    <row r="20" spans="1:41" x14ac:dyDescent="0.3">
      <c r="A20" s="3">
        <v>13</v>
      </c>
      <c r="B20" s="20" t="s">
        <v>448</v>
      </c>
      <c r="C20" s="20" t="s">
        <v>448</v>
      </c>
      <c r="D20" t="s">
        <v>30</v>
      </c>
      <c r="E20" s="3" t="s">
        <v>308</v>
      </c>
      <c r="F20" s="3" t="s">
        <v>66</v>
      </c>
      <c r="G20" s="8">
        <v>0.4201388888888889</v>
      </c>
      <c r="Z20" t="s">
        <v>30</v>
      </c>
      <c r="AA20" t="s">
        <v>66</v>
      </c>
      <c r="AB20" t="s">
        <v>71</v>
      </c>
      <c r="AC20" t="str">
        <f t="shared" si="0"/>
        <v>9/17/2022</v>
      </c>
      <c r="AD20" t="str">
        <f t="shared" si="1"/>
        <v>10:05</v>
      </c>
      <c r="AE20" s="8">
        <v>0.4201388888888889</v>
      </c>
      <c r="AF20">
        <f t="shared" si="2"/>
        <v>0</v>
      </c>
      <c r="AG20">
        <v>0</v>
      </c>
      <c r="AI20" s="33" t="s">
        <v>66</v>
      </c>
      <c r="AJ20" s="34">
        <v>44821.420138888891</v>
      </c>
      <c r="AL20" t="str">
        <f>_xlfn.XLOOKUP(A20,From_Marty!$K$3:$K$47,From_Marty!$L$3:$L$47,"Not_Found",0,1)</f>
        <v>Not_Found</v>
      </c>
      <c r="AM20" s="20" t="s">
        <v>448</v>
      </c>
      <c r="AN20" s="20" t="s">
        <v>448</v>
      </c>
      <c r="AO20" t="str">
        <f>_xlfn.XLOOKUP(A20,From_Marty!$K$3:$K$47,From_Marty!$M$3:$M$47,"Not_Found",0,1)</f>
        <v>Not_Found</v>
      </c>
    </row>
    <row r="21" spans="1:41" x14ac:dyDescent="0.3">
      <c r="A21" s="3">
        <v>14</v>
      </c>
      <c r="B21" s="11" t="s">
        <v>387</v>
      </c>
      <c r="C21" s="10" t="s">
        <v>386</v>
      </c>
      <c r="D21" t="s">
        <v>35</v>
      </c>
      <c r="E21" s="3" t="s">
        <v>309</v>
      </c>
      <c r="F21" s="3" t="s">
        <v>36</v>
      </c>
      <c r="G21" s="8">
        <v>0.83333333333333337</v>
      </c>
      <c r="Z21" t="s">
        <v>35</v>
      </c>
      <c r="AA21" t="s">
        <v>36</v>
      </c>
      <c r="AB21" t="s">
        <v>73</v>
      </c>
      <c r="AC21" t="str">
        <f t="shared" si="0"/>
        <v>9/18/2022</v>
      </c>
      <c r="AD21" t="str">
        <f t="shared" si="1"/>
        <v>20:00</v>
      </c>
      <c r="AE21" s="8">
        <v>0.83333333333333337</v>
      </c>
      <c r="AF21">
        <f t="shared" si="2"/>
        <v>0</v>
      </c>
      <c r="AG21">
        <f t="shared" si="3"/>
        <v>1</v>
      </c>
      <c r="AH21" t="s">
        <v>404</v>
      </c>
      <c r="AI21" s="33" t="s">
        <v>36</v>
      </c>
      <c r="AJ21" s="34">
        <v>44822.833333333336</v>
      </c>
      <c r="AL21" t="str">
        <f>_xlfn.XLOOKUP(A21,From_Marty!$K$3:$K$47,From_Marty!$L$3:$L$47,"Not_Found",0,1)</f>
        <v>Journeymen</v>
      </c>
      <c r="AM21" s="11" t="s">
        <v>387</v>
      </c>
      <c r="AN21" s="10" t="s">
        <v>386</v>
      </c>
      <c r="AO21" t="str">
        <f>_xlfn.XLOOKUP(A21,From_Marty!$K$3:$K$47,From_Marty!$M$3:$M$47,"Not_Found",0,1)</f>
        <v>Legends</v>
      </c>
    </row>
    <row r="22" spans="1:41" x14ac:dyDescent="0.3">
      <c r="A22" s="3">
        <v>15</v>
      </c>
      <c r="B22" s="16" t="s">
        <v>381</v>
      </c>
      <c r="C22" s="15" t="s">
        <v>394</v>
      </c>
      <c r="D22" t="s">
        <v>35</v>
      </c>
      <c r="E22" s="3" t="s">
        <v>309</v>
      </c>
      <c r="F22" s="3" t="s">
        <v>36</v>
      </c>
      <c r="G22" s="8">
        <v>0.88888888888888884</v>
      </c>
      <c r="H22" s="12" t="s">
        <v>380</v>
      </c>
      <c r="I22" s="13" t="s">
        <v>388</v>
      </c>
      <c r="Z22" t="s">
        <v>35</v>
      </c>
      <c r="AA22" t="s">
        <v>36</v>
      </c>
      <c r="AB22" t="s">
        <v>75</v>
      </c>
      <c r="AC22" t="str">
        <f t="shared" si="0"/>
        <v>9/18/2022</v>
      </c>
      <c r="AD22" t="str">
        <f t="shared" si="1"/>
        <v>21:20</v>
      </c>
      <c r="AE22" s="8">
        <v>0.88888888888888884</v>
      </c>
      <c r="AF22">
        <f>IF((H22="Tuesday_Night"),1,0)</f>
        <v>0</v>
      </c>
      <c r="AG22">
        <f t="shared" si="3"/>
        <v>1</v>
      </c>
      <c r="AH22" t="s">
        <v>408</v>
      </c>
      <c r="AI22" s="33" t="s">
        <v>36</v>
      </c>
      <c r="AJ22" s="34">
        <v>44822.888888888891</v>
      </c>
      <c r="AL22" t="str">
        <f>_xlfn.XLOOKUP(A22,From_Marty!$K$3:$K$47,From_Marty!$L$3:$L$47,"Not_Found",0,1)</f>
        <v>Lions_Pride</v>
      </c>
      <c r="AM22" s="12" t="s">
        <v>380</v>
      </c>
      <c r="AN22" s="13" t="s">
        <v>388</v>
      </c>
      <c r="AO22" t="str">
        <f>_xlfn.XLOOKUP(A22,From_Marty!$K$3:$K$47,From_Marty!$M$3:$M$47,"Not_Found",0,1)</f>
        <v>Wizzards</v>
      </c>
    </row>
    <row r="23" spans="1:41" x14ac:dyDescent="0.3">
      <c r="A23" s="3">
        <v>16</v>
      </c>
      <c r="B23" s="12" t="s">
        <v>380</v>
      </c>
      <c r="C23" s="13" t="s">
        <v>388</v>
      </c>
      <c r="D23" t="s">
        <v>30</v>
      </c>
      <c r="E23" s="3" t="s">
        <v>310</v>
      </c>
      <c r="F23" s="3" t="s">
        <v>41</v>
      </c>
      <c r="G23" s="8">
        <v>0.89583333333333337</v>
      </c>
      <c r="H23" s="16" t="s">
        <v>381</v>
      </c>
      <c r="I23" s="15" t="s">
        <v>394</v>
      </c>
      <c r="Z23" t="s">
        <v>30</v>
      </c>
      <c r="AA23" t="s">
        <v>41</v>
      </c>
      <c r="AB23" t="s">
        <v>77</v>
      </c>
      <c r="AC23" t="str">
        <f t="shared" si="0"/>
        <v>9/19/2022</v>
      </c>
      <c r="AD23" t="str">
        <f t="shared" si="1"/>
        <v>21:30</v>
      </c>
      <c r="AE23" s="8">
        <v>0.89583333333333337</v>
      </c>
      <c r="AF23">
        <f>IF((H23="Tuesday_Night"),1,0)</f>
        <v>0</v>
      </c>
      <c r="AG23">
        <f t="shared" si="3"/>
        <v>1</v>
      </c>
      <c r="AH23" t="s">
        <v>409</v>
      </c>
      <c r="AI23" s="33" t="s">
        <v>41</v>
      </c>
      <c r="AJ23" s="34">
        <v>44823.895833333336</v>
      </c>
      <c r="AL23" t="str">
        <f>_xlfn.XLOOKUP(A23,From_Marty!$K$3:$K$47,From_Marty!$L$3:$L$47,"Not_Found",0,1)</f>
        <v>Capitals</v>
      </c>
      <c r="AM23" s="16" t="s">
        <v>381</v>
      </c>
      <c r="AN23" s="15" t="s">
        <v>394</v>
      </c>
      <c r="AO23" t="str">
        <f>_xlfn.XLOOKUP(A23,From_Marty!$K$3:$K$47,From_Marty!$M$3:$M$47,"Not_Found",0,1)</f>
        <v>Champs</v>
      </c>
    </row>
    <row r="24" spans="1:41" x14ac:dyDescent="0.3">
      <c r="A24" s="22">
        <v>17</v>
      </c>
      <c r="B24" s="21" t="s">
        <v>382</v>
      </c>
      <c r="C24" s="21" t="s">
        <v>383</v>
      </c>
      <c r="D24" s="23" t="s">
        <v>35</v>
      </c>
      <c r="E24" s="22" t="s">
        <v>311</v>
      </c>
      <c r="F24" s="22" t="s">
        <v>46</v>
      </c>
      <c r="G24" s="24">
        <v>0.90625</v>
      </c>
      <c r="Z24" t="s">
        <v>35</v>
      </c>
      <c r="AA24" t="s">
        <v>46</v>
      </c>
      <c r="AB24" t="s">
        <v>79</v>
      </c>
      <c r="AC24" t="str">
        <f t="shared" si="0"/>
        <v>9/20/2022</v>
      </c>
      <c r="AD24" t="str">
        <f t="shared" si="1"/>
        <v>21:45</v>
      </c>
      <c r="AE24" s="8">
        <v>0.90625</v>
      </c>
      <c r="AF24">
        <f t="shared" si="2"/>
        <v>1</v>
      </c>
      <c r="AG24">
        <f t="shared" si="3"/>
        <v>0</v>
      </c>
      <c r="AI24" s="33" t="s">
        <v>46</v>
      </c>
      <c r="AJ24" s="34">
        <v>44824.90625</v>
      </c>
      <c r="AL24" t="str">
        <f>_xlfn.XLOOKUP(A24,From_Marty!$K$3:$K$47,From_Marty!$L$3:$L$47,"Not_Found",0,1)</f>
        <v>Not_Found</v>
      </c>
      <c r="AM24" s="21" t="s">
        <v>382</v>
      </c>
      <c r="AN24" s="21" t="s">
        <v>383</v>
      </c>
      <c r="AO24" t="str">
        <f>_xlfn.XLOOKUP(A24,From_Marty!$K$3:$K$47,From_Marty!$M$3:$M$47,"Not_Found",0,1)</f>
        <v>Not_Found</v>
      </c>
    </row>
    <row r="25" spans="1:41" x14ac:dyDescent="0.3">
      <c r="A25" s="3">
        <v>18</v>
      </c>
      <c r="B25" s="14" t="s">
        <v>389</v>
      </c>
      <c r="C25" s="16" t="s">
        <v>381</v>
      </c>
      <c r="D25" t="s">
        <v>35</v>
      </c>
      <c r="E25" s="3" t="s">
        <v>312</v>
      </c>
      <c r="F25" s="3" t="s">
        <v>49</v>
      </c>
      <c r="G25" s="8">
        <v>0.89930555555555547</v>
      </c>
      <c r="Z25" t="s">
        <v>35</v>
      </c>
      <c r="AA25" t="s">
        <v>49</v>
      </c>
      <c r="AB25" t="s">
        <v>81</v>
      </c>
      <c r="AC25" t="str">
        <f t="shared" si="0"/>
        <v>9/21/2022</v>
      </c>
      <c r="AD25" t="str">
        <f t="shared" si="1"/>
        <v>21:35</v>
      </c>
      <c r="AE25" s="8">
        <v>0.89930555555555547</v>
      </c>
      <c r="AF25">
        <f t="shared" si="2"/>
        <v>0</v>
      </c>
      <c r="AG25">
        <f t="shared" si="3"/>
        <v>1</v>
      </c>
      <c r="AH25" t="s">
        <v>410</v>
      </c>
      <c r="AI25" s="33" t="s">
        <v>49</v>
      </c>
      <c r="AJ25" s="34">
        <v>44825.899305555555</v>
      </c>
      <c r="AL25" t="str">
        <f>_xlfn.XLOOKUP(A25,From_Marty!$K$3:$K$47,From_Marty!$L$3:$L$47,"Not_Found",0,1)</f>
        <v>Wizzards</v>
      </c>
      <c r="AM25" s="14" t="s">
        <v>389</v>
      </c>
      <c r="AN25" s="16" t="s">
        <v>381</v>
      </c>
      <c r="AO25" t="str">
        <f>_xlfn.XLOOKUP(A25,From_Marty!$K$3:$K$47,From_Marty!$M$3:$M$47,"Not_Found",0,1)</f>
        <v>Hammers</v>
      </c>
    </row>
    <row r="26" spans="1:41" x14ac:dyDescent="0.3">
      <c r="A26" s="3">
        <v>19</v>
      </c>
      <c r="B26" s="19" t="s">
        <v>446</v>
      </c>
      <c r="C26" s="19" t="s">
        <v>447</v>
      </c>
      <c r="D26" t="s">
        <v>35</v>
      </c>
      <c r="E26" s="3" t="s">
        <v>313</v>
      </c>
      <c r="F26" s="3" t="s">
        <v>36</v>
      </c>
      <c r="G26" s="8">
        <v>0.83333333333333337</v>
      </c>
      <c r="Z26" t="s">
        <v>35</v>
      </c>
      <c r="AA26" t="s">
        <v>36</v>
      </c>
      <c r="AB26" t="s">
        <v>83</v>
      </c>
      <c r="AC26" t="str">
        <f t="shared" si="0"/>
        <v>9/25/2022</v>
      </c>
      <c r="AD26" t="str">
        <f t="shared" si="1"/>
        <v>20:00</v>
      </c>
      <c r="AE26" s="8">
        <v>0.83333333333333337</v>
      </c>
      <c r="AF26">
        <f t="shared" si="2"/>
        <v>0</v>
      </c>
      <c r="AG26">
        <v>0</v>
      </c>
      <c r="AI26" s="33" t="s">
        <v>36</v>
      </c>
      <c r="AJ26" s="34">
        <v>44829.833333333336</v>
      </c>
      <c r="AL26" t="str">
        <f>_xlfn.XLOOKUP(A26,From_Marty!$K$3:$K$47,From_Marty!$L$3:$L$47,"Not_Found",0,1)</f>
        <v>Not_Found</v>
      </c>
      <c r="AM26" s="19" t="s">
        <v>446</v>
      </c>
      <c r="AN26" s="19" t="s">
        <v>447</v>
      </c>
      <c r="AO26" t="str">
        <f>_xlfn.XLOOKUP(A26,From_Marty!$K$3:$K$47,From_Marty!$M$3:$M$47,"Not_Found",0,1)</f>
        <v>Not_Found</v>
      </c>
    </row>
    <row r="27" spans="1:41" x14ac:dyDescent="0.3">
      <c r="A27" s="3">
        <v>20</v>
      </c>
      <c r="B27" s="9" t="s">
        <v>396</v>
      </c>
      <c r="C27" s="11" t="s">
        <v>387</v>
      </c>
      <c r="D27" t="s">
        <v>35</v>
      </c>
      <c r="E27" s="3" t="s">
        <v>313</v>
      </c>
      <c r="F27" s="3" t="s">
        <v>36</v>
      </c>
      <c r="G27" s="8">
        <v>0.88888888888888884</v>
      </c>
      <c r="Z27" t="s">
        <v>35</v>
      </c>
      <c r="AA27" t="s">
        <v>36</v>
      </c>
      <c r="AB27" t="s">
        <v>85</v>
      </c>
      <c r="AC27" t="str">
        <f t="shared" si="0"/>
        <v>9/25/2022</v>
      </c>
      <c r="AD27" t="str">
        <f t="shared" si="1"/>
        <v>21:20</v>
      </c>
      <c r="AE27" s="8">
        <v>0.88888888888888884</v>
      </c>
      <c r="AF27">
        <f t="shared" si="2"/>
        <v>0</v>
      </c>
      <c r="AG27">
        <f t="shared" si="3"/>
        <v>1</v>
      </c>
      <c r="AH27" t="s">
        <v>411</v>
      </c>
      <c r="AI27" s="33" t="s">
        <v>36</v>
      </c>
      <c r="AJ27" s="34">
        <v>44829.888888888891</v>
      </c>
      <c r="AL27" t="str">
        <f>_xlfn.XLOOKUP(A27,From_Marty!$K$3:$K$47,From_Marty!$L$3:$L$47,"Not_Found",0,1)</f>
        <v>CCHC</v>
      </c>
      <c r="AM27" s="9" t="s">
        <v>396</v>
      </c>
      <c r="AN27" s="11" t="s">
        <v>387</v>
      </c>
      <c r="AO27" t="str">
        <f>_xlfn.XLOOKUP(A27,From_Marty!$K$3:$K$47,From_Marty!$M$3:$M$47,"Not_Found",0,1)</f>
        <v>Legends</v>
      </c>
    </row>
    <row r="28" spans="1:41" x14ac:dyDescent="0.3">
      <c r="A28" s="3">
        <v>21</v>
      </c>
      <c r="B28" s="17" t="s">
        <v>390</v>
      </c>
      <c r="C28" s="12" t="s">
        <v>380</v>
      </c>
      <c r="D28" t="s">
        <v>30</v>
      </c>
      <c r="E28" s="3" t="s">
        <v>314</v>
      </c>
      <c r="F28" s="3" t="s">
        <v>41</v>
      </c>
      <c r="G28" s="8">
        <v>0.89583333333333337</v>
      </c>
      <c r="H28" s="15" t="s">
        <v>394</v>
      </c>
      <c r="I28" s="13" t="s">
        <v>388</v>
      </c>
      <c r="Z28" t="s">
        <v>30</v>
      </c>
      <c r="AA28" t="s">
        <v>41</v>
      </c>
      <c r="AB28" t="s">
        <v>87</v>
      </c>
      <c r="AC28" t="str">
        <f t="shared" si="0"/>
        <v>9/26/2022</v>
      </c>
      <c r="AD28" t="str">
        <f t="shared" si="1"/>
        <v>21:30</v>
      </c>
      <c r="AE28" s="8">
        <v>0.89583333333333337</v>
      </c>
      <c r="AF28">
        <f>IF((H28="Tuesday_Night"),1,0)</f>
        <v>0</v>
      </c>
      <c r="AG28">
        <f t="shared" si="3"/>
        <v>1</v>
      </c>
      <c r="AH28" t="s">
        <v>414</v>
      </c>
      <c r="AI28" s="33" t="s">
        <v>41</v>
      </c>
      <c r="AJ28" s="34">
        <v>44830.895833333336</v>
      </c>
      <c r="AL28" t="str">
        <f>_xlfn.XLOOKUP(A28,From_Marty!$K$3:$K$47,From_Marty!$L$3:$L$47,"Not_Found",0,1)</f>
        <v>Wolves</v>
      </c>
      <c r="AM28" s="15" t="s">
        <v>394</v>
      </c>
      <c r="AN28" s="13" t="s">
        <v>388</v>
      </c>
      <c r="AO28" t="str">
        <f>_xlfn.XLOOKUP(A28,From_Marty!$K$3:$K$47,From_Marty!$M$3:$M$47,"Not_Found",0,1)</f>
        <v>Capitals</v>
      </c>
    </row>
    <row r="29" spans="1:41" x14ac:dyDescent="0.3">
      <c r="A29" s="22">
        <v>22</v>
      </c>
      <c r="B29" s="21" t="s">
        <v>382</v>
      </c>
      <c r="C29" s="21" t="s">
        <v>383</v>
      </c>
      <c r="D29" s="23" t="s">
        <v>35</v>
      </c>
      <c r="E29" s="22" t="s">
        <v>315</v>
      </c>
      <c r="F29" s="22" t="s">
        <v>46</v>
      </c>
      <c r="G29" s="24">
        <v>0.90625</v>
      </c>
      <c r="Z29" t="s">
        <v>35</v>
      </c>
      <c r="AA29" t="s">
        <v>46</v>
      </c>
      <c r="AB29" t="s">
        <v>89</v>
      </c>
      <c r="AC29" t="str">
        <f t="shared" si="0"/>
        <v>9/27/2022</v>
      </c>
      <c r="AD29" t="str">
        <f t="shared" si="1"/>
        <v>21:45</v>
      </c>
      <c r="AE29" s="8">
        <v>0.90625</v>
      </c>
      <c r="AF29">
        <f t="shared" si="2"/>
        <v>1</v>
      </c>
      <c r="AG29">
        <f t="shared" si="3"/>
        <v>0</v>
      </c>
      <c r="AI29" s="33" t="s">
        <v>46</v>
      </c>
      <c r="AJ29" s="34">
        <v>44831.90625</v>
      </c>
      <c r="AL29" t="str">
        <f>_xlfn.XLOOKUP(A29,From_Marty!$K$3:$K$47,From_Marty!$L$3:$L$47,"Not_Found",0,1)</f>
        <v>Not_Found</v>
      </c>
      <c r="AM29" s="21" t="s">
        <v>382</v>
      </c>
      <c r="AN29" s="21" t="s">
        <v>383</v>
      </c>
      <c r="AO29" t="str">
        <f>_xlfn.XLOOKUP(A29,From_Marty!$K$3:$K$47,From_Marty!$M$3:$M$47,"Not_Found",0,1)</f>
        <v>Not_Found</v>
      </c>
    </row>
    <row r="30" spans="1:41" x14ac:dyDescent="0.3">
      <c r="A30" s="3">
        <v>23</v>
      </c>
      <c r="B30" s="9" t="s">
        <v>396</v>
      </c>
      <c r="C30" s="10" t="s">
        <v>386</v>
      </c>
      <c r="D30" t="s">
        <v>35</v>
      </c>
      <c r="E30" s="3" t="s">
        <v>316</v>
      </c>
      <c r="F30" s="3" t="s">
        <v>49</v>
      </c>
      <c r="G30" s="8">
        <v>0.89930555555555547</v>
      </c>
      <c r="Z30" t="s">
        <v>35</v>
      </c>
      <c r="AA30" t="s">
        <v>49</v>
      </c>
      <c r="AB30" t="s">
        <v>91</v>
      </c>
      <c r="AC30" t="str">
        <f t="shared" si="0"/>
        <v>9/28/2022</v>
      </c>
      <c r="AD30" t="str">
        <f t="shared" si="1"/>
        <v>21:35</v>
      </c>
      <c r="AE30" s="8">
        <v>0.89930555555555547</v>
      </c>
      <c r="AF30">
        <f t="shared" si="2"/>
        <v>0</v>
      </c>
      <c r="AG30">
        <f t="shared" si="3"/>
        <v>1</v>
      </c>
      <c r="AH30" t="s">
        <v>415</v>
      </c>
      <c r="AI30" s="33" t="s">
        <v>49</v>
      </c>
      <c r="AJ30" s="34">
        <v>44832.899305555555</v>
      </c>
      <c r="AL30" t="str">
        <f>_xlfn.XLOOKUP(A30,From_Marty!$K$3:$K$47,From_Marty!$L$3:$L$47,"Not_Found",0,1)</f>
        <v>CCHC</v>
      </c>
      <c r="AM30" s="9" t="s">
        <v>396</v>
      </c>
      <c r="AN30" s="10" t="s">
        <v>386</v>
      </c>
      <c r="AO30" t="str">
        <f>_xlfn.XLOOKUP(A30,From_Marty!$K$3:$K$47,From_Marty!$M$3:$M$47,"Not_Found",0,1)</f>
        <v>Journeymen</v>
      </c>
    </row>
    <row r="31" spans="1:41" x14ac:dyDescent="0.3">
      <c r="A31" s="3">
        <v>24</v>
      </c>
      <c r="B31" s="15" t="s">
        <v>394</v>
      </c>
      <c r="C31" s="13" t="s">
        <v>388</v>
      </c>
      <c r="D31" t="s">
        <v>30</v>
      </c>
      <c r="E31" s="3" t="s">
        <v>317</v>
      </c>
      <c r="F31" s="3" t="s">
        <v>31</v>
      </c>
      <c r="G31" s="8">
        <v>0.82291666666666663</v>
      </c>
      <c r="H31" s="17" t="s">
        <v>390</v>
      </c>
      <c r="I31" s="12" t="s">
        <v>380</v>
      </c>
      <c r="Z31" t="s">
        <v>30</v>
      </c>
      <c r="AA31" t="s">
        <v>31</v>
      </c>
      <c r="AB31" t="s">
        <v>93</v>
      </c>
      <c r="AC31" t="str">
        <f t="shared" si="0"/>
        <v>9/29/2022</v>
      </c>
      <c r="AD31" t="str">
        <f t="shared" si="1"/>
        <v>19:45</v>
      </c>
      <c r="AE31" s="8">
        <v>0.82291666666666663</v>
      </c>
      <c r="AF31">
        <f t="shared" si="2"/>
        <v>0</v>
      </c>
      <c r="AG31">
        <f t="shared" si="3"/>
        <v>1</v>
      </c>
      <c r="AH31" t="s">
        <v>416</v>
      </c>
      <c r="AI31" s="33" t="s">
        <v>31</v>
      </c>
      <c r="AJ31" s="34">
        <v>44833.822916666664</v>
      </c>
      <c r="AL31" t="str">
        <f>_xlfn.XLOOKUP(A31,From_Marty!$K$3:$K$47,From_Marty!$L$3:$L$47,"Not_Found",0,1)</f>
        <v>Lions_Pride</v>
      </c>
      <c r="AM31" s="17" t="s">
        <v>390</v>
      </c>
      <c r="AN31" s="12" t="s">
        <v>380</v>
      </c>
      <c r="AO31" t="str">
        <f>_xlfn.XLOOKUP(A31,From_Marty!$K$3:$K$47,From_Marty!$M$3:$M$47,"Not_Found",0,1)</f>
        <v>Champs</v>
      </c>
    </row>
    <row r="32" spans="1:41" x14ac:dyDescent="0.3">
      <c r="A32" s="3">
        <v>25</v>
      </c>
      <c r="B32" s="10" t="s">
        <v>386</v>
      </c>
      <c r="C32" s="11" t="s">
        <v>387</v>
      </c>
      <c r="D32" t="s">
        <v>35</v>
      </c>
      <c r="E32" s="3" t="s">
        <v>318</v>
      </c>
      <c r="F32" s="3" t="s">
        <v>36</v>
      </c>
      <c r="G32" s="8">
        <v>0.85416666666666663</v>
      </c>
      <c r="I32" t="s">
        <v>443</v>
      </c>
      <c r="Z32" t="s">
        <v>35</v>
      </c>
      <c r="AA32" t="s">
        <v>36</v>
      </c>
      <c r="AB32" t="s">
        <v>97</v>
      </c>
      <c r="AC32" t="str">
        <f t="shared" si="0"/>
        <v>10/2/2022</v>
      </c>
      <c r="AD32" t="str">
        <f t="shared" si="1"/>
        <v>20:00</v>
      </c>
      <c r="AE32" s="8">
        <v>0.83333333333333337</v>
      </c>
      <c r="AF32">
        <f t="shared" si="2"/>
        <v>0</v>
      </c>
      <c r="AG32">
        <f t="shared" si="3"/>
        <v>1</v>
      </c>
      <c r="AH32" t="s">
        <v>412</v>
      </c>
      <c r="AI32" s="33" t="s">
        <v>36</v>
      </c>
      <c r="AJ32" s="34">
        <v>44836.854166666664</v>
      </c>
      <c r="AL32" t="str">
        <f>_xlfn.XLOOKUP(A32,From_Marty!$K$3:$K$47,From_Marty!$L$3:$L$47,"Not_Found",0,1)</f>
        <v>Journeymen</v>
      </c>
      <c r="AM32" s="10" t="s">
        <v>386</v>
      </c>
      <c r="AN32" s="11" t="s">
        <v>387</v>
      </c>
      <c r="AO32" t="str">
        <f>_xlfn.XLOOKUP(A32,From_Marty!$K$3:$K$47,From_Marty!$M$3:$M$47,"Not_Found",0,1)</f>
        <v>Legends</v>
      </c>
    </row>
    <row r="33" spans="1:41" x14ac:dyDescent="0.3">
      <c r="A33" s="3">
        <v>26</v>
      </c>
      <c r="B33" s="14" t="s">
        <v>389</v>
      </c>
      <c r="C33" s="12" t="s">
        <v>380</v>
      </c>
      <c r="D33" t="s">
        <v>35</v>
      </c>
      <c r="E33" s="3" t="s">
        <v>318</v>
      </c>
      <c r="F33" s="3" t="s">
        <v>36</v>
      </c>
      <c r="G33" s="8">
        <v>0.90972222222222221</v>
      </c>
      <c r="I33" t="s">
        <v>443</v>
      </c>
      <c r="Z33" t="s">
        <v>35</v>
      </c>
      <c r="AA33" t="s">
        <v>36</v>
      </c>
      <c r="AB33" t="s">
        <v>99</v>
      </c>
      <c r="AC33" t="str">
        <f t="shared" si="0"/>
        <v>10/2/2022</v>
      </c>
      <c r="AD33" t="str">
        <f t="shared" si="1"/>
        <v>21:20</v>
      </c>
      <c r="AE33" s="8">
        <v>0.88888888888888884</v>
      </c>
      <c r="AF33">
        <f t="shared" si="2"/>
        <v>0</v>
      </c>
      <c r="AG33">
        <f t="shared" si="3"/>
        <v>1</v>
      </c>
      <c r="AH33" t="s">
        <v>417</v>
      </c>
      <c r="AI33" s="33" t="s">
        <v>36</v>
      </c>
      <c r="AJ33" s="34">
        <v>44836.909722222219</v>
      </c>
      <c r="AL33" t="str">
        <f>_xlfn.XLOOKUP(A33,From_Marty!$K$3:$K$47,From_Marty!$L$3:$L$47,"Not_Found",0,1)</f>
        <v>Capitals</v>
      </c>
      <c r="AM33" s="15" t="s">
        <v>394</v>
      </c>
      <c r="AN33" s="17" t="s">
        <v>390</v>
      </c>
      <c r="AO33" t="str">
        <f>_xlfn.XLOOKUP(A33,From_Marty!$K$3:$K$47,From_Marty!$M$3:$M$47,"Not_Found",0,1)</f>
        <v>Hammers</v>
      </c>
    </row>
    <row r="34" spans="1:41" x14ac:dyDescent="0.3">
      <c r="A34" s="3">
        <v>27</v>
      </c>
      <c r="B34" s="16" t="s">
        <v>381</v>
      </c>
      <c r="C34" s="13" t="s">
        <v>388</v>
      </c>
      <c r="D34" t="s">
        <v>30</v>
      </c>
      <c r="E34" s="3" t="s">
        <v>319</v>
      </c>
      <c r="F34" s="3" t="s">
        <v>41</v>
      </c>
      <c r="G34" s="8">
        <v>0.89583333333333337</v>
      </c>
      <c r="Z34" t="s">
        <v>30</v>
      </c>
      <c r="AA34" t="s">
        <v>41</v>
      </c>
      <c r="AB34" t="s">
        <v>101</v>
      </c>
      <c r="AC34" t="str">
        <f t="shared" si="0"/>
        <v>10/3/2022</v>
      </c>
      <c r="AD34" t="str">
        <f t="shared" si="1"/>
        <v>21:30</v>
      </c>
      <c r="AE34" s="8">
        <v>0.89583333333333337</v>
      </c>
      <c r="AF34">
        <f t="shared" si="2"/>
        <v>0</v>
      </c>
      <c r="AG34">
        <f t="shared" si="3"/>
        <v>1</v>
      </c>
      <c r="AH34" t="s">
        <v>418</v>
      </c>
      <c r="AI34" s="33" t="s">
        <v>41</v>
      </c>
      <c r="AJ34" s="34">
        <v>44837.895833333336</v>
      </c>
      <c r="AL34" t="str">
        <f>_xlfn.XLOOKUP(A34,From_Marty!$K$3:$K$47,From_Marty!$L$3:$L$47,"Not_Found",0,1)</f>
        <v>Wizzards</v>
      </c>
      <c r="AM34" s="16" t="s">
        <v>381</v>
      </c>
      <c r="AN34" s="13" t="s">
        <v>388</v>
      </c>
      <c r="AO34" t="str">
        <f>_xlfn.XLOOKUP(A34,From_Marty!$K$3:$K$47,From_Marty!$M$3:$M$47,"Not_Found",0,1)</f>
        <v>Champs</v>
      </c>
    </row>
    <row r="35" spans="1:41" x14ac:dyDescent="0.3">
      <c r="A35" s="22">
        <v>28</v>
      </c>
      <c r="B35" s="21" t="s">
        <v>382</v>
      </c>
      <c r="C35" s="21" t="s">
        <v>383</v>
      </c>
      <c r="D35" s="23" t="s">
        <v>35</v>
      </c>
      <c r="E35" s="22" t="s">
        <v>320</v>
      </c>
      <c r="F35" s="22" t="s">
        <v>46</v>
      </c>
      <c r="G35" s="24">
        <v>0.90625</v>
      </c>
      <c r="Z35" t="s">
        <v>35</v>
      </c>
      <c r="AA35" t="s">
        <v>46</v>
      </c>
      <c r="AB35" t="s">
        <v>103</v>
      </c>
      <c r="AC35" t="str">
        <f t="shared" si="0"/>
        <v>10/4/2022</v>
      </c>
      <c r="AD35" t="str">
        <f t="shared" si="1"/>
        <v>21:45</v>
      </c>
      <c r="AE35" s="8">
        <v>0.90625</v>
      </c>
      <c r="AF35">
        <f t="shared" si="2"/>
        <v>1</v>
      </c>
      <c r="AG35">
        <f t="shared" si="3"/>
        <v>0</v>
      </c>
      <c r="AI35" s="33" t="s">
        <v>46</v>
      </c>
      <c r="AJ35" s="34">
        <v>44838.90625</v>
      </c>
      <c r="AL35" t="str">
        <f>_xlfn.XLOOKUP(A35,From_Marty!$K$3:$K$47,From_Marty!$L$3:$L$47,"Not_Found",0,1)</f>
        <v>Not_Found</v>
      </c>
      <c r="AM35" s="21" t="s">
        <v>382</v>
      </c>
      <c r="AN35" s="21" t="s">
        <v>383</v>
      </c>
      <c r="AO35" t="str">
        <f>_xlfn.XLOOKUP(A35,From_Marty!$K$3:$K$47,From_Marty!$M$3:$M$47,"Not_Found",0,1)</f>
        <v>Not_Found</v>
      </c>
    </row>
    <row r="36" spans="1:41" x14ac:dyDescent="0.3">
      <c r="A36" s="3">
        <v>29</v>
      </c>
      <c r="B36" s="15" t="s">
        <v>394</v>
      </c>
      <c r="C36" s="17" t="s">
        <v>390</v>
      </c>
      <c r="D36" t="s">
        <v>35</v>
      </c>
      <c r="E36" s="3" t="s">
        <v>321</v>
      </c>
      <c r="F36" s="3" t="s">
        <v>49</v>
      </c>
      <c r="G36" s="8">
        <v>0.89930555555555547</v>
      </c>
      <c r="H36" s="14" t="s">
        <v>389</v>
      </c>
      <c r="I36" s="12" t="s">
        <v>380</v>
      </c>
      <c r="Z36" t="s">
        <v>35</v>
      </c>
      <c r="AA36" t="s">
        <v>49</v>
      </c>
      <c r="AB36" t="s">
        <v>105</v>
      </c>
      <c r="AC36" t="str">
        <f t="shared" si="0"/>
        <v>10/5/2022</v>
      </c>
      <c r="AD36" t="str">
        <f t="shared" si="1"/>
        <v>21:35</v>
      </c>
      <c r="AE36" s="8">
        <v>0.89930555555555547</v>
      </c>
      <c r="AF36">
        <f>IF((H36="Tuesday_Night"),1,0)</f>
        <v>0</v>
      </c>
      <c r="AG36">
        <f t="shared" si="3"/>
        <v>1</v>
      </c>
      <c r="AH36" t="s">
        <v>419</v>
      </c>
      <c r="AI36" s="33" t="s">
        <v>49</v>
      </c>
      <c r="AJ36" s="34">
        <v>44839.899305555555</v>
      </c>
      <c r="AL36" t="str">
        <f>_xlfn.XLOOKUP(A36,From_Marty!$K$3:$K$47,From_Marty!$L$3:$L$47,"Not_Found",0,1)</f>
        <v>Lions_Pride</v>
      </c>
      <c r="AM36" s="14" t="s">
        <v>389</v>
      </c>
      <c r="AN36" s="12" t="s">
        <v>380</v>
      </c>
      <c r="AO36" t="str">
        <f>_xlfn.XLOOKUP(A36,From_Marty!$K$3:$K$47,From_Marty!$M$3:$M$47,"Not_Found",0,1)</f>
        <v>Wolves</v>
      </c>
    </row>
    <row r="37" spans="1:41" x14ac:dyDescent="0.3">
      <c r="A37" s="3">
        <v>30</v>
      </c>
      <c r="B37" s="11" t="s">
        <v>387</v>
      </c>
      <c r="C37" s="9" t="s">
        <v>396</v>
      </c>
      <c r="D37" t="s">
        <v>30</v>
      </c>
      <c r="E37" s="3" t="s">
        <v>322</v>
      </c>
      <c r="F37" s="3" t="s">
        <v>31</v>
      </c>
      <c r="G37" s="8">
        <v>0.82291666666666663</v>
      </c>
      <c r="Z37" t="s">
        <v>30</v>
      </c>
      <c r="AA37" t="s">
        <v>31</v>
      </c>
      <c r="AB37" t="s">
        <v>107</v>
      </c>
      <c r="AC37" t="str">
        <f t="shared" si="0"/>
        <v>10/6/2022</v>
      </c>
      <c r="AD37" t="str">
        <f t="shared" si="1"/>
        <v>19:45</v>
      </c>
      <c r="AE37" s="8">
        <v>0.82291666666666663</v>
      </c>
      <c r="AF37">
        <f t="shared" si="2"/>
        <v>0</v>
      </c>
      <c r="AG37">
        <f t="shared" si="3"/>
        <v>1</v>
      </c>
      <c r="AH37" t="s">
        <v>413</v>
      </c>
      <c r="AI37" s="33" t="s">
        <v>31</v>
      </c>
      <c r="AJ37" s="34">
        <v>44840.822916666664</v>
      </c>
      <c r="AL37" t="str">
        <f>_xlfn.XLOOKUP(A37,From_Marty!$K$3:$K$47,From_Marty!$L$3:$L$47,"Not_Found",0,1)</f>
        <v>CCHC</v>
      </c>
      <c r="AM37" s="11" t="s">
        <v>387</v>
      </c>
      <c r="AN37" s="9" t="s">
        <v>396</v>
      </c>
      <c r="AO37" t="str">
        <f>_xlfn.XLOOKUP(A37,From_Marty!$K$3:$K$47,From_Marty!$M$3:$M$47,"Not_Found",0,1)</f>
        <v>Legends</v>
      </c>
    </row>
    <row r="38" spans="1:41" x14ac:dyDescent="0.3">
      <c r="A38" s="3">
        <v>31</v>
      </c>
      <c r="B38" s="12" t="s">
        <v>380</v>
      </c>
      <c r="C38" s="16" t="s">
        <v>381</v>
      </c>
      <c r="D38" t="s">
        <v>30</v>
      </c>
      <c r="E38" s="3" t="s">
        <v>323</v>
      </c>
      <c r="F38" s="3" t="s">
        <v>66</v>
      </c>
      <c r="G38" s="8">
        <v>0.33680555555555558</v>
      </c>
      <c r="Z38" t="s">
        <v>30</v>
      </c>
      <c r="AA38" t="s">
        <v>66</v>
      </c>
      <c r="AB38" t="s">
        <v>109</v>
      </c>
      <c r="AC38" t="str">
        <f t="shared" si="0"/>
        <v>10/8/2022</v>
      </c>
      <c r="AD38" t="str">
        <f t="shared" si="1"/>
        <v>8:05</v>
      </c>
      <c r="AE38" s="8">
        <v>0.33680555555555558</v>
      </c>
      <c r="AF38">
        <f t="shared" si="2"/>
        <v>0</v>
      </c>
      <c r="AG38">
        <f t="shared" si="3"/>
        <v>1</v>
      </c>
      <c r="AH38" t="s">
        <v>420</v>
      </c>
      <c r="AI38" s="33" t="s">
        <v>66</v>
      </c>
      <c r="AJ38" s="34">
        <v>44842.336805555555</v>
      </c>
      <c r="AL38" t="str">
        <f>_xlfn.XLOOKUP(A38,From_Marty!$K$3:$K$47,From_Marty!$L$3:$L$47,"Not_Found",0,1)</f>
        <v>Wizzards</v>
      </c>
      <c r="AM38" s="12" t="s">
        <v>380</v>
      </c>
      <c r="AN38" s="16" t="s">
        <v>381</v>
      </c>
      <c r="AO38" t="str">
        <f>_xlfn.XLOOKUP(A38,From_Marty!$K$3:$K$47,From_Marty!$M$3:$M$47,"Not_Found",0,1)</f>
        <v>Capitals</v>
      </c>
    </row>
    <row r="39" spans="1:41" x14ac:dyDescent="0.3">
      <c r="A39" s="3">
        <v>32</v>
      </c>
      <c r="B39" s="20" t="s">
        <v>448</v>
      </c>
      <c r="C39" s="20" t="s">
        <v>448</v>
      </c>
      <c r="D39" t="s">
        <v>30</v>
      </c>
      <c r="E39" s="3" t="s">
        <v>323</v>
      </c>
      <c r="F39" s="3" t="s">
        <v>66</v>
      </c>
      <c r="G39" s="8">
        <v>0.3923611111111111</v>
      </c>
      <c r="Z39" t="s">
        <v>30</v>
      </c>
      <c r="AA39" t="s">
        <v>66</v>
      </c>
      <c r="AB39" t="s">
        <v>111</v>
      </c>
      <c r="AC39" t="str">
        <f t="shared" si="0"/>
        <v>10/8/2022</v>
      </c>
      <c r="AD39" t="str">
        <f t="shared" si="1"/>
        <v>9:25</v>
      </c>
      <c r="AE39" s="8">
        <v>0.3923611111111111</v>
      </c>
      <c r="AF39">
        <f t="shared" si="2"/>
        <v>0</v>
      </c>
      <c r="AG39">
        <v>0</v>
      </c>
      <c r="AI39" s="33" t="s">
        <v>66</v>
      </c>
      <c r="AJ39" s="34">
        <v>44842.392361111109</v>
      </c>
      <c r="AL39" t="str">
        <f>_xlfn.XLOOKUP(A39,From_Marty!$K$3:$K$47,From_Marty!$L$3:$L$47,"Not_Found",0,1)</f>
        <v>Not_Found</v>
      </c>
      <c r="AM39" s="20" t="s">
        <v>448</v>
      </c>
      <c r="AN39" s="20" t="s">
        <v>448</v>
      </c>
      <c r="AO39" t="str">
        <f>_xlfn.XLOOKUP(A39,From_Marty!$K$3:$K$47,From_Marty!$M$3:$M$47,"Not_Found",0,1)</f>
        <v>Not_Found</v>
      </c>
    </row>
    <row r="40" spans="1:41" x14ac:dyDescent="0.3">
      <c r="A40" s="3">
        <v>33</v>
      </c>
      <c r="B40" s="13" t="s">
        <v>388</v>
      </c>
      <c r="C40" s="17" t="s">
        <v>390</v>
      </c>
      <c r="D40" t="s">
        <v>35</v>
      </c>
      <c r="E40" s="3" t="s">
        <v>324</v>
      </c>
      <c r="F40" s="3" t="s">
        <v>36</v>
      </c>
      <c r="G40" s="8">
        <v>0.84375</v>
      </c>
      <c r="Z40" t="s">
        <v>35</v>
      </c>
      <c r="AA40" t="s">
        <v>36</v>
      </c>
      <c r="AB40" t="s">
        <v>113</v>
      </c>
      <c r="AC40" t="str">
        <f t="shared" si="0"/>
        <v>10/9/2022</v>
      </c>
      <c r="AD40" t="str">
        <f t="shared" si="1"/>
        <v>20:15</v>
      </c>
      <c r="AE40" s="8">
        <v>0.84375</v>
      </c>
      <c r="AF40">
        <f t="shared" si="2"/>
        <v>0</v>
      </c>
      <c r="AG40">
        <f t="shared" si="3"/>
        <v>1</v>
      </c>
      <c r="AH40" t="s">
        <v>421</v>
      </c>
      <c r="AI40" s="33" t="s">
        <v>36</v>
      </c>
      <c r="AJ40" s="34">
        <v>44843.84375</v>
      </c>
      <c r="AL40" t="str">
        <f>_xlfn.XLOOKUP(A40,From_Marty!$K$3:$K$47,From_Marty!$L$3:$L$47,"Not_Found",0,1)</f>
        <v>Wolves</v>
      </c>
      <c r="AM40" s="13" t="s">
        <v>388</v>
      </c>
      <c r="AN40" s="17" t="s">
        <v>390</v>
      </c>
      <c r="AO40" t="str">
        <f>_xlfn.XLOOKUP(A40,From_Marty!$K$3:$K$47,From_Marty!$M$3:$M$47,"Not_Found",0,1)</f>
        <v>Champs</v>
      </c>
    </row>
    <row r="41" spans="1:41" x14ac:dyDescent="0.3">
      <c r="A41" s="3">
        <v>34</v>
      </c>
      <c r="B41" s="10" t="s">
        <v>386</v>
      </c>
      <c r="C41" s="9" t="s">
        <v>396</v>
      </c>
      <c r="D41" t="s">
        <v>35</v>
      </c>
      <c r="E41" s="3" t="s">
        <v>324</v>
      </c>
      <c r="F41" s="3" t="s">
        <v>36</v>
      </c>
      <c r="G41" s="8">
        <v>0.89930555555555547</v>
      </c>
      <c r="Z41" t="s">
        <v>35</v>
      </c>
      <c r="AA41" t="s">
        <v>36</v>
      </c>
      <c r="AB41" t="s">
        <v>115</v>
      </c>
      <c r="AC41" t="str">
        <f t="shared" si="0"/>
        <v>10/9/2022</v>
      </c>
      <c r="AD41" t="str">
        <f t="shared" si="1"/>
        <v>21:35</v>
      </c>
      <c r="AE41" s="8">
        <v>0.89930555555555547</v>
      </c>
      <c r="AF41">
        <f t="shared" si="2"/>
        <v>0</v>
      </c>
      <c r="AG41">
        <f t="shared" si="3"/>
        <v>1</v>
      </c>
      <c r="AH41" t="s">
        <v>422</v>
      </c>
      <c r="AI41" s="33" t="s">
        <v>36</v>
      </c>
      <c r="AJ41" s="34">
        <v>44843.899305555555</v>
      </c>
      <c r="AL41" t="str">
        <f>_xlfn.XLOOKUP(A41,From_Marty!$K$3:$K$47,From_Marty!$L$3:$L$47,"Not_Found",0,1)</f>
        <v>CCHC</v>
      </c>
      <c r="AM41" s="10" t="s">
        <v>386</v>
      </c>
      <c r="AN41" s="9" t="s">
        <v>396</v>
      </c>
      <c r="AO41" t="str">
        <f>_xlfn.XLOOKUP(A41,From_Marty!$K$3:$K$47,From_Marty!$M$3:$M$47,"Not_Found",0,1)</f>
        <v>Journeymen</v>
      </c>
    </row>
    <row r="42" spans="1:41" x14ac:dyDescent="0.3">
      <c r="A42" s="3">
        <v>35</v>
      </c>
      <c r="B42" s="14" t="s">
        <v>389</v>
      </c>
      <c r="C42" s="15" t="s">
        <v>394</v>
      </c>
      <c r="D42" t="s">
        <v>30</v>
      </c>
      <c r="E42" s="3" t="s">
        <v>325</v>
      </c>
      <c r="F42" s="3" t="s">
        <v>41</v>
      </c>
      <c r="G42" s="8">
        <v>0.89583333333333337</v>
      </c>
      <c r="Z42" t="s">
        <v>30</v>
      </c>
      <c r="AA42" t="s">
        <v>41</v>
      </c>
      <c r="AB42" t="s">
        <v>117</v>
      </c>
      <c r="AC42" t="str">
        <f>TRIM(LEFT(AB42,10))</f>
        <v>10/10/2022</v>
      </c>
      <c r="AD42" t="str">
        <f t="shared" si="1"/>
        <v>21:30</v>
      </c>
      <c r="AE42" s="8">
        <v>0.89583333333333337</v>
      </c>
      <c r="AF42">
        <f t="shared" si="2"/>
        <v>0</v>
      </c>
      <c r="AG42">
        <f t="shared" si="3"/>
        <v>1</v>
      </c>
      <c r="AH42" t="s">
        <v>423</v>
      </c>
      <c r="AI42" s="33" t="s">
        <v>41</v>
      </c>
      <c r="AJ42" s="34">
        <v>44844.895833333336</v>
      </c>
      <c r="AL42" t="str">
        <f>_xlfn.XLOOKUP(A42,From_Marty!$K$3:$K$47,From_Marty!$L$3:$L$47,"Not_Found",0,1)</f>
        <v>Lions_Pride</v>
      </c>
      <c r="AM42" s="14" t="s">
        <v>389</v>
      </c>
      <c r="AN42" s="15" t="s">
        <v>394</v>
      </c>
      <c r="AO42" t="str">
        <f>_xlfn.XLOOKUP(A42,From_Marty!$K$3:$K$47,From_Marty!$M$3:$M$47,"Not_Found",0,1)</f>
        <v>Hammers</v>
      </c>
    </row>
    <row r="43" spans="1:41" x14ac:dyDescent="0.3">
      <c r="A43" s="22">
        <v>36</v>
      </c>
      <c r="B43" s="21" t="s">
        <v>382</v>
      </c>
      <c r="C43" s="21" t="s">
        <v>383</v>
      </c>
      <c r="D43" s="23" t="s">
        <v>35</v>
      </c>
      <c r="E43" s="22" t="s">
        <v>326</v>
      </c>
      <c r="F43" s="22" t="s">
        <v>46</v>
      </c>
      <c r="G43" s="24">
        <v>0.90625</v>
      </c>
      <c r="Z43" t="s">
        <v>35</v>
      </c>
      <c r="AA43" t="s">
        <v>46</v>
      </c>
      <c r="AB43" t="s">
        <v>119</v>
      </c>
      <c r="AC43" t="str">
        <f t="shared" ref="AC43:AC106" si="4">TRIM(LEFT(AB43,10))</f>
        <v>10/11/2022</v>
      </c>
      <c r="AD43" t="str">
        <f t="shared" si="1"/>
        <v>21:45</v>
      </c>
      <c r="AE43" s="8">
        <v>0.90625</v>
      </c>
      <c r="AF43">
        <f t="shared" si="2"/>
        <v>1</v>
      </c>
      <c r="AG43">
        <f t="shared" si="3"/>
        <v>0</v>
      </c>
      <c r="AI43" s="33" t="s">
        <v>46</v>
      </c>
      <c r="AJ43" s="34">
        <v>44845.90625</v>
      </c>
      <c r="AL43" t="str">
        <f>_xlfn.XLOOKUP(A43,From_Marty!$K$3:$K$47,From_Marty!$L$3:$L$47,"Not_Found",0,1)</f>
        <v>Not_Found</v>
      </c>
      <c r="AM43" s="21" t="s">
        <v>382</v>
      </c>
      <c r="AN43" s="21" t="s">
        <v>383</v>
      </c>
      <c r="AO43" t="str">
        <f>_xlfn.XLOOKUP(A43,From_Marty!$K$3:$K$47,From_Marty!$M$3:$M$47,"Not_Found",0,1)</f>
        <v>Not_Found</v>
      </c>
    </row>
    <row r="44" spans="1:41" x14ac:dyDescent="0.3">
      <c r="A44" s="3">
        <v>37</v>
      </c>
      <c r="B44" s="13" t="s">
        <v>388</v>
      </c>
      <c r="C44" s="14" t="s">
        <v>389</v>
      </c>
      <c r="D44" t="s">
        <v>35</v>
      </c>
      <c r="E44" s="3" t="s">
        <v>327</v>
      </c>
      <c r="F44" s="3" t="s">
        <v>49</v>
      </c>
      <c r="G44" s="8">
        <v>0.89930555555555547</v>
      </c>
      <c r="Z44" t="s">
        <v>35</v>
      </c>
      <c r="AA44" t="s">
        <v>49</v>
      </c>
      <c r="AB44" t="s">
        <v>121</v>
      </c>
      <c r="AC44" t="str">
        <f t="shared" si="4"/>
        <v>10/12/2022</v>
      </c>
      <c r="AD44" t="str">
        <f t="shared" si="1"/>
        <v>21:35</v>
      </c>
      <c r="AE44" s="8">
        <v>0.89930555555555547</v>
      </c>
      <c r="AF44">
        <f t="shared" si="2"/>
        <v>0</v>
      </c>
      <c r="AG44">
        <f t="shared" si="3"/>
        <v>1</v>
      </c>
      <c r="AH44" t="s">
        <v>424</v>
      </c>
      <c r="AI44" s="33" t="s">
        <v>49</v>
      </c>
      <c r="AJ44" s="34">
        <v>44846.899305555555</v>
      </c>
      <c r="AL44" t="str">
        <f>_xlfn.XLOOKUP(A44,From_Marty!$K$3:$K$47,From_Marty!$L$3:$L$47,"Not_Found",0,1)</f>
        <v>Champs</v>
      </c>
      <c r="AM44" s="13" t="s">
        <v>388</v>
      </c>
      <c r="AN44" s="14" t="s">
        <v>389</v>
      </c>
      <c r="AO44" t="str">
        <f>_xlfn.XLOOKUP(A44,From_Marty!$K$3:$K$47,From_Marty!$M$3:$M$47,"Not_Found",0,1)</f>
        <v>Hammers</v>
      </c>
    </row>
    <row r="45" spans="1:41" x14ac:dyDescent="0.3">
      <c r="A45" s="3">
        <v>38</v>
      </c>
      <c r="B45" s="11" t="s">
        <v>387</v>
      </c>
      <c r="C45" s="10" t="s">
        <v>386</v>
      </c>
      <c r="D45" t="s">
        <v>30</v>
      </c>
      <c r="E45" s="3" t="s">
        <v>328</v>
      </c>
      <c r="F45" s="3" t="s">
        <v>66</v>
      </c>
      <c r="G45" s="8">
        <v>0.30902777777777779</v>
      </c>
      <c r="Z45" t="s">
        <v>30</v>
      </c>
      <c r="AA45" t="s">
        <v>66</v>
      </c>
      <c r="AB45" t="s">
        <v>123</v>
      </c>
      <c r="AC45" t="str">
        <f t="shared" si="4"/>
        <v>10/15/2022</v>
      </c>
      <c r="AD45" t="str">
        <f t="shared" si="1"/>
        <v>7:25</v>
      </c>
      <c r="AE45" s="8">
        <v>0.30902777777777779</v>
      </c>
      <c r="AF45">
        <f t="shared" si="2"/>
        <v>0</v>
      </c>
      <c r="AG45">
        <f t="shared" si="3"/>
        <v>1</v>
      </c>
      <c r="AH45" t="s">
        <v>425</v>
      </c>
      <c r="AI45" s="33" t="s">
        <v>66</v>
      </c>
      <c r="AJ45" s="34">
        <v>44849.309027777781</v>
      </c>
      <c r="AL45" t="str">
        <f>_xlfn.XLOOKUP(A45,From_Marty!$K$3:$K$47,From_Marty!$L$3:$L$47,"Not_Found",0,1)</f>
        <v>Journeymen</v>
      </c>
      <c r="AM45" s="11" t="s">
        <v>387</v>
      </c>
      <c r="AN45" s="10" t="s">
        <v>386</v>
      </c>
      <c r="AO45" t="str">
        <f>_xlfn.XLOOKUP(A45,From_Marty!$K$3:$K$47,From_Marty!$M$3:$M$47,"Not_Found",0,1)</f>
        <v>Legends</v>
      </c>
    </row>
    <row r="46" spans="1:41" x14ac:dyDescent="0.3">
      <c r="A46" s="3">
        <v>39</v>
      </c>
      <c r="B46" s="17" t="s">
        <v>390</v>
      </c>
      <c r="C46" s="16" t="s">
        <v>381</v>
      </c>
      <c r="D46" t="s">
        <v>30</v>
      </c>
      <c r="E46" s="3" t="s">
        <v>328</v>
      </c>
      <c r="F46" s="3" t="s">
        <v>66</v>
      </c>
      <c r="G46" s="8">
        <v>0.36458333333333331</v>
      </c>
      <c r="Z46" t="s">
        <v>30</v>
      </c>
      <c r="AA46" t="s">
        <v>66</v>
      </c>
      <c r="AB46" t="s">
        <v>125</v>
      </c>
      <c r="AC46" t="str">
        <f t="shared" si="4"/>
        <v>10/15/2022</v>
      </c>
      <c r="AD46" t="str">
        <f t="shared" si="1"/>
        <v>8:45</v>
      </c>
      <c r="AE46" s="8">
        <v>0.36458333333333331</v>
      </c>
      <c r="AF46">
        <f t="shared" si="2"/>
        <v>0</v>
      </c>
      <c r="AG46">
        <f t="shared" si="3"/>
        <v>1</v>
      </c>
      <c r="AH46" t="s">
        <v>426</v>
      </c>
      <c r="AI46" s="33" t="s">
        <v>66</v>
      </c>
      <c r="AJ46" s="34">
        <v>44849.364583333336</v>
      </c>
      <c r="AL46" t="str">
        <f>_xlfn.XLOOKUP(A46,From_Marty!$K$3:$K$47,From_Marty!$L$3:$L$47,"Not_Found",0,1)</f>
        <v>Wizzards</v>
      </c>
      <c r="AM46" s="17" t="s">
        <v>390</v>
      </c>
      <c r="AN46" s="16" t="s">
        <v>381</v>
      </c>
      <c r="AO46" t="str">
        <f>_xlfn.XLOOKUP(A46,From_Marty!$K$3:$K$47,From_Marty!$M$3:$M$47,"Not_Found",0,1)</f>
        <v>Wolves</v>
      </c>
    </row>
    <row r="47" spans="1:41" x14ac:dyDescent="0.3">
      <c r="A47" s="3">
        <v>40</v>
      </c>
      <c r="B47" s="12" t="s">
        <v>380</v>
      </c>
      <c r="C47" s="15" t="s">
        <v>394</v>
      </c>
      <c r="D47" t="s">
        <v>30</v>
      </c>
      <c r="E47" s="3" t="s">
        <v>328</v>
      </c>
      <c r="F47" s="3" t="s">
        <v>66</v>
      </c>
      <c r="G47" s="8">
        <v>0.4201388888888889</v>
      </c>
      <c r="Z47" t="s">
        <v>30</v>
      </c>
      <c r="AA47" t="s">
        <v>66</v>
      </c>
      <c r="AB47" t="s">
        <v>127</v>
      </c>
      <c r="AC47" t="str">
        <f t="shared" si="4"/>
        <v>10/15/2022</v>
      </c>
      <c r="AD47" t="str">
        <f t="shared" si="1"/>
        <v>10:05</v>
      </c>
      <c r="AE47" s="8">
        <v>0.4201388888888889</v>
      </c>
      <c r="AF47">
        <f t="shared" si="2"/>
        <v>0</v>
      </c>
      <c r="AG47">
        <f t="shared" si="3"/>
        <v>1</v>
      </c>
      <c r="AH47" t="s">
        <v>427</v>
      </c>
      <c r="AI47" s="33" t="s">
        <v>66</v>
      </c>
      <c r="AJ47" s="34">
        <v>44849.420138888891</v>
      </c>
      <c r="AL47" t="str">
        <f>_xlfn.XLOOKUP(A47,From_Marty!$K$3:$K$47,From_Marty!$L$3:$L$47,"Not_Found",0,1)</f>
        <v>Lions_Pride</v>
      </c>
      <c r="AM47" s="12" t="s">
        <v>380</v>
      </c>
      <c r="AN47" s="15" t="s">
        <v>394</v>
      </c>
      <c r="AO47" t="str">
        <f>_xlfn.XLOOKUP(A47,From_Marty!$K$3:$K$47,From_Marty!$M$3:$M$47,"Not_Found",0,1)</f>
        <v>Capitals</v>
      </c>
    </row>
    <row r="48" spans="1:41" x14ac:dyDescent="0.3">
      <c r="A48" s="3">
        <v>41</v>
      </c>
      <c r="B48" s="19" t="s">
        <v>446</v>
      </c>
      <c r="C48" s="19" t="s">
        <v>447</v>
      </c>
      <c r="D48" t="s">
        <v>30</v>
      </c>
      <c r="E48" s="3" t="s">
        <v>328</v>
      </c>
      <c r="F48" s="3" t="s">
        <v>66</v>
      </c>
      <c r="G48" s="8">
        <v>0.47569444444444442</v>
      </c>
      <c r="Z48" t="s">
        <v>30</v>
      </c>
      <c r="AA48" t="s">
        <v>66</v>
      </c>
      <c r="AB48" t="s">
        <v>129</v>
      </c>
      <c r="AC48" t="str">
        <f t="shared" si="4"/>
        <v>10/15/2022</v>
      </c>
      <c r="AD48" t="str">
        <f t="shared" si="1"/>
        <v>11:25</v>
      </c>
      <c r="AE48" s="8">
        <v>0.47569444444444442</v>
      </c>
      <c r="AF48">
        <f t="shared" si="2"/>
        <v>0</v>
      </c>
      <c r="AG48">
        <v>0</v>
      </c>
      <c r="AI48" s="33" t="s">
        <v>66</v>
      </c>
      <c r="AJ48" s="34">
        <v>44849.475694444445</v>
      </c>
      <c r="AL48" t="str">
        <f>_xlfn.XLOOKUP(A48,From_Marty!$K$3:$K$47,From_Marty!$L$3:$L$47,"Not_Found",0,1)</f>
        <v>Not_Found</v>
      </c>
      <c r="AM48" s="19" t="s">
        <v>446</v>
      </c>
      <c r="AN48" s="19" t="s">
        <v>447</v>
      </c>
      <c r="AO48" t="str">
        <f>_xlfn.XLOOKUP(A48,From_Marty!$K$3:$K$47,From_Marty!$M$3:$M$47,"Not_Found",0,1)</f>
        <v>Not_Found</v>
      </c>
    </row>
    <row r="49" spans="1:41" x14ac:dyDescent="0.3">
      <c r="A49" s="3">
        <v>42</v>
      </c>
      <c r="B49" s="9" t="s">
        <v>396</v>
      </c>
      <c r="C49" s="10" t="s">
        <v>386</v>
      </c>
      <c r="D49" t="s">
        <v>35</v>
      </c>
      <c r="E49" s="3" t="s">
        <v>329</v>
      </c>
      <c r="F49" s="3" t="s">
        <v>36</v>
      </c>
      <c r="G49" s="8">
        <v>0.83333333333333337</v>
      </c>
      <c r="H49" s="9" t="s">
        <v>396</v>
      </c>
      <c r="I49" s="11" t="s">
        <v>387</v>
      </c>
      <c r="Z49" t="s">
        <v>35</v>
      </c>
      <c r="AA49" t="s">
        <v>36</v>
      </c>
      <c r="AB49" t="s">
        <v>131</v>
      </c>
      <c r="AC49" t="str">
        <f t="shared" si="4"/>
        <v>10/16/2022</v>
      </c>
      <c r="AD49" t="str">
        <f t="shared" si="1"/>
        <v>20:00</v>
      </c>
      <c r="AE49" s="8">
        <v>0.83333333333333337</v>
      </c>
      <c r="AF49">
        <f>IF((H49="Tuesday_Night"),1,0)</f>
        <v>0</v>
      </c>
      <c r="AG49">
        <f t="shared" si="3"/>
        <v>1</v>
      </c>
      <c r="AH49" t="s">
        <v>428</v>
      </c>
      <c r="AI49" s="33" t="s">
        <v>36</v>
      </c>
      <c r="AJ49" s="34">
        <v>44850.833333333336</v>
      </c>
      <c r="AL49" t="str">
        <f>_xlfn.XLOOKUP(A49,From_Marty!$K$3:$K$47,From_Marty!$L$3:$L$47,"Not_Found",0,1)</f>
        <v>CCHC</v>
      </c>
      <c r="AM49" s="9" t="s">
        <v>396</v>
      </c>
      <c r="AN49" s="11" t="s">
        <v>387</v>
      </c>
      <c r="AO49" t="str">
        <f>_xlfn.XLOOKUP(A49,From_Marty!$K$3:$K$47,From_Marty!$M$3:$M$47,"Not_Found",0,1)</f>
        <v>Journeymen</v>
      </c>
    </row>
    <row r="50" spans="1:41" x14ac:dyDescent="0.3">
      <c r="A50" s="3">
        <v>43</v>
      </c>
      <c r="B50" s="17" t="s">
        <v>390</v>
      </c>
      <c r="C50" s="14" t="s">
        <v>389</v>
      </c>
      <c r="D50" t="s">
        <v>35</v>
      </c>
      <c r="E50" s="3" t="s">
        <v>329</v>
      </c>
      <c r="F50" s="3" t="s">
        <v>36</v>
      </c>
      <c r="G50" s="8">
        <v>0.88888888888888884</v>
      </c>
      <c r="Z50" t="s">
        <v>35</v>
      </c>
      <c r="AA50" t="s">
        <v>36</v>
      </c>
      <c r="AB50" t="s">
        <v>133</v>
      </c>
      <c r="AC50" t="str">
        <f t="shared" si="4"/>
        <v>10/16/2022</v>
      </c>
      <c r="AD50" t="str">
        <f t="shared" si="1"/>
        <v>21:20</v>
      </c>
      <c r="AE50" s="8">
        <v>0.88888888888888884</v>
      </c>
      <c r="AF50">
        <f t="shared" si="2"/>
        <v>0</v>
      </c>
      <c r="AG50">
        <f t="shared" si="3"/>
        <v>1</v>
      </c>
      <c r="AH50" t="s">
        <v>429</v>
      </c>
      <c r="AI50" s="33" t="s">
        <v>36</v>
      </c>
      <c r="AJ50" s="34">
        <v>44850.888888888891</v>
      </c>
      <c r="AL50" t="str">
        <f>_xlfn.XLOOKUP(A50,From_Marty!$K$3:$K$47,From_Marty!$L$3:$L$47,"Not_Found",0,1)</f>
        <v>Wolves</v>
      </c>
      <c r="AM50" s="17" t="s">
        <v>390</v>
      </c>
      <c r="AN50" s="14" t="s">
        <v>389</v>
      </c>
      <c r="AO50" t="str">
        <f>_xlfn.XLOOKUP(A50,From_Marty!$K$3:$K$47,From_Marty!$M$3:$M$47,"Not_Found",0,1)</f>
        <v>Hammers</v>
      </c>
    </row>
    <row r="51" spans="1:41" x14ac:dyDescent="0.3">
      <c r="A51" s="3">
        <v>44</v>
      </c>
      <c r="B51" s="12" t="s">
        <v>380</v>
      </c>
      <c r="C51" s="13" t="s">
        <v>388</v>
      </c>
      <c r="D51" t="s">
        <v>30</v>
      </c>
      <c r="E51" s="3" t="s">
        <v>330</v>
      </c>
      <c r="F51" s="3" t="s">
        <v>41</v>
      </c>
      <c r="G51" s="8">
        <v>0.89583333333333337</v>
      </c>
      <c r="Z51" t="s">
        <v>30</v>
      </c>
      <c r="AA51" t="s">
        <v>41</v>
      </c>
      <c r="AB51" t="s">
        <v>135</v>
      </c>
      <c r="AC51" t="str">
        <f t="shared" si="4"/>
        <v>10/17/2022</v>
      </c>
      <c r="AD51" t="str">
        <f t="shared" si="1"/>
        <v>21:30</v>
      </c>
      <c r="AE51" s="8">
        <v>0.89583333333333337</v>
      </c>
      <c r="AF51">
        <f t="shared" si="2"/>
        <v>0</v>
      </c>
      <c r="AG51">
        <f t="shared" si="3"/>
        <v>1</v>
      </c>
      <c r="AH51" t="s">
        <v>430</v>
      </c>
      <c r="AI51" s="33" t="s">
        <v>41</v>
      </c>
      <c r="AJ51" s="34">
        <v>44851.895833333336</v>
      </c>
      <c r="AL51" t="str">
        <f>_xlfn.XLOOKUP(A51,From_Marty!$K$3:$K$47,From_Marty!$L$3:$L$47,"Not_Found",0,1)</f>
        <v>Capitals</v>
      </c>
      <c r="AM51" s="12" t="s">
        <v>380</v>
      </c>
      <c r="AN51" s="13" t="s">
        <v>388</v>
      </c>
      <c r="AO51" t="str">
        <f>_xlfn.XLOOKUP(A51,From_Marty!$K$3:$K$47,From_Marty!$M$3:$M$47,"Not_Found",0,1)</f>
        <v>Champs</v>
      </c>
    </row>
    <row r="52" spans="1:41" x14ac:dyDescent="0.3">
      <c r="A52" s="22">
        <v>45</v>
      </c>
      <c r="B52" s="21" t="s">
        <v>382</v>
      </c>
      <c r="C52" s="21" t="s">
        <v>383</v>
      </c>
      <c r="D52" s="23" t="s">
        <v>35</v>
      </c>
      <c r="E52" s="22" t="s">
        <v>331</v>
      </c>
      <c r="F52" s="22" t="s">
        <v>46</v>
      </c>
      <c r="G52" s="24">
        <v>0.90625</v>
      </c>
      <c r="Z52" t="s">
        <v>35</v>
      </c>
      <c r="AA52" t="s">
        <v>46</v>
      </c>
      <c r="AB52" t="s">
        <v>137</v>
      </c>
      <c r="AC52" t="str">
        <f t="shared" si="4"/>
        <v>10/18/2022</v>
      </c>
      <c r="AD52" t="str">
        <f t="shared" si="1"/>
        <v>21:45</v>
      </c>
      <c r="AE52" s="8">
        <v>0.90625</v>
      </c>
      <c r="AF52">
        <f t="shared" si="2"/>
        <v>1</v>
      </c>
      <c r="AG52">
        <f t="shared" si="3"/>
        <v>0</v>
      </c>
      <c r="AI52" s="33" t="s">
        <v>46</v>
      </c>
      <c r="AJ52" s="34">
        <v>44852.90625</v>
      </c>
      <c r="AL52" t="str">
        <f>_xlfn.XLOOKUP(A52,From_Marty!$K$3:$K$47,From_Marty!$L$3:$L$47,"Not_Found",0,1)</f>
        <v>Not_Found</v>
      </c>
      <c r="AM52" s="21" t="s">
        <v>382</v>
      </c>
      <c r="AN52" s="21" t="s">
        <v>383</v>
      </c>
      <c r="AO52" t="str">
        <f>_xlfn.XLOOKUP(A52,From_Marty!$K$3:$K$47,From_Marty!$M$3:$M$47,"Not_Found",0,1)</f>
        <v>Not_Found</v>
      </c>
    </row>
    <row r="53" spans="1:41" x14ac:dyDescent="0.3">
      <c r="A53" s="3">
        <v>46</v>
      </c>
      <c r="B53" s="16" t="s">
        <v>381</v>
      </c>
      <c r="C53" s="15" t="s">
        <v>394</v>
      </c>
      <c r="D53" t="s">
        <v>35</v>
      </c>
      <c r="E53" s="3" t="s">
        <v>332</v>
      </c>
      <c r="F53" s="3" t="s">
        <v>49</v>
      </c>
      <c r="G53" s="8">
        <v>0.89930555555555547</v>
      </c>
      <c r="H53" s="9" t="s">
        <v>396</v>
      </c>
      <c r="I53" s="10" t="s">
        <v>386</v>
      </c>
      <c r="Z53" t="s">
        <v>35</v>
      </c>
      <c r="AA53" t="s">
        <v>49</v>
      </c>
      <c r="AB53" t="s">
        <v>139</v>
      </c>
      <c r="AC53" t="str">
        <f t="shared" si="4"/>
        <v>10/19/2022</v>
      </c>
      <c r="AD53" t="str">
        <f t="shared" si="1"/>
        <v>21:35</v>
      </c>
      <c r="AE53" s="8">
        <v>0.89930555555555547</v>
      </c>
      <c r="AF53">
        <f t="shared" si="2"/>
        <v>0</v>
      </c>
      <c r="AG53">
        <f t="shared" si="3"/>
        <v>1</v>
      </c>
      <c r="AH53" t="s">
        <v>431</v>
      </c>
      <c r="AI53" s="33" t="s">
        <v>49</v>
      </c>
      <c r="AJ53" s="34">
        <v>44853.899305555555</v>
      </c>
      <c r="AL53" t="str">
        <f>_xlfn.XLOOKUP(A53,From_Marty!$K$3:$K$47,From_Marty!$L$3:$L$47,"Not_Found",0,1)</f>
        <v>Lions_Pride</v>
      </c>
      <c r="AM53" s="9" t="s">
        <v>396</v>
      </c>
      <c r="AN53" s="10" t="s">
        <v>386</v>
      </c>
      <c r="AO53" t="str">
        <f>_xlfn.XLOOKUP(A53,From_Marty!$K$3:$K$47,From_Marty!$M$3:$M$47,"Not_Found",0,1)</f>
        <v>Wizzards</v>
      </c>
    </row>
    <row r="54" spans="1:41" x14ac:dyDescent="0.3">
      <c r="A54" s="22">
        <v>47</v>
      </c>
      <c r="B54" s="21" t="s">
        <v>382</v>
      </c>
      <c r="C54" s="21" t="s">
        <v>383</v>
      </c>
      <c r="D54" s="23" t="s">
        <v>35</v>
      </c>
      <c r="E54" s="22" t="s">
        <v>333</v>
      </c>
      <c r="F54" s="22" t="s">
        <v>46</v>
      </c>
      <c r="G54" s="24">
        <v>0.90625</v>
      </c>
      <c r="Z54" t="s">
        <v>35</v>
      </c>
      <c r="AA54" t="s">
        <v>46</v>
      </c>
      <c r="AB54" t="s">
        <v>141</v>
      </c>
      <c r="AC54" t="str">
        <f t="shared" si="4"/>
        <v>10/25/2022</v>
      </c>
      <c r="AD54" t="str">
        <f t="shared" si="1"/>
        <v>21:45</v>
      </c>
      <c r="AE54" s="8">
        <v>0.90625</v>
      </c>
      <c r="AF54">
        <f t="shared" si="2"/>
        <v>1</v>
      </c>
      <c r="AG54">
        <f t="shared" si="3"/>
        <v>0</v>
      </c>
      <c r="AI54" s="33" t="s">
        <v>46</v>
      </c>
      <c r="AJ54" s="34">
        <v>44859.90625</v>
      </c>
      <c r="AL54" t="str">
        <f>_xlfn.XLOOKUP(A54,From_Marty!$K$3:$K$47,From_Marty!$L$3:$L$47,"Not_Found",0,1)</f>
        <v>Not_Found</v>
      </c>
      <c r="AM54" s="21" t="s">
        <v>382</v>
      </c>
      <c r="AN54" s="21" t="s">
        <v>383</v>
      </c>
      <c r="AO54" t="str">
        <f>_xlfn.XLOOKUP(A54,From_Marty!$K$3:$K$47,From_Marty!$M$3:$M$47,"Not_Found",0,1)</f>
        <v>Not_Found</v>
      </c>
    </row>
    <row r="55" spans="1:41" x14ac:dyDescent="0.3">
      <c r="A55" s="3">
        <v>48</v>
      </c>
      <c r="B55" s="9" t="s">
        <v>396</v>
      </c>
      <c r="C55" s="11" t="s">
        <v>387</v>
      </c>
      <c r="D55" t="s">
        <v>35</v>
      </c>
      <c r="E55" s="3" t="s">
        <v>334</v>
      </c>
      <c r="F55" s="3" t="s">
        <v>49</v>
      </c>
      <c r="G55" s="8">
        <v>0.89930555555555547</v>
      </c>
      <c r="H55" s="16" t="s">
        <v>381</v>
      </c>
      <c r="I55" s="15" t="s">
        <v>394</v>
      </c>
      <c r="Z55" t="s">
        <v>35</v>
      </c>
      <c r="AA55" t="s">
        <v>49</v>
      </c>
      <c r="AB55" t="s">
        <v>143</v>
      </c>
      <c r="AC55" t="str">
        <f t="shared" si="4"/>
        <v>10/26/2022</v>
      </c>
      <c r="AD55" t="str">
        <f t="shared" si="1"/>
        <v>21:35</v>
      </c>
      <c r="AE55" s="8">
        <v>0.89930555555555547</v>
      </c>
      <c r="AF55">
        <f t="shared" si="2"/>
        <v>0</v>
      </c>
      <c r="AG55">
        <f t="shared" si="3"/>
        <v>1</v>
      </c>
      <c r="AH55" t="s">
        <v>432</v>
      </c>
      <c r="AI55" s="33" t="s">
        <v>49</v>
      </c>
      <c r="AJ55" s="34">
        <v>44860.899305555555</v>
      </c>
      <c r="AL55" t="str">
        <f>_xlfn.XLOOKUP(A55,From_Marty!$K$3:$K$47,From_Marty!$L$3:$L$47,"Not_Found",0,1)</f>
        <v>CCHC</v>
      </c>
      <c r="AM55" s="16" t="s">
        <v>381</v>
      </c>
      <c r="AN55" s="15" t="s">
        <v>394</v>
      </c>
      <c r="AO55" t="str">
        <f>_xlfn.XLOOKUP(A55,From_Marty!$K$3:$K$47,From_Marty!$M$3:$M$47,"Not_Found",0,1)</f>
        <v>Legends</v>
      </c>
    </row>
    <row r="56" spans="1:41" x14ac:dyDescent="0.3">
      <c r="A56" s="3">
        <v>49</v>
      </c>
      <c r="B56" s="17" t="s">
        <v>390</v>
      </c>
      <c r="C56" s="12" t="s">
        <v>380</v>
      </c>
      <c r="D56" t="s">
        <v>30</v>
      </c>
      <c r="E56" s="3" t="s">
        <v>335</v>
      </c>
      <c r="F56" s="3" t="s">
        <v>31</v>
      </c>
      <c r="G56" s="8">
        <v>0.84375</v>
      </c>
      <c r="H56" s="14" t="s">
        <v>389</v>
      </c>
      <c r="I56" s="16" t="s">
        <v>381</v>
      </c>
      <c r="Z56" t="s">
        <v>30</v>
      </c>
      <c r="AA56" t="s">
        <v>31</v>
      </c>
      <c r="AB56" t="s">
        <v>145</v>
      </c>
      <c r="AC56" t="str">
        <f t="shared" si="4"/>
        <v>10/27/2022</v>
      </c>
      <c r="AD56" t="str">
        <f t="shared" si="1"/>
        <v>22:15</v>
      </c>
      <c r="AE56" s="8">
        <v>0.92708333333333337</v>
      </c>
      <c r="AF56">
        <f>IF((H56="Tuesday_Night"),1,0)</f>
        <v>0</v>
      </c>
      <c r="AG56">
        <f t="shared" si="3"/>
        <v>1</v>
      </c>
      <c r="AH56" t="s">
        <v>433</v>
      </c>
      <c r="AI56" s="33" t="s">
        <v>31</v>
      </c>
      <c r="AJ56" s="34">
        <v>44861.84375</v>
      </c>
      <c r="AL56" t="str">
        <f>_xlfn.XLOOKUP(A56,From_Marty!$K$3:$K$47,From_Marty!$L$3:$L$47,"Not_Found",0,1)</f>
        <v>Wolves</v>
      </c>
      <c r="AM56" s="14" t="s">
        <v>389</v>
      </c>
      <c r="AN56" s="16" t="s">
        <v>381</v>
      </c>
      <c r="AO56" t="str">
        <f>_xlfn.XLOOKUP(A56,From_Marty!$K$3:$K$47,From_Marty!$M$3:$M$47,"Not_Found",0,1)</f>
        <v>Capitals</v>
      </c>
    </row>
    <row r="57" spans="1:41" x14ac:dyDescent="0.3">
      <c r="A57" s="3">
        <v>50</v>
      </c>
      <c r="B57" s="15" t="s">
        <v>394</v>
      </c>
      <c r="C57" s="13" t="s">
        <v>388</v>
      </c>
      <c r="D57" t="s">
        <v>35</v>
      </c>
      <c r="E57" s="3" t="s">
        <v>336</v>
      </c>
      <c r="F57" s="3" t="s">
        <v>36</v>
      </c>
      <c r="G57" s="8">
        <v>0.83333333333333337</v>
      </c>
      <c r="Z57" t="s">
        <v>35</v>
      </c>
      <c r="AA57" t="s">
        <v>36</v>
      </c>
      <c r="AB57" t="s">
        <v>147</v>
      </c>
      <c r="AC57" t="str">
        <f t="shared" si="4"/>
        <v>10/30/2022</v>
      </c>
      <c r="AD57" t="str">
        <f t="shared" si="1"/>
        <v>20:00</v>
      </c>
      <c r="AE57" s="8">
        <v>0.83333333333333337</v>
      </c>
      <c r="AF57">
        <f t="shared" si="2"/>
        <v>0</v>
      </c>
      <c r="AG57">
        <f t="shared" si="3"/>
        <v>1</v>
      </c>
      <c r="AH57" t="s">
        <v>434</v>
      </c>
      <c r="AI57" s="33" t="s">
        <v>36</v>
      </c>
      <c r="AJ57" s="34">
        <v>44864.833333333336</v>
      </c>
      <c r="AL57" t="str">
        <f>_xlfn.XLOOKUP(A57,From_Marty!$K$3:$K$47,From_Marty!$L$3:$L$47,"Not_Found",0,1)</f>
        <v>Lions_Pride</v>
      </c>
      <c r="AM57" s="15" t="s">
        <v>394</v>
      </c>
      <c r="AN57" s="13" t="s">
        <v>388</v>
      </c>
      <c r="AO57" t="str">
        <f>_xlfn.XLOOKUP(A57,From_Marty!$K$3:$K$47,From_Marty!$M$3:$M$47,"Not_Found",0,1)</f>
        <v>Champs</v>
      </c>
    </row>
    <row r="58" spans="1:41" x14ac:dyDescent="0.3">
      <c r="A58" s="3">
        <v>51</v>
      </c>
      <c r="B58" s="10" t="s">
        <v>386</v>
      </c>
      <c r="C58" s="11" t="s">
        <v>387</v>
      </c>
      <c r="D58" t="s">
        <v>35</v>
      </c>
      <c r="E58" s="3" t="s">
        <v>336</v>
      </c>
      <c r="F58" s="3" t="s">
        <v>36</v>
      </c>
      <c r="G58" s="8">
        <v>0.88888888888888884</v>
      </c>
      <c r="Z58" t="s">
        <v>35</v>
      </c>
      <c r="AA58" t="s">
        <v>36</v>
      </c>
      <c r="AB58" t="s">
        <v>149</v>
      </c>
      <c r="AC58" t="str">
        <f t="shared" si="4"/>
        <v>10/30/2022</v>
      </c>
      <c r="AD58" t="str">
        <f t="shared" si="1"/>
        <v>21:20</v>
      </c>
      <c r="AE58" s="8">
        <v>0.88888888888888884</v>
      </c>
      <c r="AF58">
        <f t="shared" si="2"/>
        <v>0</v>
      </c>
      <c r="AG58">
        <f t="shared" si="3"/>
        <v>1</v>
      </c>
      <c r="AH58" t="s">
        <v>435</v>
      </c>
      <c r="AI58" s="33" t="s">
        <v>36</v>
      </c>
      <c r="AJ58" s="34">
        <v>44864.888888888891</v>
      </c>
      <c r="AL58" t="str">
        <f>_xlfn.XLOOKUP(A58,From_Marty!$K$3:$K$47,From_Marty!$L$3:$L$47,"Not_Found",0,1)</f>
        <v>Journeymen</v>
      </c>
      <c r="AM58" s="10" t="s">
        <v>386</v>
      </c>
      <c r="AN58" s="11" t="s">
        <v>387</v>
      </c>
      <c r="AO58" t="str">
        <f>_xlfn.XLOOKUP(A58,From_Marty!$K$3:$K$47,From_Marty!$M$3:$M$47,"Not_Found",0,1)</f>
        <v>Legends</v>
      </c>
    </row>
    <row r="59" spans="1:41" x14ac:dyDescent="0.3">
      <c r="A59" s="3">
        <v>52</v>
      </c>
      <c r="B59" s="14" t="s">
        <v>389</v>
      </c>
      <c r="C59" s="16" t="s">
        <v>381</v>
      </c>
      <c r="D59" t="s">
        <v>30</v>
      </c>
      <c r="E59" s="3" t="s">
        <v>337</v>
      </c>
      <c r="F59" s="3" t="s">
        <v>41</v>
      </c>
      <c r="G59" s="8">
        <v>0.89583333333333337</v>
      </c>
      <c r="H59" s="17" t="s">
        <v>390</v>
      </c>
      <c r="I59" s="12" t="s">
        <v>380</v>
      </c>
      <c r="Z59" t="s">
        <v>30</v>
      </c>
      <c r="AA59" t="s">
        <v>41</v>
      </c>
      <c r="AB59" t="s">
        <v>151</v>
      </c>
      <c r="AC59" t="str">
        <f t="shared" si="4"/>
        <v>10/31/2022</v>
      </c>
      <c r="AD59" t="str">
        <f t="shared" si="1"/>
        <v>21:30</v>
      </c>
      <c r="AE59" s="8">
        <v>0.89583333333333337</v>
      </c>
      <c r="AF59">
        <f t="shared" si="2"/>
        <v>0</v>
      </c>
      <c r="AG59">
        <f t="shared" si="3"/>
        <v>1</v>
      </c>
      <c r="AH59" t="s">
        <v>436</v>
      </c>
      <c r="AI59" s="33" t="s">
        <v>41</v>
      </c>
      <c r="AJ59" s="34">
        <v>44865.895833333336</v>
      </c>
      <c r="AL59" t="str">
        <f>_xlfn.XLOOKUP(A59,From_Marty!$K$3:$K$47,From_Marty!$L$3:$L$47,"Not_Found",0,1)</f>
        <v>Wizzards</v>
      </c>
      <c r="AM59" s="17" t="s">
        <v>390</v>
      </c>
      <c r="AN59" s="12" t="s">
        <v>380</v>
      </c>
      <c r="AO59" t="str">
        <f>_xlfn.XLOOKUP(A59,From_Marty!$K$3:$K$47,From_Marty!$M$3:$M$47,"Not_Found",0,1)</f>
        <v>Hammers</v>
      </c>
    </row>
    <row r="60" spans="1:41" x14ac:dyDescent="0.3">
      <c r="A60" s="22">
        <v>53</v>
      </c>
      <c r="B60" s="21" t="s">
        <v>382</v>
      </c>
      <c r="C60" s="21" t="s">
        <v>383</v>
      </c>
      <c r="D60" s="23" t="s">
        <v>35</v>
      </c>
      <c r="E60" s="22" t="s">
        <v>338</v>
      </c>
      <c r="F60" s="22" t="s">
        <v>46</v>
      </c>
      <c r="G60" s="24">
        <v>0.90625</v>
      </c>
      <c r="Z60" t="s">
        <v>35</v>
      </c>
      <c r="AA60" t="s">
        <v>46</v>
      </c>
      <c r="AB60" t="s">
        <v>156</v>
      </c>
      <c r="AC60" t="str">
        <f t="shared" si="4"/>
        <v>11/1/2022</v>
      </c>
      <c r="AD60" t="str">
        <f t="shared" si="1"/>
        <v>21:45</v>
      </c>
      <c r="AE60" s="8">
        <v>0.90625</v>
      </c>
      <c r="AF60">
        <f t="shared" si="2"/>
        <v>1</v>
      </c>
      <c r="AG60">
        <f t="shared" si="3"/>
        <v>0</v>
      </c>
      <c r="AI60" s="33" t="s">
        <v>46</v>
      </c>
      <c r="AJ60" s="34">
        <v>44866.90625</v>
      </c>
      <c r="AL60" t="str">
        <f>_xlfn.XLOOKUP(A60,From_Marty!$K$3:$K$47,From_Marty!$L$3:$L$47,"Not_Found",0,1)</f>
        <v>Not_Found</v>
      </c>
      <c r="AM60" s="21" t="s">
        <v>382</v>
      </c>
      <c r="AN60" s="21" t="s">
        <v>383</v>
      </c>
      <c r="AO60" t="str">
        <f>_xlfn.XLOOKUP(A60,From_Marty!$K$3:$K$47,From_Marty!$M$3:$M$47,"Not_Found",0,1)</f>
        <v>Not_Found</v>
      </c>
    </row>
    <row r="61" spans="1:41" x14ac:dyDescent="0.3">
      <c r="A61" s="3">
        <v>54</v>
      </c>
      <c r="B61" s="15" t="s">
        <v>394</v>
      </c>
      <c r="C61" s="17" t="s">
        <v>390</v>
      </c>
      <c r="D61" t="s">
        <v>35</v>
      </c>
      <c r="E61" s="3" t="s">
        <v>339</v>
      </c>
      <c r="F61" s="3" t="s">
        <v>49</v>
      </c>
      <c r="G61" s="8">
        <v>0.89930555555555547</v>
      </c>
      <c r="Z61" t="s">
        <v>35</v>
      </c>
      <c r="AA61" t="s">
        <v>49</v>
      </c>
      <c r="AB61" t="s">
        <v>158</v>
      </c>
      <c r="AC61" t="str">
        <f t="shared" si="4"/>
        <v>11/2/2022</v>
      </c>
      <c r="AD61" t="str">
        <f t="shared" si="1"/>
        <v>21:35</v>
      </c>
      <c r="AE61" s="8">
        <v>0.89930555555555547</v>
      </c>
      <c r="AF61">
        <f t="shared" si="2"/>
        <v>0</v>
      </c>
      <c r="AG61">
        <f t="shared" si="3"/>
        <v>1</v>
      </c>
      <c r="AH61" t="s">
        <v>437</v>
      </c>
      <c r="AI61" s="33" t="s">
        <v>49</v>
      </c>
      <c r="AJ61" s="34">
        <v>44867.899305555555</v>
      </c>
      <c r="AL61" t="str">
        <f>_xlfn.XLOOKUP(A61,From_Marty!$K$3:$K$47,From_Marty!$L$3:$L$47,"Not_Found",0,1)</f>
        <v>Lions_Pride</v>
      </c>
      <c r="AM61" s="15" t="s">
        <v>394</v>
      </c>
      <c r="AN61" s="17" t="s">
        <v>390</v>
      </c>
      <c r="AO61" t="str">
        <f>_xlfn.XLOOKUP(A61,From_Marty!$K$3:$K$47,From_Marty!$M$3:$M$47,"Not_Found",0,1)</f>
        <v>Wolves</v>
      </c>
    </row>
    <row r="62" spans="1:41" x14ac:dyDescent="0.3">
      <c r="A62" s="3">
        <v>55</v>
      </c>
      <c r="B62" s="11" t="s">
        <v>387</v>
      </c>
      <c r="C62" s="9" t="s">
        <v>396</v>
      </c>
      <c r="D62" t="s">
        <v>30</v>
      </c>
      <c r="E62" s="3" t="s">
        <v>340</v>
      </c>
      <c r="F62" s="3" t="s">
        <v>31</v>
      </c>
      <c r="G62" s="8">
        <v>0.92708333333333337</v>
      </c>
      <c r="Z62" t="s">
        <v>30</v>
      </c>
      <c r="AA62" t="s">
        <v>31</v>
      </c>
      <c r="AB62" t="s">
        <v>160</v>
      </c>
      <c r="AC62" t="str">
        <f t="shared" si="4"/>
        <v>11/3/2022</v>
      </c>
      <c r="AD62" t="str">
        <f t="shared" si="1"/>
        <v>22:15</v>
      </c>
      <c r="AE62" s="8">
        <v>0.92708333333333337</v>
      </c>
      <c r="AF62">
        <f t="shared" si="2"/>
        <v>0</v>
      </c>
      <c r="AG62">
        <f t="shared" si="3"/>
        <v>1</v>
      </c>
      <c r="AH62" t="s">
        <v>438</v>
      </c>
      <c r="AI62" s="33" t="s">
        <v>31</v>
      </c>
      <c r="AJ62" s="34">
        <v>44868.927083333336</v>
      </c>
      <c r="AL62" t="str">
        <f>_xlfn.XLOOKUP(A62,From_Marty!$K$3:$K$47,From_Marty!$L$3:$L$47,"Not_Found",0,1)</f>
        <v>CCHC</v>
      </c>
      <c r="AM62" s="11" t="s">
        <v>387</v>
      </c>
      <c r="AN62" s="9" t="s">
        <v>396</v>
      </c>
      <c r="AO62" t="str">
        <f>_xlfn.XLOOKUP(A62,From_Marty!$K$3:$K$47,From_Marty!$M$3:$M$47,"Not_Found",0,1)</f>
        <v>Legends</v>
      </c>
    </row>
    <row r="63" spans="1:41" x14ac:dyDescent="0.3">
      <c r="A63" s="3">
        <v>56</v>
      </c>
      <c r="B63" s="16" t="s">
        <v>381</v>
      </c>
      <c r="C63" s="13" t="s">
        <v>388</v>
      </c>
      <c r="D63" t="s">
        <v>30</v>
      </c>
      <c r="E63" s="3" t="s">
        <v>341</v>
      </c>
      <c r="F63" s="3" t="s">
        <v>66</v>
      </c>
      <c r="G63" s="8">
        <v>0.30902777777777779</v>
      </c>
      <c r="Z63" t="s">
        <v>30</v>
      </c>
      <c r="AA63" t="s">
        <v>66</v>
      </c>
      <c r="AB63" t="s">
        <v>162</v>
      </c>
      <c r="AC63" t="str">
        <f t="shared" si="4"/>
        <v>11/5/2022</v>
      </c>
      <c r="AD63" t="str">
        <f t="shared" si="1"/>
        <v>7:25</v>
      </c>
      <c r="AE63" s="8">
        <v>0.30902777777777779</v>
      </c>
      <c r="AF63">
        <f t="shared" si="2"/>
        <v>0</v>
      </c>
      <c r="AG63">
        <f t="shared" si="3"/>
        <v>1</v>
      </c>
      <c r="AH63" t="s">
        <v>439</v>
      </c>
      <c r="AI63" s="33" t="s">
        <v>66</v>
      </c>
      <c r="AJ63" s="34">
        <v>44870.309027777781</v>
      </c>
      <c r="AL63" t="str">
        <f>_xlfn.XLOOKUP(A63,From_Marty!$K$3:$K$47,From_Marty!$L$3:$L$47,"Not_Found",0,1)</f>
        <v>Wizzards</v>
      </c>
      <c r="AM63" s="16" t="s">
        <v>381</v>
      </c>
      <c r="AN63" s="13" t="s">
        <v>388</v>
      </c>
      <c r="AO63" t="str">
        <f>_xlfn.XLOOKUP(A63,From_Marty!$K$3:$K$47,From_Marty!$M$3:$M$47,"Not_Found",0,1)</f>
        <v>Champs</v>
      </c>
    </row>
    <row r="64" spans="1:41" x14ac:dyDescent="0.3">
      <c r="A64" s="3">
        <v>57</v>
      </c>
      <c r="B64" s="14" t="s">
        <v>389</v>
      </c>
      <c r="C64" s="12" t="s">
        <v>380</v>
      </c>
      <c r="D64" t="s">
        <v>30</v>
      </c>
      <c r="E64" s="3" t="s">
        <v>341</v>
      </c>
      <c r="F64" s="3" t="s">
        <v>66</v>
      </c>
      <c r="G64" s="8">
        <v>0.36458333333333331</v>
      </c>
      <c r="Z64" t="s">
        <v>30</v>
      </c>
      <c r="AA64" t="s">
        <v>66</v>
      </c>
      <c r="AB64" t="s">
        <v>164</v>
      </c>
      <c r="AC64" t="str">
        <f t="shared" si="4"/>
        <v>11/5/2022</v>
      </c>
      <c r="AD64" t="str">
        <f t="shared" si="1"/>
        <v>8:45</v>
      </c>
      <c r="AE64" s="8">
        <v>0.36458333333333331</v>
      </c>
      <c r="AF64">
        <f t="shared" si="2"/>
        <v>0</v>
      </c>
      <c r="AG64">
        <f t="shared" si="3"/>
        <v>1</v>
      </c>
      <c r="AH64" t="s">
        <v>440</v>
      </c>
      <c r="AI64" s="33" t="s">
        <v>66</v>
      </c>
      <c r="AJ64" s="34">
        <v>44870.364583333336</v>
      </c>
      <c r="AL64" t="str">
        <f>_xlfn.XLOOKUP(A64,From_Marty!$K$3:$K$47,From_Marty!$L$3:$L$47,"Not_Found",0,1)</f>
        <v>Capitals</v>
      </c>
      <c r="AM64" s="14" t="s">
        <v>389</v>
      </c>
      <c r="AN64" s="12" t="s">
        <v>380</v>
      </c>
      <c r="AO64" t="str">
        <f>_xlfn.XLOOKUP(A64,From_Marty!$K$3:$K$47,From_Marty!$M$3:$M$47,"Not_Found",0,1)</f>
        <v>Hammers</v>
      </c>
    </row>
    <row r="65" spans="1:41" x14ac:dyDescent="0.3">
      <c r="A65" s="3">
        <v>58</v>
      </c>
      <c r="B65" s="20" t="s">
        <v>448</v>
      </c>
      <c r="C65" s="20" t="s">
        <v>448</v>
      </c>
      <c r="D65" t="s">
        <v>30</v>
      </c>
      <c r="E65" s="3" t="s">
        <v>341</v>
      </c>
      <c r="F65" s="3" t="s">
        <v>66</v>
      </c>
      <c r="G65" s="8">
        <v>0.4201388888888889</v>
      </c>
      <c r="Z65" t="s">
        <v>30</v>
      </c>
      <c r="AA65" t="s">
        <v>66</v>
      </c>
      <c r="AB65" t="s">
        <v>166</v>
      </c>
      <c r="AC65" t="str">
        <f t="shared" si="4"/>
        <v>11/5/2022</v>
      </c>
      <c r="AD65" t="str">
        <f t="shared" si="1"/>
        <v>10:05</v>
      </c>
      <c r="AE65" s="8">
        <v>0.4201388888888889</v>
      </c>
      <c r="AF65">
        <f t="shared" si="2"/>
        <v>0</v>
      </c>
      <c r="AG65">
        <v>0</v>
      </c>
      <c r="AI65" s="33" t="s">
        <v>66</v>
      </c>
      <c r="AJ65" s="34">
        <v>44870.420138888891</v>
      </c>
      <c r="AL65" t="str">
        <f>_xlfn.XLOOKUP(A65,From_Marty!$K$3:$K$47,From_Marty!$L$3:$L$47,"Not_Found",0,1)</f>
        <v>Not_Found</v>
      </c>
      <c r="AM65" s="20" t="s">
        <v>448</v>
      </c>
      <c r="AN65" s="20" t="s">
        <v>448</v>
      </c>
      <c r="AO65" t="str">
        <f>_xlfn.XLOOKUP(A65,From_Marty!$K$3:$K$47,From_Marty!$M$3:$M$47,"Not_Found",0,1)</f>
        <v>Not_Found</v>
      </c>
    </row>
    <row r="66" spans="1:41" x14ac:dyDescent="0.3">
      <c r="A66" s="3">
        <v>59</v>
      </c>
      <c r="B66" s="10" t="s">
        <v>386</v>
      </c>
      <c r="C66" s="9" t="s">
        <v>396</v>
      </c>
      <c r="D66" t="s">
        <v>35</v>
      </c>
      <c r="E66" s="3" t="s">
        <v>342</v>
      </c>
      <c r="F66" s="3" t="s">
        <v>36</v>
      </c>
      <c r="G66" s="8">
        <v>0.83333333333333337</v>
      </c>
      <c r="Z66" t="s">
        <v>35</v>
      </c>
      <c r="AA66" t="s">
        <v>36</v>
      </c>
      <c r="AB66" t="s">
        <v>168</v>
      </c>
      <c r="AC66" t="str">
        <f t="shared" si="4"/>
        <v>11/6/2022</v>
      </c>
      <c r="AD66" t="str">
        <f t="shared" si="1"/>
        <v>20:00</v>
      </c>
      <c r="AE66" s="8">
        <v>0.83333333333333337</v>
      </c>
      <c r="AF66">
        <f t="shared" si="2"/>
        <v>0</v>
      </c>
      <c r="AG66">
        <f t="shared" si="3"/>
        <v>1</v>
      </c>
      <c r="AH66" t="s">
        <v>441</v>
      </c>
      <c r="AI66" s="33" t="s">
        <v>36</v>
      </c>
      <c r="AJ66" s="34">
        <v>44871.833333333336</v>
      </c>
      <c r="AL66" t="str">
        <f>_xlfn.XLOOKUP(A66,From_Marty!$K$3:$K$47,From_Marty!$L$3:$L$47,"Not_Found",0,1)</f>
        <v>CCHC</v>
      </c>
      <c r="AM66" s="10" t="s">
        <v>386</v>
      </c>
      <c r="AN66" s="9" t="s">
        <v>396</v>
      </c>
      <c r="AO66" t="str">
        <f>_xlfn.XLOOKUP(A66,From_Marty!$K$3:$K$47,From_Marty!$M$3:$M$47,"Not_Found",0,1)</f>
        <v>Journeymen</v>
      </c>
    </row>
    <row r="67" spans="1:41" x14ac:dyDescent="0.3">
      <c r="A67" s="3">
        <v>60</v>
      </c>
      <c r="D67" t="s">
        <v>35</v>
      </c>
      <c r="E67" s="3" t="s">
        <v>342</v>
      </c>
      <c r="F67" s="3" t="s">
        <v>36</v>
      </c>
      <c r="G67" s="8">
        <v>0.88888888888888884</v>
      </c>
      <c r="Z67" t="s">
        <v>35</v>
      </c>
      <c r="AA67" t="s">
        <v>36</v>
      </c>
      <c r="AB67" t="s">
        <v>170</v>
      </c>
      <c r="AC67" t="str">
        <f t="shared" si="4"/>
        <v>11/6/2022</v>
      </c>
      <c r="AD67" t="str">
        <f t="shared" si="1"/>
        <v>21:20</v>
      </c>
      <c r="AE67" s="8">
        <v>0.88888888888888884</v>
      </c>
      <c r="AF67">
        <f t="shared" si="2"/>
        <v>0</v>
      </c>
      <c r="AG67">
        <f t="shared" si="3"/>
        <v>1</v>
      </c>
      <c r="AI67" s="33" t="s">
        <v>36</v>
      </c>
      <c r="AJ67" s="34">
        <v>44871.888888888891</v>
      </c>
    </row>
    <row r="68" spans="1:41" x14ac:dyDescent="0.3">
      <c r="A68" s="3">
        <v>61</v>
      </c>
      <c r="D68" t="s">
        <v>30</v>
      </c>
      <c r="E68" s="3" t="s">
        <v>343</v>
      </c>
      <c r="F68" s="3" t="s">
        <v>41</v>
      </c>
      <c r="G68" s="8">
        <v>0.89583333333333337</v>
      </c>
      <c r="Z68" t="s">
        <v>30</v>
      </c>
      <c r="AA68" t="s">
        <v>41</v>
      </c>
      <c r="AB68" t="s">
        <v>172</v>
      </c>
      <c r="AC68" t="str">
        <f t="shared" si="4"/>
        <v>11/7/2022</v>
      </c>
      <c r="AD68" t="str">
        <f t="shared" si="1"/>
        <v>21:30</v>
      </c>
      <c r="AE68" s="8">
        <v>0.89583333333333337</v>
      </c>
      <c r="AF68">
        <f t="shared" si="2"/>
        <v>0</v>
      </c>
      <c r="AG68">
        <f t="shared" si="3"/>
        <v>1</v>
      </c>
      <c r="AI68" s="33" t="s">
        <v>41</v>
      </c>
      <c r="AJ68" s="34">
        <v>44872.895833333336</v>
      </c>
    </row>
    <row r="69" spans="1:41" x14ac:dyDescent="0.3">
      <c r="A69" s="22">
        <v>62</v>
      </c>
      <c r="B69" s="21" t="s">
        <v>382</v>
      </c>
      <c r="C69" s="21" t="s">
        <v>383</v>
      </c>
      <c r="D69" s="23" t="s">
        <v>35</v>
      </c>
      <c r="E69" s="22" t="s">
        <v>344</v>
      </c>
      <c r="F69" s="22" t="s">
        <v>46</v>
      </c>
      <c r="G69" s="24">
        <v>0.90625</v>
      </c>
      <c r="Z69" t="s">
        <v>35</v>
      </c>
      <c r="AA69" t="s">
        <v>46</v>
      </c>
      <c r="AB69" t="s">
        <v>174</v>
      </c>
      <c r="AC69" t="str">
        <f t="shared" si="4"/>
        <v>11/8/2022</v>
      </c>
      <c r="AD69" t="str">
        <f t="shared" ref="AD69:AD123" si="5">TRIM(RIGHT(AB69,5))</f>
        <v>21:45</v>
      </c>
      <c r="AE69" s="8">
        <v>0.90625</v>
      </c>
      <c r="AF69">
        <f t="shared" ref="AF69:AF123" si="6">IF((B69="Tuesday_Night"),1,0)</f>
        <v>1</v>
      </c>
      <c r="AG69">
        <f t="shared" si="3"/>
        <v>0</v>
      </c>
      <c r="AI69" s="33" t="s">
        <v>46</v>
      </c>
      <c r="AJ69" s="34">
        <v>44873.90625</v>
      </c>
    </row>
    <row r="70" spans="1:41" x14ac:dyDescent="0.3">
      <c r="A70" s="3">
        <v>63</v>
      </c>
      <c r="D70" t="s">
        <v>35</v>
      </c>
      <c r="E70" s="3" t="s">
        <v>345</v>
      </c>
      <c r="F70" s="3" t="s">
        <v>49</v>
      </c>
      <c r="G70" s="8">
        <v>0.89930555555555547</v>
      </c>
      <c r="Z70" t="s">
        <v>35</v>
      </c>
      <c r="AA70" t="s">
        <v>49</v>
      </c>
      <c r="AB70" t="s">
        <v>176</v>
      </c>
      <c r="AC70" t="str">
        <f t="shared" si="4"/>
        <v>11/9/2022</v>
      </c>
      <c r="AD70" t="str">
        <f t="shared" si="5"/>
        <v>21:35</v>
      </c>
      <c r="AE70" s="8">
        <v>0.89930555555555547</v>
      </c>
      <c r="AF70">
        <f t="shared" si="6"/>
        <v>0</v>
      </c>
      <c r="AG70">
        <f t="shared" si="3"/>
        <v>1</v>
      </c>
      <c r="AI70" s="33" t="s">
        <v>49</v>
      </c>
      <c r="AJ70" s="34">
        <v>44874.899305555555</v>
      </c>
    </row>
    <row r="71" spans="1:41" x14ac:dyDescent="0.3">
      <c r="A71" s="3">
        <v>64</v>
      </c>
      <c r="D71" t="s">
        <v>30</v>
      </c>
      <c r="E71" s="3" t="s">
        <v>346</v>
      </c>
      <c r="F71" s="3" t="s">
        <v>31</v>
      </c>
      <c r="G71" s="8">
        <v>0.83333333333333337</v>
      </c>
      <c r="I71" t="s">
        <v>451</v>
      </c>
      <c r="Z71" t="s">
        <v>30</v>
      </c>
      <c r="AA71" t="s">
        <v>31</v>
      </c>
      <c r="AB71" t="s">
        <v>178</v>
      </c>
      <c r="AC71" t="str">
        <f t="shared" si="4"/>
        <v>11/10/2022</v>
      </c>
      <c r="AD71" t="str">
        <f t="shared" si="5"/>
        <v>22:15</v>
      </c>
      <c r="AE71" s="8">
        <v>0.92708333333333337</v>
      </c>
      <c r="AF71">
        <f t="shared" si="6"/>
        <v>0</v>
      </c>
      <c r="AG71">
        <f t="shared" si="3"/>
        <v>1</v>
      </c>
      <c r="AI71" s="33" t="s">
        <v>31</v>
      </c>
      <c r="AJ71" s="34">
        <v>44875.833333333336</v>
      </c>
    </row>
    <row r="72" spans="1:41" x14ac:dyDescent="0.3">
      <c r="A72" s="3">
        <v>65</v>
      </c>
      <c r="D72" t="s">
        <v>30</v>
      </c>
      <c r="E72" s="3" t="s">
        <v>347</v>
      </c>
      <c r="F72" s="3" t="s">
        <v>41</v>
      </c>
      <c r="G72" s="8">
        <v>0.89583333333333337</v>
      </c>
      <c r="Z72" t="s">
        <v>30</v>
      </c>
      <c r="AA72" t="s">
        <v>41</v>
      </c>
      <c r="AB72" t="s">
        <v>180</v>
      </c>
      <c r="AC72" t="str">
        <f t="shared" si="4"/>
        <v>11/14/2022</v>
      </c>
      <c r="AD72" t="str">
        <f t="shared" si="5"/>
        <v>21:30</v>
      </c>
      <c r="AE72" s="8">
        <v>0.89583333333333337</v>
      </c>
      <c r="AF72">
        <f t="shared" si="6"/>
        <v>0</v>
      </c>
      <c r="AG72">
        <f t="shared" ref="AG72:AG121" si="7">IF((AF72=0),1,0)</f>
        <v>1</v>
      </c>
      <c r="AI72" s="33" t="s">
        <v>41</v>
      </c>
      <c r="AJ72" s="34">
        <v>44879.895833333336</v>
      </c>
    </row>
    <row r="73" spans="1:41" x14ac:dyDescent="0.3">
      <c r="A73" s="22">
        <v>66</v>
      </c>
      <c r="B73" s="21" t="s">
        <v>382</v>
      </c>
      <c r="C73" s="21" t="s">
        <v>383</v>
      </c>
      <c r="D73" s="23" t="s">
        <v>35</v>
      </c>
      <c r="E73" s="22" t="s">
        <v>348</v>
      </c>
      <c r="F73" s="22" t="s">
        <v>46</v>
      </c>
      <c r="G73" s="24">
        <v>0.90625</v>
      </c>
      <c r="Z73" t="s">
        <v>35</v>
      </c>
      <c r="AA73" t="s">
        <v>46</v>
      </c>
      <c r="AB73" t="s">
        <v>182</v>
      </c>
      <c r="AC73" t="str">
        <f t="shared" si="4"/>
        <v>11/15/2022</v>
      </c>
      <c r="AD73" t="str">
        <f t="shared" si="5"/>
        <v>21:45</v>
      </c>
      <c r="AE73" s="8">
        <v>0.90625</v>
      </c>
      <c r="AF73">
        <f t="shared" si="6"/>
        <v>1</v>
      </c>
      <c r="AG73">
        <f t="shared" si="7"/>
        <v>0</v>
      </c>
      <c r="AI73" s="33" t="s">
        <v>46</v>
      </c>
      <c r="AJ73" s="34">
        <v>44880.90625</v>
      </c>
    </row>
    <row r="74" spans="1:41" x14ac:dyDescent="0.3">
      <c r="A74" s="3">
        <v>67</v>
      </c>
      <c r="D74" t="s">
        <v>35</v>
      </c>
      <c r="E74" s="3" t="s">
        <v>349</v>
      </c>
      <c r="F74" s="3" t="s">
        <v>49</v>
      </c>
      <c r="G74" s="8">
        <v>0.89930555555555547</v>
      </c>
      <c r="Z74" t="s">
        <v>35</v>
      </c>
      <c r="AA74" t="s">
        <v>49</v>
      </c>
      <c r="AB74" t="s">
        <v>184</v>
      </c>
      <c r="AC74" t="str">
        <f t="shared" si="4"/>
        <v>11/16/2022</v>
      </c>
      <c r="AD74" t="str">
        <f t="shared" si="5"/>
        <v>21:35</v>
      </c>
      <c r="AE74" s="8">
        <v>0.89930555555555547</v>
      </c>
      <c r="AF74">
        <f t="shared" si="6"/>
        <v>0</v>
      </c>
      <c r="AG74">
        <f t="shared" si="7"/>
        <v>1</v>
      </c>
      <c r="AI74" s="33" t="s">
        <v>49</v>
      </c>
      <c r="AJ74" s="34">
        <v>44881.899305555555</v>
      </c>
    </row>
    <row r="75" spans="1:41" x14ac:dyDescent="0.3">
      <c r="A75" s="3">
        <v>68</v>
      </c>
      <c r="D75" t="s">
        <v>30</v>
      </c>
      <c r="E75" s="3" t="s">
        <v>350</v>
      </c>
      <c r="F75" s="3" t="s">
        <v>31</v>
      </c>
      <c r="G75" s="8">
        <v>0.85416666666666663</v>
      </c>
      <c r="I75" t="s">
        <v>451</v>
      </c>
      <c r="Z75" t="s">
        <v>30</v>
      </c>
      <c r="AA75" t="s">
        <v>31</v>
      </c>
      <c r="AB75" t="s">
        <v>186</v>
      </c>
      <c r="AC75" t="str">
        <f t="shared" si="4"/>
        <v>11/17/2022</v>
      </c>
      <c r="AD75" t="str">
        <f t="shared" si="5"/>
        <v>22:15</v>
      </c>
      <c r="AE75" s="8">
        <v>0.92708333333333337</v>
      </c>
      <c r="AF75">
        <f t="shared" si="6"/>
        <v>0</v>
      </c>
      <c r="AG75">
        <f t="shared" si="7"/>
        <v>1</v>
      </c>
      <c r="AI75" s="33" t="s">
        <v>31</v>
      </c>
      <c r="AJ75" s="34">
        <v>44882.854166666664</v>
      </c>
    </row>
    <row r="76" spans="1:41" x14ac:dyDescent="0.3">
      <c r="A76" s="3">
        <v>69</v>
      </c>
      <c r="D76" t="s">
        <v>30</v>
      </c>
      <c r="E76" s="3" t="s">
        <v>351</v>
      </c>
      <c r="F76" s="3" t="s">
        <v>66</v>
      </c>
      <c r="G76" s="8">
        <v>0.30902777777777779</v>
      </c>
      <c r="Z76" t="s">
        <v>30</v>
      </c>
      <c r="AA76" t="s">
        <v>66</v>
      </c>
      <c r="AB76" t="s">
        <v>188</v>
      </c>
      <c r="AC76" t="str">
        <f t="shared" si="4"/>
        <v>11/19/2022</v>
      </c>
      <c r="AD76" t="str">
        <f t="shared" si="5"/>
        <v>7:25</v>
      </c>
      <c r="AE76" s="8">
        <v>0.30902777777777779</v>
      </c>
      <c r="AF76">
        <f t="shared" si="6"/>
        <v>0</v>
      </c>
      <c r="AG76">
        <f t="shared" si="7"/>
        <v>1</v>
      </c>
      <c r="AI76" s="33" t="s">
        <v>66</v>
      </c>
      <c r="AJ76" s="34">
        <v>44884.309027777781</v>
      </c>
    </row>
    <row r="77" spans="1:41" x14ac:dyDescent="0.3">
      <c r="A77" s="3">
        <v>70</v>
      </c>
      <c r="D77" t="s">
        <v>30</v>
      </c>
      <c r="E77" s="3" t="s">
        <v>351</v>
      </c>
      <c r="F77" s="3" t="s">
        <v>66</v>
      </c>
      <c r="G77" s="8">
        <v>0.36458333333333331</v>
      </c>
      <c r="Z77" t="s">
        <v>30</v>
      </c>
      <c r="AA77" t="s">
        <v>66</v>
      </c>
      <c r="AB77" t="s">
        <v>190</v>
      </c>
      <c r="AC77" t="str">
        <f t="shared" si="4"/>
        <v>11/19/2022</v>
      </c>
      <c r="AD77" t="str">
        <f t="shared" si="5"/>
        <v>8:45</v>
      </c>
      <c r="AE77" s="8">
        <v>0.36458333333333331</v>
      </c>
      <c r="AF77">
        <f t="shared" si="6"/>
        <v>0</v>
      </c>
      <c r="AG77">
        <f t="shared" si="7"/>
        <v>1</v>
      </c>
      <c r="AI77" s="33" t="s">
        <v>66</v>
      </c>
      <c r="AJ77" s="34">
        <v>44884.364583333336</v>
      </c>
    </row>
    <row r="78" spans="1:41" x14ac:dyDescent="0.3">
      <c r="A78" s="3">
        <v>71</v>
      </c>
      <c r="D78" t="s">
        <v>30</v>
      </c>
      <c r="E78" s="3" t="s">
        <v>351</v>
      </c>
      <c r="F78" s="3" t="s">
        <v>66</v>
      </c>
      <c r="G78" s="8">
        <v>0.4201388888888889</v>
      </c>
      <c r="Z78" t="s">
        <v>30</v>
      </c>
      <c r="AA78" t="s">
        <v>66</v>
      </c>
      <c r="AB78" t="s">
        <v>192</v>
      </c>
      <c r="AC78" t="str">
        <f t="shared" si="4"/>
        <v>11/19/2022</v>
      </c>
      <c r="AD78" t="str">
        <f t="shared" si="5"/>
        <v>10:05</v>
      </c>
      <c r="AE78" s="8">
        <v>0.4201388888888889</v>
      </c>
      <c r="AF78">
        <f t="shared" si="6"/>
        <v>0</v>
      </c>
      <c r="AG78">
        <f t="shared" si="7"/>
        <v>1</v>
      </c>
      <c r="AI78" s="33" t="s">
        <v>66</v>
      </c>
      <c r="AJ78" s="34">
        <v>44884.420138888891</v>
      </c>
    </row>
    <row r="79" spans="1:41" x14ac:dyDescent="0.3">
      <c r="A79" s="3">
        <v>72</v>
      </c>
      <c r="B79" s="19" t="s">
        <v>446</v>
      </c>
      <c r="C79" s="19" t="s">
        <v>447</v>
      </c>
      <c r="D79" t="s">
        <v>30</v>
      </c>
      <c r="E79" s="3" t="s">
        <v>351</v>
      </c>
      <c r="F79" s="3" t="s">
        <v>66</v>
      </c>
      <c r="G79" s="8">
        <v>0.47569444444444442</v>
      </c>
      <c r="Z79" t="s">
        <v>30</v>
      </c>
      <c r="AA79" t="s">
        <v>66</v>
      </c>
      <c r="AB79" t="s">
        <v>194</v>
      </c>
      <c r="AC79" t="str">
        <f t="shared" si="4"/>
        <v>11/19/2022</v>
      </c>
      <c r="AD79" t="str">
        <f t="shared" si="5"/>
        <v>11:25</v>
      </c>
      <c r="AE79" s="8">
        <v>0.47569444444444442</v>
      </c>
      <c r="AF79">
        <f t="shared" si="6"/>
        <v>0</v>
      </c>
      <c r="AG79">
        <v>0</v>
      </c>
      <c r="AI79" s="33" t="s">
        <v>66</v>
      </c>
      <c r="AJ79" s="34">
        <v>44884.475694444445</v>
      </c>
    </row>
    <row r="80" spans="1:41" x14ac:dyDescent="0.3">
      <c r="A80" s="3">
        <v>73</v>
      </c>
      <c r="D80" t="s">
        <v>35</v>
      </c>
      <c r="E80" s="3" t="s">
        <v>352</v>
      </c>
      <c r="F80" s="3" t="s">
        <v>36</v>
      </c>
      <c r="G80" s="8">
        <v>0.83333333333333337</v>
      </c>
      <c r="Z80" t="s">
        <v>35</v>
      </c>
      <c r="AA80" t="s">
        <v>36</v>
      </c>
      <c r="AB80" t="s">
        <v>196</v>
      </c>
      <c r="AC80" t="str">
        <f t="shared" si="4"/>
        <v>11/20/2022</v>
      </c>
      <c r="AD80" t="str">
        <f t="shared" si="5"/>
        <v>20:00</v>
      </c>
      <c r="AE80" s="8">
        <v>0.83333333333333337</v>
      </c>
      <c r="AF80">
        <f t="shared" si="6"/>
        <v>0</v>
      </c>
      <c r="AG80">
        <f t="shared" si="7"/>
        <v>1</v>
      </c>
      <c r="AI80" s="33" t="s">
        <v>36</v>
      </c>
      <c r="AJ80" s="34">
        <v>44885.833333333336</v>
      </c>
    </row>
    <row r="81" spans="1:36" x14ac:dyDescent="0.3">
      <c r="A81" s="3">
        <v>74</v>
      </c>
      <c r="D81" t="s">
        <v>35</v>
      </c>
      <c r="E81" s="3" t="s">
        <v>352</v>
      </c>
      <c r="F81" s="3" t="s">
        <v>36</v>
      </c>
      <c r="G81" s="8">
        <v>0.88888888888888884</v>
      </c>
      <c r="Z81" t="s">
        <v>35</v>
      </c>
      <c r="AA81" t="s">
        <v>36</v>
      </c>
      <c r="AB81" t="s">
        <v>198</v>
      </c>
      <c r="AC81" t="str">
        <f t="shared" si="4"/>
        <v>11/20/2022</v>
      </c>
      <c r="AD81" t="str">
        <f t="shared" si="5"/>
        <v>21:20</v>
      </c>
      <c r="AE81" s="8">
        <v>0.88888888888888884</v>
      </c>
      <c r="AF81">
        <f t="shared" si="6"/>
        <v>0</v>
      </c>
      <c r="AG81">
        <f t="shared" si="7"/>
        <v>1</v>
      </c>
      <c r="AI81" s="33" t="s">
        <v>36</v>
      </c>
      <c r="AJ81" s="34">
        <v>44885.888888888891</v>
      </c>
    </row>
    <row r="82" spans="1:36" x14ac:dyDescent="0.3">
      <c r="A82" s="3">
        <v>75</v>
      </c>
      <c r="D82" t="s">
        <v>30</v>
      </c>
      <c r="E82" s="3" t="s">
        <v>353</v>
      </c>
      <c r="F82" s="3" t="s">
        <v>41</v>
      </c>
      <c r="G82" s="8">
        <v>0.89583333333333337</v>
      </c>
      <c r="Z82" t="s">
        <v>30</v>
      </c>
      <c r="AA82" t="s">
        <v>41</v>
      </c>
      <c r="AB82" t="s">
        <v>200</v>
      </c>
      <c r="AC82" t="str">
        <f t="shared" si="4"/>
        <v>11/21/2022</v>
      </c>
      <c r="AD82" t="str">
        <f t="shared" si="5"/>
        <v>21:30</v>
      </c>
      <c r="AE82" s="8">
        <v>0.89583333333333337</v>
      </c>
      <c r="AF82">
        <f t="shared" si="6"/>
        <v>0</v>
      </c>
      <c r="AG82">
        <f t="shared" si="7"/>
        <v>1</v>
      </c>
      <c r="AI82" s="33" t="s">
        <v>41</v>
      </c>
      <c r="AJ82" s="34">
        <v>44886.895833333336</v>
      </c>
    </row>
    <row r="83" spans="1:36" x14ac:dyDescent="0.3">
      <c r="A83" s="3">
        <v>76</v>
      </c>
      <c r="B83" s="25" t="s">
        <v>385</v>
      </c>
      <c r="C83" s="25" t="s">
        <v>385</v>
      </c>
      <c r="D83" t="s">
        <v>30</v>
      </c>
      <c r="E83" s="3" t="s">
        <v>354</v>
      </c>
      <c r="F83" s="3" t="s">
        <v>31</v>
      </c>
      <c r="G83" s="8">
        <v>0.92708333333333337</v>
      </c>
      <c r="I83" t="s">
        <v>449</v>
      </c>
      <c r="Z83" t="s">
        <v>30</v>
      </c>
      <c r="AA83" t="s">
        <v>31</v>
      </c>
      <c r="AB83" t="s">
        <v>202</v>
      </c>
      <c r="AC83" t="str">
        <f t="shared" si="4"/>
        <v>11/24/2022</v>
      </c>
      <c r="AD83" t="str">
        <f t="shared" si="5"/>
        <v>22:15</v>
      </c>
      <c r="AE83" s="8">
        <v>0.92708333333333337</v>
      </c>
      <c r="AF83">
        <f t="shared" si="6"/>
        <v>0</v>
      </c>
      <c r="AG83">
        <f>0</f>
        <v>0</v>
      </c>
    </row>
    <row r="84" spans="1:36" x14ac:dyDescent="0.3">
      <c r="A84" s="3">
        <v>77</v>
      </c>
      <c r="D84" t="s">
        <v>35</v>
      </c>
      <c r="E84" s="3" t="s">
        <v>355</v>
      </c>
      <c r="F84" s="3" t="s">
        <v>36</v>
      </c>
      <c r="G84" s="8">
        <v>0.83333333333333337</v>
      </c>
      <c r="Z84" t="s">
        <v>35</v>
      </c>
      <c r="AA84" t="s">
        <v>36</v>
      </c>
      <c r="AB84" t="s">
        <v>204</v>
      </c>
      <c r="AC84" t="str">
        <f t="shared" si="4"/>
        <v>11/27/2022</v>
      </c>
      <c r="AD84" t="str">
        <f t="shared" si="5"/>
        <v>20:00</v>
      </c>
      <c r="AE84" s="8">
        <v>0.83333333333333337</v>
      </c>
      <c r="AF84">
        <f t="shared" si="6"/>
        <v>0</v>
      </c>
      <c r="AG84">
        <f t="shared" si="7"/>
        <v>1</v>
      </c>
      <c r="AI84" s="33" t="s">
        <v>36</v>
      </c>
      <c r="AJ84" s="34">
        <v>44892.833333333336</v>
      </c>
    </row>
    <row r="85" spans="1:36" x14ac:dyDescent="0.3">
      <c r="A85" s="3">
        <v>78</v>
      </c>
      <c r="D85" t="s">
        <v>35</v>
      </c>
      <c r="E85" s="3" t="s">
        <v>355</v>
      </c>
      <c r="F85" s="3" t="s">
        <v>36</v>
      </c>
      <c r="G85" s="8">
        <v>0.88888888888888884</v>
      </c>
      <c r="Z85" t="s">
        <v>35</v>
      </c>
      <c r="AA85" t="s">
        <v>36</v>
      </c>
      <c r="AB85" t="s">
        <v>206</v>
      </c>
      <c r="AC85" t="str">
        <f t="shared" si="4"/>
        <v>11/27/2022</v>
      </c>
      <c r="AD85" t="str">
        <f t="shared" si="5"/>
        <v>21:20</v>
      </c>
      <c r="AE85" s="8">
        <v>0.88888888888888884</v>
      </c>
      <c r="AF85">
        <f t="shared" si="6"/>
        <v>0</v>
      </c>
      <c r="AG85">
        <f t="shared" si="7"/>
        <v>1</v>
      </c>
      <c r="AI85" s="33" t="s">
        <v>36</v>
      </c>
      <c r="AJ85" s="34">
        <v>44892.888888888891</v>
      </c>
    </row>
    <row r="86" spans="1:36" x14ac:dyDescent="0.3">
      <c r="A86" s="3">
        <v>79</v>
      </c>
      <c r="D86" t="s">
        <v>30</v>
      </c>
      <c r="E86" s="3" t="s">
        <v>356</v>
      </c>
      <c r="F86" s="3" t="s">
        <v>41</v>
      </c>
      <c r="G86" s="8">
        <v>0.89583333333333337</v>
      </c>
      <c r="Z86" t="s">
        <v>30</v>
      </c>
      <c r="AA86" t="s">
        <v>41</v>
      </c>
      <c r="AB86" t="s">
        <v>208</v>
      </c>
      <c r="AC86" t="str">
        <f t="shared" si="4"/>
        <v>11/28/2022</v>
      </c>
      <c r="AD86" t="str">
        <f t="shared" si="5"/>
        <v>21:30</v>
      </c>
      <c r="AE86" s="8">
        <v>0.89583333333333337</v>
      </c>
      <c r="AF86">
        <f t="shared" si="6"/>
        <v>0</v>
      </c>
      <c r="AG86">
        <f t="shared" si="7"/>
        <v>1</v>
      </c>
      <c r="AI86" s="33" t="s">
        <v>41</v>
      </c>
      <c r="AJ86" s="34">
        <v>44893.895833333336</v>
      </c>
    </row>
    <row r="87" spans="1:36" x14ac:dyDescent="0.3">
      <c r="A87" s="22">
        <v>80</v>
      </c>
      <c r="B87" s="21" t="s">
        <v>382</v>
      </c>
      <c r="C87" s="21" t="s">
        <v>383</v>
      </c>
      <c r="D87" s="23" t="s">
        <v>35</v>
      </c>
      <c r="E87" s="22" t="s">
        <v>357</v>
      </c>
      <c r="F87" s="22" t="s">
        <v>46</v>
      </c>
      <c r="G87" s="24">
        <v>0.90625</v>
      </c>
      <c r="Z87" t="s">
        <v>35</v>
      </c>
      <c r="AA87" t="s">
        <v>46</v>
      </c>
      <c r="AB87" t="s">
        <v>210</v>
      </c>
      <c r="AC87" t="str">
        <f t="shared" si="4"/>
        <v>11/29/2022</v>
      </c>
      <c r="AD87" t="str">
        <f t="shared" si="5"/>
        <v>21:45</v>
      </c>
      <c r="AE87" s="8">
        <v>0.90625</v>
      </c>
      <c r="AF87">
        <f t="shared" si="6"/>
        <v>1</v>
      </c>
      <c r="AG87">
        <f t="shared" si="7"/>
        <v>0</v>
      </c>
      <c r="AI87" s="33" t="s">
        <v>46</v>
      </c>
      <c r="AJ87" s="34">
        <v>44894.90625</v>
      </c>
    </row>
    <row r="88" spans="1:36" x14ac:dyDescent="0.3">
      <c r="A88" s="3">
        <v>81</v>
      </c>
      <c r="D88" t="s">
        <v>35</v>
      </c>
      <c r="E88" s="3" t="s">
        <v>358</v>
      </c>
      <c r="F88" s="3" t="s">
        <v>49</v>
      </c>
      <c r="G88" s="8">
        <v>0.89930555555555547</v>
      </c>
      <c r="Z88" t="s">
        <v>35</v>
      </c>
      <c r="AA88" t="s">
        <v>49</v>
      </c>
      <c r="AB88" t="s">
        <v>212</v>
      </c>
      <c r="AC88" t="str">
        <f t="shared" si="4"/>
        <v>11/30/2022</v>
      </c>
      <c r="AD88" t="str">
        <f t="shared" si="5"/>
        <v>21:35</v>
      </c>
      <c r="AE88" s="8">
        <v>0.89930555555555547</v>
      </c>
      <c r="AF88">
        <f t="shared" si="6"/>
        <v>0</v>
      </c>
      <c r="AG88">
        <f t="shared" si="7"/>
        <v>1</v>
      </c>
      <c r="AI88" s="33" t="s">
        <v>49</v>
      </c>
      <c r="AJ88" s="34">
        <v>44895.899305555555</v>
      </c>
    </row>
    <row r="89" spans="1:36" x14ac:dyDescent="0.3">
      <c r="A89" s="3">
        <v>82</v>
      </c>
      <c r="D89" t="s">
        <v>30</v>
      </c>
      <c r="E89" s="3" t="s">
        <v>359</v>
      </c>
      <c r="F89" s="3" t="s">
        <v>31</v>
      </c>
      <c r="G89" s="8">
        <v>0.92708333333333337</v>
      </c>
      <c r="Z89" t="s">
        <v>30</v>
      </c>
      <c r="AA89" t="s">
        <v>31</v>
      </c>
      <c r="AB89" t="s">
        <v>217</v>
      </c>
      <c r="AC89" t="str">
        <f t="shared" si="4"/>
        <v>12/1/2022</v>
      </c>
      <c r="AD89" t="str">
        <f t="shared" si="5"/>
        <v>22:15</v>
      </c>
      <c r="AE89" s="8">
        <v>0.92708333333333337</v>
      </c>
      <c r="AF89">
        <f t="shared" si="6"/>
        <v>0</v>
      </c>
      <c r="AG89">
        <f t="shared" si="7"/>
        <v>1</v>
      </c>
      <c r="AI89" s="33" t="s">
        <v>31</v>
      </c>
      <c r="AJ89" s="34">
        <v>44896.927083333336</v>
      </c>
    </row>
    <row r="90" spans="1:36" x14ac:dyDescent="0.3">
      <c r="A90" s="3">
        <v>83</v>
      </c>
      <c r="D90" t="s">
        <v>30</v>
      </c>
      <c r="E90" s="32">
        <v>44899</v>
      </c>
      <c r="F90" s="3" t="s">
        <v>36</v>
      </c>
      <c r="G90" s="8">
        <v>0.83333333333333337</v>
      </c>
      <c r="I90" t="s">
        <v>450</v>
      </c>
      <c r="Z90" t="s">
        <v>30</v>
      </c>
      <c r="AA90" t="s">
        <v>66</v>
      </c>
      <c r="AB90" t="s">
        <v>219</v>
      </c>
      <c r="AC90" t="str">
        <f t="shared" si="4"/>
        <v>12/3/2022</v>
      </c>
      <c r="AD90" t="str">
        <f t="shared" si="5"/>
        <v>7:20</v>
      </c>
      <c r="AE90" s="8">
        <v>0.30555555555555552</v>
      </c>
      <c r="AF90">
        <f t="shared" si="6"/>
        <v>0</v>
      </c>
      <c r="AG90">
        <f t="shared" si="7"/>
        <v>1</v>
      </c>
      <c r="AI90" s="33" t="s">
        <v>36</v>
      </c>
      <c r="AJ90" s="34">
        <v>44899.833333333336</v>
      </c>
    </row>
    <row r="91" spans="1:36" x14ac:dyDescent="0.3">
      <c r="A91" s="3">
        <v>84</v>
      </c>
      <c r="D91" t="s">
        <v>30</v>
      </c>
      <c r="E91" s="32">
        <v>44899</v>
      </c>
      <c r="F91" s="3" t="s">
        <v>36</v>
      </c>
      <c r="G91" s="8">
        <v>0.88888888888888884</v>
      </c>
      <c r="I91" t="s">
        <v>450</v>
      </c>
      <c r="Z91" t="s">
        <v>30</v>
      </c>
      <c r="AA91" t="s">
        <v>66</v>
      </c>
      <c r="AB91" t="s">
        <v>221</v>
      </c>
      <c r="AC91" t="str">
        <f t="shared" si="4"/>
        <v>12/3/2022</v>
      </c>
      <c r="AD91" t="str">
        <f t="shared" si="5"/>
        <v>8:40</v>
      </c>
      <c r="AE91" s="8">
        <v>0.3611111111111111</v>
      </c>
      <c r="AF91">
        <f t="shared" si="6"/>
        <v>0</v>
      </c>
      <c r="AG91">
        <f t="shared" si="7"/>
        <v>1</v>
      </c>
      <c r="AI91" s="33" t="s">
        <v>36</v>
      </c>
      <c r="AJ91" s="34">
        <v>44899.888888888891</v>
      </c>
    </row>
    <row r="92" spans="1:36" x14ac:dyDescent="0.3">
      <c r="A92" s="3">
        <v>85</v>
      </c>
      <c r="D92" t="s">
        <v>30</v>
      </c>
      <c r="E92" s="3" t="s">
        <v>360</v>
      </c>
      <c r="F92" s="3" t="s">
        <v>41</v>
      </c>
      <c r="G92" s="8">
        <v>0.89583333333333337</v>
      </c>
      <c r="Z92" t="s">
        <v>30</v>
      </c>
      <c r="AA92" t="s">
        <v>41</v>
      </c>
      <c r="AB92" t="s">
        <v>223</v>
      </c>
      <c r="AC92" t="str">
        <f t="shared" si="4"/>
        <v>12/5/2022</v>
      </c>
      <c r="AD92" t="str">
        <f t="shared" si="5"/>
        <v>21:30</v>
      </c>
      <c r="AE92" s="8">
        <v>0.89583333333333337</v>
      </c>
      <c r="AF92">
        <f t="shared" si="6"/>
        <v>0</v>
      </c>
      <c r="AG92">
        <f t="shared" si="7"/>
        <v>1</v>
      </c>
      <c r="AI92" s="33" t="s">
        <v>41</v>
      </c>
      <c r="AJ92" s="34">
        <v>44900.895833333336</v>
      </c>
    </row>
    <row r="93" spans="1:36" x14ac:dyDescent="0.3">
      <c r="A93" s="22">
        <v>86</v>
      </c>
      <c r="B93" s="21" t="s">
        <v>382</v>
      </c>
      <c r="C93" s="21" t="s">
        <v>383</v>
      </c>
      <c r="D93" s="23" t="s">
        <v>35</v>
      </c>
      <c r="E93" s="22" t="s">
        <v>361</v>
      </c>
      <c r="F93" s="22" t="s">
        <v>46</v>
      </c>
      <c r="G93" s="24">
        <v>0.90625</v>
      </c>
      <c r="Z93" t="s">
        <v>35</v>
      </c>
      <c r="AA93" t="s">
        <v>46</v>
      </c>
      <c r="AB93" t="s">
        <v>225</v>
      </c>
      <c r="AC93" t="str">
        <f t="shared" si="4"/>
        <v>12/6/2022</v>
      </c>
      <c r="AD93" t="str">
        <f t="shared" si="5"/>
        <v>21:45</v>
      </c>
      <c r="AE93" s="8">
        <v>0.90625</v>
      </c>
      <c r="AF93">
        <f t="shared" si="6"/>
        <v>1</v>
      </c>
      <c r="AG93">
        <f t="shared" si="7"/>
        <v>0</v>
      </c>
      <c r="AI93" s="33" t="s">
        <v>46</v>
      </c>
      <c r="AJ93" s="34">
        <v>44901.90625</v>
      </c>
    </row>
    <row r="94" spans="1:36" x14ac:dyDescent="0.3">
      <c r="A94" s="3">
        <v>87</v>
      </c>
      <c r="D94" t="s">
        <v>35</v>
      </c>
      <c r="E94" s="3" t="s">
        <v>362</v>
      </c>
      <c r="F94" s="3" t="s">
        <v>49</v>
      </c>
      <c r="G94" s="8">
        <v>0.89930555555555547</v>
      </c>
      <c r="Z94" t="s">
        <v>35</v>
      </c>
      <c r="AA94" t="s">
        <v>49</v>
      </c>
      <c r="AB94" t="s">
        <v>227</v>
      </c>
      <c r="AC94" t="str">
        <f t="shared" si="4"/>
        <v>12/7/2022</v>
      </c>
      <c r="AD94" t="str">
        <f t="shared" si="5"/>
        <v>21:35</v>
      </c>
      <c r="AE94" s="8">
        <v>0.89930555555555547</v>
      </c>
      <c r="AF94">
        <f t="shared" si="6"/>
        <v>0</v>
      </c>
      <c r="AG94">
        <f t="shared" si="7"/>
        <v>1</v>
      </c>
      <c r="AI94" s="33" t="s">
        <v>49</v>
      </c>
      <c r="AJ94" s="34">
        <v>44902.899305555555</v>
      </c>
    </row>
    <row r="95" spans="1:36" x14ac:dyDescent="0.3">
      <c r="A95" s="3">
        <v>88</v>
      </c>
      <c r="D95" t="s">
        <v>30</v>
      </c>
      <c r="E95" s="3" t="s">
        <v>363</v>
      </c>
      <c r="F95" s="3" t="s">
        <v>31</v>
      </c>
      <c r="G95" s="8">
        <v>0.86458333333333337</v>
      </c>
      <c r="I95" t="s">
        <v>451</v>
      </c>
      <c r="Z95" t="s">
        <v>30</v>
      </c>
      <c r="AA95" t="s">
        <v>31</v>
      </c>
      <c r="AB95" t="s">
        <v>229</v>
      </c>
      <c r="AC95" t="str">
        <f t="shared" si="4"/>
        <v>12/8/2022</v>
      </c>
      <c r="AD95" t="str">
        <f t="shared" si="5"/>
        <v>22:15</v>
      </c>
      <c r="AE95" s="8">
        <v>0.92708333333333337</v>
      </c>
      <c r="AF95">
        <f t="shared" si="6"/>
        <v>0</v>
      </c>
      <c r="AG95">
        <f t="shared" si="7"/>
        <v>1</v>
      </c>
      <c r="AI95" s="33" t="s">
        <v>31</v>
      </c>
      <c r="AJ95" s="34">
        <v>44903.864583333336</v>
      </c>
    </row>
    <row r="96" spans="1:36" x14ac:dyDescent="0.3">
      <c r="A96" s="3">
        <v>89</v>
      </c>
      <c r="D96" t="s">
        <v>30</v>
      </c>
      <c r="E96" s="3" t="s">
        <v>364</v>
      </c>
      <c r="F96" s="3" t="s">
        <v>66</v>
      </c>
      <c r="G96" s="8">
        <v>0.30902777777777779</v>
      </c>
      <c r="Z96" t="s">
        <v>30</v>
      </c>
      <c r="AA96" t="s">
        <v>66</v>
      </c>
      <c r="AB96" t="s">
        <v>231</v>
      </c>
      <c r="AC96" t="str">
        <f t="shared" si="4"/>
        <v>12/10/2022</v>
      </c>
      <c r="AD96" t="str">
        <f t="shared" si="5"/>
        <v>7:25</v>
      </c>
      <c r="AE96" s="8">
        <v>0.30902777777777779</v>
      </c>
      <c r="AF96">
        <f t="shared" si="6"/>
        <v>0</v>
      </c>
      <c r="AG96">
        <f t="shared" si="7"/>
        <v>1</v>
      </c>
      <c r="AI96" s="33" t="s">
        <v>66</v>
      </c>
      <c r="AJ96" s="34">
        <v>44905.309027777781</v>
      </c>
    </row>
    <row r="97" spans="1:36" x14ac:dyDescent="0.3">
      <c r="A97" s="3">
        <v>90</v>
      </c>
      <c r="D97" t="s">
        <v>30</v>
      </c>
      <c r="E97" s="3" t="s">
        <v>364</v>
      </c>
      <c r="F97" s="3" t="s">
        <v>66</v>
      </c>
      <c r="G97" s="8">
        <v>0.36458333333333331</v>
      </c>
      <c r="Z97" t="s">
        <v>30</v>
      </c>
      <c r="AA97" t="s">
        <v>66</v>
      </c>
      <c r="AB97" t="s">
        <v>233</v>
      </c>
      <c r="AC97" t="str">
        <f t="shared" si="4"/>
        <v>12/10/2022</v>
      </c>
      <c r="AD97" t="str">
        <f t="shared" si="5"/>
        <v>8:45</v>
      </c>
      <c r="AE97" s="8">
        <v>0.36458333333333331</v>
      </c>
      <c r="AF97">
        <f t="shared" si="6"/>
        <v>0</v>
      </c>
      <c r="AG97">
        <f t="shared" si="7"/>
        <v>1</v>
      </c>
      <c r="AI97" s="33" t="s">
        <v>66</v>
      </c>
      <c r="AJ97" s="34">
        <v>44905.364583333336</v>
      </c>
    </row>
    <row r="98" spans="1:36" x14ac:dyDescent="0.3">
      <c r="A98" s="3">
        <v>91</v>
      </c>
      <c r="D98" t="s">
        <v>30</v>
      </c>
      <c r="E98" s="3" t="s">
        <v>364</v>
      </c>
      <c r="F98" s="3" t="s">
        <v>66</v>
      </c>
      <c r="G98" s="8">
        <v>0.4201388888888889</v>
      </c>
      <c r="Z98" t="s">
        <v>30</v>
      </c>
      <c r="AA98" t="s">
        <v>66</v>
      </c>
      <c r="AB98" t="s">
        <v>235</v>
      </c>
      <c r="AC98" t="str">
        <f t="shared" si="4"/>
        <v>12/10/2022</v>
      </c>
      <c r="AD98" t="str">
        <f t="shared" si="5"/>
        <v>10:05</v>
      </c>
      <c r="AE98" s="8">
        <v>0.4201388888888889</v>
      </c>
      <c r="AF98">
        <f t="shared" si="6"/>
        <v>0</v>
      </c>
      <c r="AG98">
        <f t="shared" si="7"/>
        <v>1</v>
      </c>
      <c r="AI98" s="33" t="s">
        <v>66</v>
      </c>
      <c r="AJ98" s="34">
        <v>44905.420138888891</v>
      </c>
    </row>
    <row r="99" spans="1:36" x14ac:dyDescent="0.3">
      <c r="A99" s="3">
        <v>92</v>
      </c>
      <c r="B99" s="20" t="s">
        <v>448</v>
      </c>
      <c r="C99" s="20" t="s">
        <v>448</v>
      </c>
      <c r="D99" t="s">
        <v>30</v>
      </c>
      <c r="E99" s="3" t="s">
        <v>364</v>
      </c>
      <c r="F99" s="3" t="s">
        <v>66</v>
      </c>
      <c r="G99" s="8">
        <v>0.47569444444444442</v>
      </c>
      <c r="Z99" t="s">
        <v>30</v>
      </c>
      <c r="AA99" t="s">
        <v>66</v>
      </c>
      <c r="AB99" t="s">
        <v>237</v>
      </c>
      <c r="AC99" t="str">
        <f t="shared" si="4"/>
        <v>12/10/2022</v>
      </c>
      <c r="AD99" t="str">
        <f t="shared" si="5"/>
        <v>11:25</v>
      </c>
      <c r="AE99" s="8">
        <v>0.47569444444444442</v>
      </c>
      <c r="AF99">
        <f t="shared" si="6"/>
        <v>0</v>
      </c>
      <c r="AG99">
        <v>0</v>
      </c>
      <c r="AI99" s="33" t="s">
        <v>66</v>
      </c>
      <c r="AJ99" s="34">
        <v>44905.475694444445</v>
      </c>
    </row>
    <row r="100" spans="1:36" x14ac:dyDescent="0.3">
      <c r="A100" s="3">
        <v>93</v>
      </c>
      <c r="D100" t="s">
        <v>35</v>
      </c>
      <c r="E100" s="3" t="s">
        <v>365</v>
      </c>
      <c r="F100" s="3" t="s">
        <v>36</v>
      </c>
      <c r="G100" s="8">
        <v>0.80208333333333337</v>
      </c>
      <c r="Z100" t="s">
        <v>35</v>
      </c>
      <c r="AA100" t="s">
        <v>36</v>
      </c>
      <c r="AB100" t="s">
        <v>239</v>
      </c>
      <c r="AC100" t="str">
        <f t="shared" si="4"/>
        <v>12/11/2022</v>
      </c>
      <c r="AD100" t="str">
        <f t="shared" si="5"/>
        <v>19:15</v>
      </c>
      <c r="AE100" s="8">
        <v>0.80208333333333337</v>
      </c>
      <c r="AF100">
        <f t="shared" si="6"/>
        <v>0</v>
      </c>
      <c r="AG100">
        <f t="shared" si="7"/>
        <v>1</v>
      </c>
      <c r="AI100" s="33" t="s">
        <v>36</v>
      </c>
      <c r="AJ100" s="34">
        <v>44906.802083333336</v>
      </c>
    </row>
    <row r="101" spans="1:36" x14ac:dyDescent="0.3">
      <c r="A101" s="3">
        <v>94</v>
      </c>
      <c r="D101" t="s">
        <v>35</v>
      </c>
      <c r="E101" s="3" t="s">
        <v>365</v>
      </c>
      <c r="F101" s="3" t="s">
        <v>36</v>
      </c>
      <c r="G101" s="8">
        <v>0.85763888888888884</v>
      </c>
      <c r="Z101" t="s">
        <v>35</v>
      </c>
      <c r="AA101" t="s">
        <v>36</v>
      </c>
      <c r="AB101" t="s">
        <v>241</v>
      </c>
      <c r="AC101" t="str">
        <f t="shared" si="4"/>
        <v>12/11/2022</v>
      </c>
      <c r="AD101" t="str">
        <f t="shared" si="5"/>
        <v>20:35</v>
      </c>
      <c r="AE101" s="8">
        <v>0.85763888888888884</v>
      </c>
      <c r="AF101">
        <f t="shared" si="6"/>
        <v>0</v>
      </c>
      <c r="AG101">
        <f t="shared" si="7"/>
        <v>1</v>
      </c>
      <c r="AI101" s="33" t="s">
        <v>36</v>
      </c>
      <c r="AJ101" s="34">
        <v>44906.857638888891</v>
      </c>
    </row>
    <row r="102" spans="1:36" x14ac:dyDescent="0.3">
      <c r="A102" s="3">
        <v>95</v>
      </c>
      <c r="D102" t="s">
        <v>30</v>
      </c>
      <c r="E102" s="3" t="s">
        <v>366</v>
      </c>
      <c r="F102" s="3" t="s">
        <v>41</v>
      </c>
      <c r="G102" s="8">
        <v>0.84375</v>
      </c>
      <c r="Z102" t="s">
        <v>30</v>
      </c>
      <c r="AA102" t="s">
        <v>41</v>
      </c>
      <c r="AB102" t="s">
        <v>243</v>
      </c>
      <c r="AC102" t="str">
        <f t="shared" si="4"/>
        <v>12/12/2022</v>
      </c>
      <c r="AD102" t="str">
        <f t="shared" si="5"/>
        <v>20:15</v>
      </c>
      <c r="AE102" s="8">
        <v>0.84375</v>
      </c>
      <c r="AF102">
        <f t="shared" si="6"/>
        <v>0</v>
      </c>
      <c r="AG102">
        <f t="shared" si="7"/>
        <v>1</v>
      </c>
      <c r="AI102" s="33" t="s">
        <v>41</v>
      </c>
      <c r="AJ102" s="34">
        <v>44907.84375</v>
      </c>
    </row>
    <row r="103" spans="1:36" x14ac:dyDescent="0.3">
      <c r="A103" s="3">
        <v>96</v>
      </c>
      <c r="D103" t="s">
        <v>30</v>
      </c>
      <c r="E103" s="3" t="s">
        <v>366</v>
      </c>
      <c r="F103" s="3" t="s">
        <v>41</v>
      </c>
      <c r="G103" s="8">
        <v>0.89930555555555547</v>
      </c>
      <c r="Z103" t="s">
        <v>30</v>
      </c>
      <c r="AA103" t="s">
        <v>41</v>
      </c>
      <c r="AB103" t="s">
        <v>245</v>
      </c>
      <c r="AC103" t="str">
        <f t="shared" si="4"/>
        <v>12/12/2022</v>
      </c>
      <c r="AD103" t="str">
        <f t="shared" si="5"/>
        <v>21:35</v>
      </c>
      <c r="AE103" s="8">
        <v>0.89930555555555547</v>
      </c>
      <c r="AF103">
        <f t="shared" si="6"/>
        <v>0</v>
      </c>
      <c r="AG103">
        <f t="shared" si="7"/>
        <v>1</v>
      </c>
      <c r="AI103" s="33" t="s">
        <v>41</v>
      </c>
      <c r="AJ103" s="34">
        <v>44907.899305555555</v>
      </c>
    </row>
    <row r="104" spans="1:36" x14ac:dyDescent="0.3">
      <c r="A104" s="22">
        <v>97</v>
      </c>
      <c r="B104" s="21" t="s">
        <v>382</v>
      </c>
      <c r="C104" s="21" t="s">
        <v>383</v>
      </c>
      <c r="D104" s="23" t="s">
        <v>30</v>
      </c>
      <c r="E104" s="22" t="s">
        <v>367</v>
      </c>
      <c r="F104" s="22" t="s">
        <v>46</v>
      </c>
      <c r="G104" s="24">
        <v>0.88888888888888884</v>
      </c>
      <c r="Z104" t="s">
        <v>30</v>
      </c>
      <c r="AA104" t="s">
        <v>46</v>
      </c>
      <c r="AB104" t="s">
        <v>247</v>
      </c>
      <c r="AC104" t="str">
        <f t="shared" si="4"/>
        <v>12/13/2022</v>
      </c>
      <c r="AD104" t="str">
        <f t="shared" si="5"/>
        <v>21:20</v>
      </c>
      <c r="AE104" s="8">
        <v>0.88888888888888884</v>
      </c>
      <c r="AF104">
        <f t="shared" si="6"/>
        <v>1</v>
      </c>
      <c r="AG104">
        <f t="shared" si="7"/>
        <v>0</v>
      </c>
      <c r="AI104" s="33" t="s">
        <v>46</v>
      </c>
      <c r="AJ104" s="34">
        <v>44908.888888888891</v>
      </c>
    </row>
    <row r="105" spans="1:36" x14ac:dyDescent="0.3">
      <c r="A105" s="3">
        <v>98</v>
      </c>
      <c r="D105" t="s">
        <v>35</v>
      </c>
      <c r="E105" s="3" t="s">
        <v>368</v>
      </c>
      <c r="F105" s="3" t="s">
        <v>49</v>
      </c>
      <c r="G105" s="8">
        <v>0.89930555555555547</v>
      </c>
      <c r="Z105" t="s">
        <v>35</v>
      </c>
      <c r="AA105" t="s">
        <v>49</v>
      </c>
      <c r="AB105" t="s">
        <v>249</v>
      </c>
      <c r="AC105" t="str">
        <f t="shared" si="4"/>
        <v>12/14/2022</v>
      </c>
      <c r="AD105" t="str">
        <f t="shared" si="5"/>
        <v>21:35</v>
      </c>
      <c r="AE105" s="8">
        <v>0.89930555555555547</v>
      </c>
      <c r="AF105">
        <f t="shared" si="6"/>
        <v>0</v>
      </c>
      <c r="AG105">
        <f t="shared" si="7"/>
        <v>1</v>
      </c>
      <c r="AI105" s="33" t="s">
        <v>49</v>
      </c>
      <c r="AJ105" s="34">
        <v>44909.899305555555</v>
      </c>
    </row>
    <row r="106" spans="1:36" x14ac:dyDescent="0.3">
      <c r="A106" s="3">
        <v>99</v>
      </c>
      <c r="D106" t="s">
        <v>35</v>
      </c>
      <c r="E106" s="3" t="s">
        <v>369</v>
      </c>
      <c r="F106" s="3" t="s">
        <v>31</v>
      </c>
      <c r="G106" s="8">
        <v>0.83333333333333337</v>
      </c>
      <c r="Z106" t="s">
        <v>35</v>
      </c>
      <c r="AA106" t="s">
        <v>31</v>
      </c>
      <c r="AB106" t="s">
        <v>251</v>
      </c>
      <c r="AC106" t="str">
        <f t="shared" si="4"/>
        <v>12/15/2022</v>
      </c>
      <c r="AD106" t="str">
        <f t="shared" si="5"/>
        <v>21:35</v>
      </c>
      <c r="AE106" s="8">
        <v>0.89930555555555547</v>
      </c>
      <c r="AF106">
        <f t="shared" si="6"/>
        <v>0</v>
      </c>
      <c r="AG106">
        <f t="shared" si="7"/>
        <v>1</v>
      </c>
      <c r="AI106" s="33" t="s">
        <v>31</v>
      </c>
      <c r="AJ106" s="34">
        <v>44910.833333333336</v>
      </c>
    </row>
    <row r="107" spans="1:36" x14ac:dyDescent="0.3">
      <c r="B107" s="29" t="s">
        <v>385</v>
      </c>
      <c r="C107" s="29" t="s">
        <v>385</v>
      </c>
      <c r="D107" s="26" t="s">
        <v>30</v>
      </c>
      <c r="E107" s="27" t="s">
        <v>370</v>
      </c>
      <c r="F107" s="27" t="s">
        <v>66</v>
      </c>
      <c r="G107" s="28">
        <v>5.2083333333333336E-2</v>
      </c>
      <c r="I107" t="s">
        <v>445</v>
      </c>
      <c r="Z107" t="s">
        <v>30</v>
      </c>
      <c r="AA107" t="s">
        <v>66</v>
      </c>
      <c r="AB107" t="s">
        <v>253</v>
      </c>
      <c r="AC107" t="str">
        <f t="shared" ref="AC107:AC123" si="8">TRIM(LEFT(AB107,10))</f>
        <v>12/17/2022</v>
      </c>
      <c r="AD107" t="str">
        <f t="shared" si="5"/>
        <v>1:15</v>
      </c>
      <c r="AE107" s="8">
        <v>5.2083333333333336E-2</v>
      </c>
      <c r="AF107">
        <f t="shared" si="6"/>
        <v>0</v>
      </c>
      <c r="AG107">
        <v>0</v>
      </c>
    </row>
    <row r="108" spans="1:36" x14ac:dyDescent="0.3">
      <c r="A108" s="3">
        <v>100</v>
      </c>
      <c r="D108" t="s">
        <v>30</v>
      </c>
      <c r="E108" s="3" t="s">
        <v>370</v>
      </c>
      <c r="F108" s="3" t="s">
        <v>66</v>
      </c>
      <c r="G108" s="8">
        <v>0.30902777777777779</v>
      </c>
      <c r="Z108" t="s">
        <v>30</v>
      </c>
      <c r="AA108" t="s">
        <v>66</v>
      </c>
      <c r="AB108" t="s">
        <v>255</v>
      </c>
      <c r="AC108" t="str">
        <f t="shared" si="8"/>
        <v>12/17/2022</v>
      </c>
      <c r="AD108" t="str">
        <f t="shared" si="5"/>
        <v>7:25</v>
      </c>
      <c r="AE108" s="8">
        <v>0.30902777777777779</v>
      </c>
      <c r="AF108">
        <f t="shared" si="6"/>
        <v>0</v>
      </c>
      <c r="AG108">
        <f t="shared" si="7"/>
        <v>1</v>
      </c>
      <c r="AI108" s="33" t="s">
        <v>66</v>
      </c>
      <c r="AJ108" s="34">
        <v>44912.309027777781</v>
      </c>
    </row>
    <row r="109" spans="1:36" x14ac:dyDescent="0.3">
      <c r="A109" s="3">
        <v>101</v>
      </c>
      <c r="D109" t="s">
        <v>30</v>
      </c>
      <c r="E109" s="3" t="s">
        <v>370</v>
      </c>
      <c r="F109" s="3" t="s">
        <v>66</v>
      </c>
      <c r="G109" s="8">
        <v>0.36458333333333331</v>
      </c>
      <c r="Z109" t="s">
        <v>30</v>
      </c>
      <c r="AA109" t="s">
        <v>66</v>
      </c>
      <c r="AB109" t="s">
        <v>257</v>
      </c>
      <c r="AC109" t="str">
        <f t="shared" si="8"/>
        <v>12/17/2022</v>
      </c>
      <c r="AD109" t="str">
        <f t="shared" si="5"/>
        <v>8:45</v>
      </c>
      <c r="AE109" s="8">
        <v>0.36458333333333331</v>
      </c>
      <c r="AF109">
        <f t="shared" si="6"/>
        <v>0</v>
      </c>
      <c r="AG109">
        <f t="shared" si="7"/>
        <v>1</v>
      </c>
      <c r="AI109" s="33" t="s">
        <v>66</v>
      </c>
      <c r="AJ109" s="34">
        <v>44912.364583333336</v>
      </c>
    </row>
    <row r="110" spans="1:36" x14ac:dyDescent="0.3">
      <c r="A110" s="3">
        <v>102</v>
      </c>
      <c r="D110" t="s">
        <v>30</v>
      </c>
      <c r="E110" s="3" t="s">
        <v>370</v>
      </c>
      <c r="F110" s="3" t="s">
        <v>66</v>
      </c>
      <c r="G110" s="8">
        <v>0.4201388888888889</v>
      </c>
      <c r="Z110" t="s">
        <v>30</v>
      </c>
      <c r="AA110" t="s">
        <v>66</v>
      </c>
      <c r="AB110" t="s">
        <v>259</v>
      </c>
      <c r="AC110" t="str">
        <f t="shared" si="8"/>
        <v>12/17/2022</v>
      </c>
      <c r="AD110" t="str">
        <f t="shared" si="5"/>
        <v>10:05</v>
      </c>
      <c r="AE110" s="8">
        <v>0.4201388888888889</v>
      </c>
      <c r="AF110">
        <f t="shared" si="6"/>
        <v>0</v>
      </c>
      <c r="AG110">
        <f t="shared" si="7"/>
        <v>1</v>
      </c>
      <c r="AI110" s="33" t="s">
        <v>66</v>
      </c>
      <c r="AJ110" s="34">
        <v>44912.420138888891</v>
      </c>
    </row>
    <row r="111" spans="1:36" x14ac:dyDescent="0.3">
      <c r="A111" s="3">
        <v>103</v>
      </c>
      <c r="B111" s="19" t="s">
        <v>446</v>
      </c>
      <c r="C111" s="19" t="s">
        <v>447</v>
      </c>
      <c r="D111" t="s">
        <v>30</v>
      </c>
      <c r="E111" s="3" t="s">
        <v>370</v>
      </c>
      <c r="F111" s="3" t="s">
        <v>66</v>
      </c>
      <c r="G111" s="8">
        <v>0.47569444444444442</v>
      </c>
      <c r="Z111" t="s">
        <v>30</v>
      </c>
      <c r="AA111" t="s">
        <v>66</v>
      </c>
      <c r="AB111" t="s">
        <v>261</v>
      </c>
      <c r="AC111" t="str">
        <f t="shared" si="8"/>
        <v>12/17/2022</v>
      </c>
      <c r="AD111" t="str">
        <f t="shared" si="5"/>
        <v>11:25</v>
      </c>
      <c r="AE111" s="8">
        <v>0.47569444444444442</v>
      </c>
      <c r="AF111">
        <f t="shared" si="6"/>
        <v>0</v>
      </c>
      <c r="AG111">
        <v>0</v>
      </c>
      <c r="AI111" s="33" t="s">
        <v>66</v>
      </c>
      <c r="AJ111" s="34">
        <v>44912.475694444445</v>
      </c>
    </row>
    <row r="112" spans="1:36" x14ac:dyDescent="0.3">
      <c r="A112" s="3">
        <v>104</v>
      </c>
      <c r="D112" t="s">
        <v>35</v>
      </c>
      <c r="E112" s="3" t="s">
        <v>371</v>
      </c>
      <c r="F112" s="3" t="s">
        <v>36</v>
      </c>
      <c r="G112" s="8">
        <v>0.78125</v>
      </c>
      <c r="Z112" t="s">
        <v>35</v>
      </c>
      <c r="AA112" t="s">
        <v>36</v>
      </c>
      <c r="AB112" t="s">
        <v>263</v>
      </c>
      <c r="AC112" t="str">
        <f t="shared" si="8"/>
        <v>12/18/2022</v>
      </c>
      <c r="AD112" t="str">
        <f t="shared" si="5"/>
        <v>18:45</v>
      </c>
      <c r="AE112" s="8">
        <v>0.78125</v>
      </c>
      <c r="AF112">
        <f t="shared" si="6"/>
        <v>0</v>
      </c>
      <c r="AG112">
        <f t="shared" si="7"/>
        <v>1</v>
      </c>
      <c r="AI112" s="33" t="s">
        <v>36</v>
      </c>
      <c r="AJ112" s="34">
        <v>44913.78125</v>
      </c>
    </row>
    <row r="113" spans="1:36" x14ac:dyDescent="0.3">
      <c r="A113" s="3">
        <v>105</v>
      </c>
      <c r="D113" t="s">
        <v>35</v>
      </c>
      <c r="E113" s="3" t="s">
        <v>371</v>
      </c>
      <c r="F113" s="3" t="s">
        <v>36</v>
      </c>
      <c r="G113" s="8">
        <v>0.83680555555555547</v>
      </c>
      <c r="Z113" t="s">
        <v>35</v>
      </c>
      <c r="AA113" t="s">
        <v>36</v>
      </c>
      <c r="AB113" t="s">
        <v>265</v>
      </c>
      <c r="AC113" t="str">
        <f t="shared" si="8"/>
        <v>12/18/2022</v>
      </c>
      <c r="AD113" t="str">
        <f t="shared" si="5"/>
        <v>20:05</v>
      </c>
      <c r="AE113" s="8">
        <v>0.83680555555555547</v>
      </c>
      <c r="AF113">
        <f t="shared" si="6"/>
        <v>0</v>
      </c>
      <c r="AG113">
        <f t="shared" si="7"/>
        <v>1</v>
      </c>
      <c r="AI113" s="33" t="s">
        <v>36</v>
      </c>
      <c r="AJ113" s="34">
        <v>44913.836805555555</v>
      </c>
    </row>
    <row r="114" spans="1:36" x14ac:dyDescent="0.3">
      <c r="A114" s="3">
        <v>106</v>
      </c>
      <c r="D114" t="s">
        <v>35</v>
      </c>
      <c r="E114" s="3" t="s">
        <v>371</v>
      </c>
      <c r="F114" s="3" t="s">
        <v>36</v>
      </c>
      <c r="G114" s="8">
        <v>0.89236111111111116</v>
      </c>
      <c r="Z114" t="s">
        <v>35</v>
      </c>
      <c r="AA114" t="s">
        <v>36</v>
      </c>
      <c r="AB114" t="s">
        <v>267</v>
      </c>
      <c r="AC114" t="str">
        <f t="shared" si="8"/>
        <v>12/18/2022</v>
      </c>
      <c r="AD114" t="str">
        <f t="shared" si="5"/>
        <v>21:25</v>
      </c>
      <c r="AE114" s="8">
        <v>0.89236111111111116</v>
      </c>
      <c r="AF114">
        <f t="shared" si="6"/>
        <v>0</v>
      </c>
      <c r="AG114">
        <f t="shared" si="7"/>
        <v>1</v>
      </c>
      <c r="AI114" s="33" t="s">
        <v>36</v>
      </c>
      <c r="AJ114" s="34">
        <v>44913.892361111109</v>
      </c>
    </row>
    <row r="115" spans="1:36" x14ac:dyDescent="0.3">
      <c r="A115" s="3">
        <v>107</v>
      </c>
      <c r="D115" t="s">
        <v>30</v>
      </c>
      <c r="E115" s="3" t="s">
        <v>372</v>
      </c>
      <c r="F115" s="3" t="s">
        <v>41</v>
      </c>
      <c r="G115" s="8">
        <v>0.84375</v>
      </c>
      <c r="Z115" t="s">
        <v>30</v>
      </c>
      <c r="AA115" t="s">
        <v>41</v>
      </c>
      <c r="AB115" t="s">
        <v>269</v>
      </c>
      <c r="AC115" t="str">
        <f t="shared" si="8"/>
        <v>12/19/2022</v>
      </c>
      <c r="AD115" t="str">
        <f t="shared" si="5"/>
        <v>20:15</v>
      </c>
      <c r="AE115" s="8">
        <v>0.84375</v>
      </c>
      <c r="AF115">
        <f t="shared" si="6"/>
        <v>0</v>
      </c>
      <c r="AG115">
        <f t="shared" si="7"/>
        <v>1</v>
      </c>
      <c r="AI115" s="33" t="s">
        <v>41</v>
      </c>
      <c r="AJ115" s="34">
        <v>44914.84375</v>
      </c>
    </row>
    <row r="116" spans="1:36" x14ac:dyDescent="0.3">
      <c r="A116" s="3">
        <v>108</v>
      </c>
      <c r="D116" t="s">
        <v>30</v>
      </c>
      <c r="E116" s="3" t="s">
        <v>372</v>
      </c>
      <c r="F116" s="3" t="s">
        <v>41</v>
      </c>
      <c r="G116" s="8">
        <v>0.89930555555555547</v>
      </c>
      <c r="Z116" t="s">
        <v>30</v>
      </c>
      <c r="AA116" t="s">
        <v>41</v>
      </c>
      <c r="AB116" t="s">
        <v>271</v>
      </c>
      <c r="AC116" t="str">
        <f t="shared" si="8"/>
        <v>12/19/2022</v>
      </c>
      <c r="AD116" t="str">
        <f t="shared" si="5"/>
        <v>21:35</v>
      </c>
      <c r="AE116" s="8">
        <v>0.89930555555555547</v>
      </c>
      <c r="AF116">
        <f t="shared" si="6"/>
        <v>0</v>
      </c>
      <c r="AG116">
        <f t="shared" si="7"/>
        <v>1</v>
      </c>
      <c r="AI116" s="33" t="s">
        <v>41</v>
      </c>
      <c r="AJ116" s="34">
        <v>44914.899305555555</v>
      </c>
    </row>
    <row r="117" spans="1:36" x14ac:dyDescent="0.3">
      <c r="A117" s="22">
        <v>109</v>
      </c>
      <c r="B117" s="21" t="s">
        <v>382</v>
      </c>
      <c r="C117" s="21" t="s">
        <v>383</v>
      </c>
      <c r="D117" s="23" t="s">
        <v>35</v>
      </c>
      <c r="E117" s="22" t="s">
        <v>373</v>
      </c>
      <c r="F117" s="22" t="s">
        <v>46</v>
      </c>
      <c r="G117" s="24">
        <v>0.90625</v>
      </c>
      <c r="Z117" t="s">
        <v>35</v>
      </c>
      <c r="AA117" t="s">
        <v>46</v>
      </c>
      <c r="AB117" t="s">
        <v>273</v>
      </c>
      <c r="AC117" t="str">
        <f t="shared" si="8"/>
        <v>12/20/2022</v>
      </c>
      <c r="AD117" t="str">
        <f t="shared" si="5"/>
        <v>21:45</v>
      </c>
      <c r="AE117" s="8">
        <v>0.90625</v>
      </c>
      <c r="AF117">
        <f t="shared" si="6"/>
        <v>1</v>
      </c>
      <c r="AG117">
        <f t="shared" si="7"/>
        <v>0</v>
      </c>
      <c r="AI117" s="33" t="s">
        <v>46</v>
      </c>
      <c r="AJ117" s="34">
        <v>44915.90625</v>
      </c>
    </row>
    <row r="118" spans="1:36" x14ac:dyDescent="0.3">
      <c r="A118" s="3">
        <v>110</v>
      </c>
      <c r="D118" t="s">
        <v>35</v>
      </c>
      <c r="E118" s="3" t="s">
        <v>374</v>
      </c>
      <c r="F118" s="3" t="s">
        <v>49</v>
      </c>
      <c r="G118" s="8">
        <v>0.89930555555555547</v>
      </c>
      <c r="Z118" t="s">
        <v>35</v>
      </c>
      <c r="AA118" t="s">
        <v>49</v>
      </c>
      <c r="AB118" t="s">
        <v>275</v>
      </c>
      <c r="AC118" t="str">
        <f t="shared" si="8"/>
        <v>12/21/2022</v>
      </c>
      <c r="AD118" t="str">
        <f t="shared" si="5"/>
        <v>21:35</v>
      </c>
      <c r="AE118" s="8">
        <v>0.89930555555555547</v>
      </c>
      <c r="AF118">
        <f t="shared" si="6"/>
        <v>0</v>
      </c>
      <c r="AG118">
        <f t="shared" si="7"/>
        <v>1</v>
      </c>
      <c r="AI118" s="33" t="s">
        <v>49</v>
      </c>
      <c r="AJ118" s="34">
        <v>44916.899305555555</v>
      </c>
    </row>
    <row r="119" spans="1:36" x14ac:dyDescent="0.3">
      <c r="A119" s="3">
        <v>111</v>
      </c>
      <c r="D119" t="s">
        <v>35</v>
      </c>
      <c r="E119" s="3" t="s">
        <v>375</v>
      </c>
      <c r="F119" s="3" t="s">
        <v>31</v>
      </c>
      <c r="G119" s="8">
        <v>0.89930555555555547</v>
      </c>
      <c r="Z119" t="s">
        <v>35</v>
      </c>
      <c r="AA119" t="s">
        <v>31</v>
      </c>
      <c r="AB119" t="s">
        <v>277</v>
      </c>
      <c r="AC119" t="str">
        <f t="shared" si="8"/>
        <v>12/22/2022</v>
      </c>
      <c r="AD119" t="str">
        <f t="shared" si="5"/>
        <v>21:35</v>
      </c>
      <c r="AE119" s="8">
        <v>0.89930555555555547</v>
      </c>
      <c r="AF119">
        <f t="shared" si="6"/>
        <v>0</v>
      </c>
      <c r="AG119">
        <f t="shared" si="7"/>
        <v>1</v>
      </c>
      <c r="AI119" s="33" t="s">
        <v>31</v>
      </c>
      <c r="AJ119" s="34">
        <v>44917.899305555555</v>
      </c>
    </row>
    <row r="120" spans="1:36" x14ac:dyDescent="0.3">
      <c r="A120" s="3">
        <v>112</v>
      </c>
      <c r="B120" s="30" t="s">
        <v>442</v>
      </c>
      <c r="C120" s="31" t="s">
        <v>383</v>
      </c>
      <c r="D120" t="s">
        <v>30</v>
      </c>
      <c r="E120" s="3" t="s">
        <v>376</v>
      </c>
      <c r="F120" s="3" t="s">
        <v>41</v>
      </c>
      <c r="G120" s="8">
        <v>0.89583333333333337</v>
      </c>
      <c r="Z120" t="s">
        <v>30</v>
      </c>
      <c r="AA120" t="s">
        <v>41</v>
      </c>
      <c r="AB120" t="s">
        <v>279</v>
      </c>
      <c r="AC120" t="str">
        <f t="shared" si="8"/>
        <v>12/26/2022</v>
      </c>
      <c r="AD120" t="str">
        <f t="shared" si="5"/>
        <v>21:30</v>
      </c>
      <c r="AE120" s="8">
        <v>0.89583333333333337</v>
      </c>
      <c r="AF120">
        <f t="shared" si="6"/>
        <v>0</v>
      </c>
      <c r="AG120">
        <v>0</v>
      </c>
      <c r="AI120" s="33" t="s">
        <v>41</v>
      </c>
      <c r="AJ120" s="34">
        <v>44921.895833333336</v>
      </c>
    </row>
    <row r="121" spans="1:36" x14ac:dyDescent="0.3">
      <c r="A121" s="22">
        <v>113</v>
      </c>
      <c r="B121" s="21" t="s">
        <v>382</v>
      </c>
      <c r="C121" s="21" t="s">
        <v>383</v>
      </c>
      <c r="D121" s="23" t="s">
        <v>35</v>
      </c>
      <c r="E121" s="22" t="s">
        <v>377</v>
      </c>
      <c r="F121" s="22" t="s">
        <v>46</v>
      </c>
      <c r="G121" s="24">
        <v>0.90625</v>
      </c>
      <c r="Z121" t="s">
        <v>35</v>
      </c>
      <c r="AA121" t="s">
        <v>46</v>
      </c>
      <c r="AB121" t="s">
        <v>281</v>
      </c>
      <c r="AC121" t="str">
        <f t="shared" si="8"/>
        <v>12/27/2022</v>
      </c>
      <c r="AD121" t="str">
        <f t="shared" si="5"/>
        <v>21:45</v>
      </c>
      <c r="AE121" s="8">
        <v>0.90625</v>
      </c>
      <c r="AF121">
        <f t="shared" si="6"/>
        <v>1</v>
      </c>
      <c r="AG121">
        <f t="shared" si="7"/>
        <v>0</v>
      </c>
      <c r="AI121" s="33" t="s">
        <v>46</v>
      </c>
      <c r="AJ121" s="34">
        <v>44922.90625</v>
      </c>
    </row>
    <row r="122" spans="1:36" x14ac:dyDescent="0.3">
      <c r="A122" s="3">
        <v>114</v>
      </c>
      <c r="B122" s="31" t="s">
        <v>442</v>
      </c>
      <c r="C122" s="30" t="s">
        <v>383</v>
      </c>
      <c r="D122" t="s">
        <v>35</v>
      </c>
      <c r="E122" s="3" t="s">
        <v>378</v>
      </c>
      <c r="F122" s="3" t="s">
        <v>49</v>
      </c>
      <c r="G122" s="8">
        <v>0.89930555555555547</v>
      </c>
      <c r="Z122" t="s">
        <v>35</v>
      </c>
      <c r="AA122" t="s">
        <v>49</v>
      </c>
      <c r="AB122" t="s">
        <v>283</v>
      </c>
      <c r="AC122" t="str">
        <f t="shared" si="8"/>
        <v>12/28/2022</v>
      </c>
      <c r="AD122" t="str">
        <f t="shared" si="5"/>
        <v>21:35</v>
      </c>
      <c r="AE122" s="8">
        <v>0.89930555555555547</v>
      </c>
      <c r="AF122">
        <f t="shared" si="6"/>
        <v>0</v>
      </c>
      <c r="AG122">
        <v>0</v>
      </c>
      <c r="AI122" s="33" t="s">
        <v>49</v>
      </c>
      <c r="AJ122" s="34">
        <v>44923.899305555555</v>
      </c>
    </row>
    <row r="123" spans="1:36" x14ac:dyDescent="0.3">
      <c r="A123" s="3">
        <v>115</v>
      </c>
      <c r="B123" s="30" t="s">
        <v>442</v>
      </c>
      <c r="C123" s="31" t="s">
        <v>383</v>
      </c>
      <c r="D123" t="s">
        <v>35</v>
      </c>
      <c r="E123" s="3" t="s">
        <v>379</v>
      </c>
      <c r="F123" s="3" t="s">
        <v>31</v>
      </c>
      <c r="G123" s="8">
        <v>0.92708333333333337</v>
      </c>
      <c r="Z123" t="s">
        <v>35</v>
      </c>
      <c r="AA123" t="s">
        <v>31</v>
      </c>
      <c r="AB123" t="s">
        <v>285</v>
      </c>
      <c r="AC123" t="str">
        <f t="shared" si="8"/>
        <v>12/29/2022</v>
      </c>
      <c r="AD123" t="str">
        <f t="shared" si="5"/>
        <v>22:15</v>
      </c>
      <c r="AE123" s="8">
        <v>0.92708333333333337</v>
      </c>
      <c r="AF123">
        <f t="shared" si="6"/>
        <v>0</v>
      </c>
      <c r="AG123">
        <v>0</v>
      </c>
      <c r="AI123" s="33" t="s">
        <v>31</v>
      </c>
      <c r="AJ123" s="34">
        <v>44924.927083333336</v>
      </c>
    </row>
    <row r="124" spans="1:36" x14ac:dyDescent="0.3">
      <c r="AF124">
        <f>SUM(AF4:AF123)</f>
        <v>16</v>
      </c>
      <c r="AG124">
        <f>SUM(AG7:AG123)</f>
        <v>87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DCC7B-9406-4631-B54F-A1F23205DE55}">
  <dimension ref="A1:AO124"/>
  <sheetViews>
    <sheetView workbookViewId="0">
      <pane xSplit="7" ySplit="3" topLeftCell="H31" activePane="bottomRight" state="frozen"/>
      <selection pane="topRight" activeCell="H1" sqref="H1"/>
      <selection pane="bottomLeft" activeCell="A4" sqref="A4"/>
      <selection pane="bottomRight" sqref="A1:XFD1048576"/>
    </sheetView>
  </sheetViews>
  <sheetFormatPr defaultRowHeight="14.4" x14ac:dyDescent="0.3"/>
  <cols>
    <col min="1" max="1" width="6.77734375" customWidth="1"/>
    <col min="2" max="4" width="15.77734375" customWidth="1"/>
    <col min="5" max="5" width="10.77734375" customWidth="1"/>
    <col min="6" max="6" width="8.88671875" style="3"/>
    <col min="8" max="8" width="3.77734375" customWidth="1"/>
    <col min="11" max="11" width="15.77734375" customWidth="1"/>
    <col min="13" max="24" width="8.88671875" hidden="1" customWidth="1"/>
    <col min="26" max="26" width="15.21875" customWidth="1"/>
    <col min="27" max="27" width="8.88671875" customWidth="1"/>
    <col min="28" max="28" width="15.6640625" customWidth="1"/>
    <col min="29" max="29" width="10.5546875" customWidth="1"/>
    <col min="30" max="30" width="8.88671875" customWidth="1"/>
    <col min="36" max="36" width="15.6640625" bestFit="1" customWidth="1"/>
    <col min="38" max="38" width="11.33203125" bestFit="1" customWidth="1"/>
  </cols>
  <sheetData>
    <row r="1" spans="1:41" x14ac:dyDescent="0.3">
      <c r="A1" s="1" t="s">
        <v>456</v>
      </c>
      <c r="B1" s="2"/>
      <c r="C1" s="2"/>
      <c r="E1" s="3"/>
    </row>
    <row r="2" spans="1:41" x14ac:dyDescent="0.3">
      <c r="A2" s="4"/>
      <c r="B2" s="2"/>
      <c r="C2" s="2"/>
      <c r="E2" s="3"/>
      <c r="AL2" t="s">
        <v>455</v>
      </c>
      <c r="AO2" t="s">
        <v>455</v>
      </c>
    </row>
    <row r="3" spans="1:41" x14ac:dyDescent="0.3">
      <c r="A3" s="5" t="s">
        <v>289</v>
      </c>
      <c r="B3" s="6" t="s">
        <v>290</v>
      </c>
      <c r="C3" s="6" t="s">
        <v>291</v>
      </c>
      <c r="D3" s="5" t="s">
        <v>15</v>
      </c>
      <c r="E3" s="5" t="s">
        <v>292</v>
      </c>
      <c r="F3" s="5" t="s">
        <v>293</v>
      </c>
      <c r="G3" s="5" t="s">
        <v>294</v>
      </c>
      <c r="H3" s="7"/>
      <c r="I3" s="7" t="s">
        <v>295</v>
      </c>
      <c r="J3" s="7"/>
      <c r="K3" s="7" t="s">
        <v>296</v>
      </c>
      <c r="AF3" t="s">
        <v>392</v>
      </c>
      <c r="AG3" t="s">
        <v>393</v>
      </c>
      <c r="AI3" s="33" t="s">
        <v>21</v>
      </c>
      <c r="AJ3" s="33" t="s">
        <v>22</v>
      </c>
      <c r="AL3" t="s">
        <v>290</v>
      </c>
      <c r="AO3" t="s">
        <v>291</v>
      </c>
    </row>
    <row r="4" spans="1:41" x14ac:dyDescent="0.3">
      <c r="A4" s="3"/>
      <c r="B4" t="s">
        <v>384</v>
      </c>
      <c r="C4" t="s">
        <v>384</v>
      </c>
      <c r="D4" t="s">
        <v>30</v>
      </c>
      <c r="E4" s="3" t="s">
        <v>297</v>
      </c>
      <c r="F4" s="3" t="s">
        <v>31</v>
      </c>
      <c r="G4" s="8">
        <v>0.82291666666666663</v>
      </c>
      <c r="I4" t="s">
        <v>444</v>
      </c>
      <c r="K4" s="9" t="s">
        <v>396</v>
      </c>
      <c r="Z4" t="s">
        <v>30</v>
      </c>
      <c r="AA4" t="s">
        <v>31</v>
      </c>
      <c r="AB4" t="s">
        <v>32</v>
      </c>
      <c r="AC4" t="str">
        <f>TRIM(LEFT(AB4,9))</f>
        <v>9/1/2022</v>
      </c>
      <c r="AD4" t="str">
        <f>TRIM(RIGHT(AB4,5))</f>
        <v>19:45</v>
      </c>
      <c r="AE4" s="8">
        <v>0.82291666666666663</v>
      </c>
      <c r="AF4">
        <f>IF((B4="Tuesday_Night"),1,0)</f>
        <v>0</v>
      </c>
    </row>
    <row r="5" spans="1:41" x14ac:dyDescent="0.3">
      <c r="A5" s="3"/>
      <c r="B5" s="25" t="s">
        <v>385</v>
      </c>
      <c r="C5" s="25" t="s">
        <v>385</v>
      </c>
      <c r="D5" t="s">
        <v>35</v>
      </c>
      <c r="E5" s="3" t="s">
        <v>298</v>
      </c>
      <c r="F5" s="3" t="s">
        <v>36</v>
      </c>
      <c r="G5" s="8">
        <v>0.67013888888888884</v>
      </c>
      <c r="K5" s="10" t="s">
        <v>386</v>
      </c>
      <c r="Z5" t="s">
        <v>35</v>
      </c>
      <c r="AA5" t="s">
        <v>36</v>
      </c>
      <c r="AB5" t="s">
        <v>37</v>
      </c>
      <c r="AC5" t="str">
        <f t="shared" ref="AC5:AC41" si="0">TRIM(LEFT(AB5,9))</f>
        <v>9/4/2022</v>
      </c>
      <c r="AD5" t="str">
        <f t="shared" ref="AD5:AD68" si="1">TRIM(RIGHT(AB5,5))</f>
        <v>16:05</v>
      </c>
      <c r="AE5" s="8">
        <v>0.67013888888888884</v>
      </c>
      <c r="AF5">
        <f t="shared" ref="AF5:AF68" si="2">IF((B5="Tuesday_Night"),1,0)</f>
        <v>0</v>
      </c>
    </row>
    <row r="6" spans="1:41" x14ac:dyDescent="0.3">
      <c r="A6" s="3"/>
      <c r="B6" s="25" t="s">
        <v>385</v>
      </c>
      <c r="C6" s="25" t="s">
        <v>385</v>
      </c>
      <c r="D6" t="s">
        <v>35</v>
      </c>
      <c r="E6" s="3" t="s">
        <v>298</v>
      </c>
      <c r="F6" s="3" t="s">
        <v>36</v>
      </c>
      <c r="G6" s="8">
        <v>0.72569444444444453</v>
      </c>
      <c r="K6" s="11" t="s">
        <v>387</v>
      </c>
      <c r="Z6" t="s">
        <v>35</v>
      </c>
      <c r="AA6" t="s">
        <v>36</v>
      </c>
      <c r="AB6" t="s">
        <v>39</v>
      </c>
      <c r="AC6" t="str">
        <f t="shared" si="0"/>
        <v>9/4/2022</v>
      </c>
      <c r="AD6" t="str">
        <f t="shared" si="1"/>
        <v>17:25</v>
      </c>
      <c r="AE6" s="8">
        <v>0.72569444444444453</v>
      </c>
      <c r="AF6">
        <f t="shared" si="2"/>
        <v>0</v>
      </c>
    </row>
    <row r="7" spans="1:41" x14ac:dyDescent="0.3">
      <c r="A7" s="3">
        <v>1</v>
      </c>
      <c r="B7" s="12" t="s">
        <v>380</v>
      </c>
      <c r="C7" s="16" t="s">
        <v>381</v>
      </c>
      <c r="D7" t="s">
        <v>30</v>
      </c>
      <c r="E7" s="3" t="s">
        <v>299</v>
      </c>
      <c r="F7" s="3" t="s">
        <v>41</v>
      </c>
      <c r="G7" s="8">
        <v>0.84375</v>
      </c>
      <c r="K7" s="12" t="s">
        <v>380</v>
      </c>
      <c r="Z7" t="s">
        <v>30</v>
      </c>
      <c r="AA7" t="s">
        <v>41</v>
      </c>
      <c r="AB7" t="s">
        <v>42</v>
      </c>
      <c r="AC7" t="str">
        <f t="shared" si="0"/>
        <v>9/5/2022</v>
      </c>
      <c r="AD7" t="str">
        <f t="shared" si="1"/>
        <v>20:15</v>
      </c>
      <c r="AE7" s="8">
        <v>0.84375</v>
      </c>
      <c r="AF7">
        <f t="shared" si="2"/>
        <v>0</v>
      </c>
      <c r="AG7">
        <f>IF((AF7=0),1,0)</f>
        <v>1</v>
      </c>
      <c r="AH7" t="s">
        <v>397</v>
      </c>
      <c r="AL7" t="str">
        <f>_xlfn.XLOOKUP(A7,From_Marty!$K$3:$K$47,From_Marty!$L$3:$L$47,"Not_Found",0,1)</f>
        <v>Capitals</v>
      </c>
      <c r="AM7" s="12" t="s">
        <v>380</v>
      </c>
      <c r="AN7" s="16" t="s">
        <v>381</v>
      </c>
      <c r="AO7" t="str">
        <f>_xlfn.XLOOKUP(A7,From_Marty!$K$3:$K$47,From_Marty!$M$3:$M$47,"Not_Found",0,1)</f>
        <v>Wizzards</v>
      </c>
    </row>
    <row r="8" spans="1:41" x14ac:dyDescent="0.3">
      <c r="A8" s="3"/>
      <c r="B8" s="25" t="s">
        <v>385</v>
      </c>
      <c r="C8" s="25" t="s">
        <v>385</v>
      </c>
      <c r="D8" t="s">
        <v>30</v>
      </c>
      <c r="E8" s="3" t="s">
        <v>299</v>
      </c>
      <c r="F8" s="3" t="s">
        <v>41</v>
      </c>
      <c r="G8" s="8">
        <v>0.89930555555555547</v>
      </c>
      <c r="K8" s="13" t="s">
        <v>388</v>
      </c>
      <c r="Z8" t="s">
        <v>30</v>
      </c>
      <c r="AA8" t="s">
        <v>41</v>
      </c>
      <c r="AB8" t="s">
        <v>44</v>
      </c>
      <c r="AC8" t="str">
        <f t="shared" si="0"/>
        <v>9/5/2022</v>
      </c>
      <c r="AD8" t="str">
        <f t="shared" si="1"/>
        <v>21:35</v>
      </c>
      <c r="AE8" s="8">
        <v>0.89930555555555547</v>
      </c>
      <c r="AF8">
        <f t="shared" si="2"/>
        <v>0</v>
      </c>
      <c r="AG8">
        <v>0</v>
      </c>
      <c r="AL8" t="str">
        <f>_xlfn.XLOOKUP(A8,From_Marty!$K$3:$K$47,From_Marty!$L$3:$L$47,"Not_Found",0,1)</f>
        <v>Not_Found</v>
      </c>
      <c r="AM8" s="25" t="s">
        <v>385</v>
      </c>
      <c r="AN8" s="25" t="s">
        <v>385</v>
      </c>
      <c r="AO8" t="str">
        <f>_xlfn.XLOOKUP(A8,From_Marty!$K$3:$K$47,From_Marty!$M$3:$M$47,"Not_Found",0,1)</f>
        <v>Not_Found</v>
      </c>
    </row>
    <row r="9" spans="1:41" x14ac:dyDescent="0.3">
      <c r="A9" s="22">
        <v>2</v>
      </c>
      <c r="B9" s="21" t="s">
        <v>382</v>
      </c>
      <c r="C9" s="21" t="s">
        <v>383</v>
      </c>
      <c r="D9" s="23" t="s">
        <v>35</v>
      </c>
      <c r="E9" s="22" t="s">
        <v>300</v>
      </c>
      <c r="F9" s="22" t="s">
        <v>46</v>
      </c>
      <c r="G9" s="24">
        <v>0.90625</v>
      </c>
      <c r="K9" s="14" t="s">
        <v>389</v>
      </c>
      <c r="Z9" t="s">
        <v>35</v>
      </c>
      <c r="AA9" t="s">
        <v>46</v>
      </c>
      <c r="AB9" t="s">
        <v>47</v>
      </c>
      <c r="AC9" t="str">
        <f t="shared" si="0"/>
        <v>9/6/2022</v>
      </c>
      <c r="AD9" t="str">
        <f t="shared" si="1"/>
        <v>21:45</v>
      </c>
      <c r="AE9" s="8">
        <v>0.90625</v>
      </c>
      <c r="AF9">
        <f t="shared" si="2"/>
        <v>1</v>
      </c>
      <c r="AG9">
        <f t="shared" ref="AG9:AG72" si="3">IF((AF9=0),1,0)</f>
        <v>0</v>
      </c>
      <c r="AL9" t="str">
        <f>_xlfn.XLOOKUP(A9,From_Marty!$K$3:$K$47,From_Marty!$L$3:$L$47,"Not_Found",0,1)</f>
        <v>Not_Found</v>
      </c>
      <c r="AM9" s="21" t="s">
        <v>382</v>
      </c>
      <c r="AN9" s="21" t="s">
        <v>383</v>
      </c>
      <c r="AO9" t="str">
        <f>_xlfn.XLOOKUP(A9,From_Marty!$K$3:$K$47,From_Marty!$M$3:$M$47,"Not_Found",0,1)</f>
        <v>Not_Found</v>
      </c>
    </row>
    <row r="10" spans="1:41" x14ac:dyDescent="0.3">
      <c r="A10" s="3">
        <v>3</v>
      </c>
      <c r="B10" s="13" t="s">
        <v>388</v>
      </c>
      <c r="C10" s="17" t="s">
        <v>390</v>
      </c>
      <c r="D10" t="s">
        <v>35</v>
      </c>
      <c r="E10" s="3" t="s">
        <v>301</v>
      </c>
      <c r="F10" s="3" t="s">
        <v>49</v>
      </c>
      <c r="G10" s="8">
        <v>0.89930555555555547</v>
      </c>
      <c r="K10" s="15" t="s">
        <v>394</v>
      </c>
      <c r="Z10" t="s">
        <v>35</v>
      </c>
      <c r="AA10" t="s">
        <v>49</v>
      </c>
      <c r="AB10" t="s">
        <v>50</v>
      </c>
      <c r="AC10" t="str">
        <f t="shared" si="0"/>
        <v>9/7/2022</v>
      </c>
      <c r="AD10" t="str">
        <f t="shared" si="1"/>
        <v>21:35</v>
      </c>
      <c r="AE10" s="8">
        <v>0.89930555555555547</v>
      </c>
      <c r="AF10">
        <f t="shared" si="2"/>
        <v>0</v>
      </c>
      <c r="AG10">
        <f t="shared" si="3"/>
        <v>1</v>
      </c>
      <c r="AH10" t="s">
        <v>398</v>
      </c>
      <c r="AL10" t="str">
        <f>_xlfn.XLOOKUP(A10,From_Marty!$K$3:$K$47,From_Marty!$L$3:$L$47,"Not_Found",0,1)</f>
        <v>Wolves</v>
      </c>
      <c r="AM10" s="13" t="s">
        <v>388</v>
      </c>
      <c r="AN10" s="17" t="s">
        <v>390</v>
      </c>
      <c r="AO10" t="str">
        <f>_xlfn.XLOOKUP(A10,From_Marty!$K$3:$K$47,From_Marty!$M$3:$M$47,"Not_Found",0,1)</f>
        <v>Champs</v>
      </c>
    </row>
    <row r="11" spans="1:41" x14ac:dyDescent="0.3">
      <c r="A11" s="3">
        <v>4</v>
      </c>
      <c r="B11" s="10" t="s">
        <v>386</v>
      </c>
      <c r="C11" s="11" t="s">
        <v>387</v>
      </c>
      <c r="D11" t="s">
        <v>35</v>
      </c>
      <c r="E11" s="3" t="s">
        <v>302</v>
      </c>
      <c r="F11" s="3" t="s">
        <v>31</v>
      </c>
      <c r="G11" s="8">
        <v>0.82291666666666663</v>
      </c>
      <c r="K11" s="16" t="s">
        <v>381</v>
      </c>
      <c r="Z11" t="s">
        <v>35</v>
      </c>
      <c r="AA11" t="s">
        <v>31</v>
      </c>
      <c r="AB11" t="s">
        <v>52</v>
      </c>
      <c r="AC11" t="str">
        <f t="shared" si="0"/>
        <v>9/8/2022</v>
      </c>
      <c r="AD11" t="str">
        <f t="shared" si="1"/>
        <v>19:45</v>
      </c>
      <c r="AE11" s="8">
        <v>0.82291666666666663</v>
      </c>
      <c r="AF11">
        <f t="shared" si="2"/>
        <v>0</v>
      </c>
      <c r="AG11">
        <f t="shared" si="3"/>
        <v>1</v>
      </c>
      <c r="AH11" t="s">
        <v>399</v>
      </c>
      <c r="AL11" t="str">
        <f>_xlfn.XLOOKUP(A11,From_Marty!$K$3:$K$47,From_Marty!$L$3:$L$47,"Not_Found",0,1)</f>
        <v>Journeymen</v>
      </c>
      <c r="AM11" s="10" t="s">
        <v>386</v>
      </c>
      <c r="AN11" s="11" t="s">
        <v>387</v>
      </c>
      <c r="AO11" t="str">
        <f>_xlfn.XLOOKUP(A11,From_Marty!$K$3:$K$47,From_Marty!$M$3:$M$47,"Not_Found",0,1)</f>
        <v>Legends</v>
      </c>
    </row>
    <row r="12" spans="1:41" x14ac:dyDescent="0.3">
      <c r="A12" s="3">
        <v>5</v>
      </c>
      <c r="B12" s="14" t="s">
        <v>389</v>
      </c>
      <c r="C12" s="15" t="s">
        <v>394</v>
      </c>
      <c r="D12" t="s">
        <v>35</v>
      </c>
      <c r="E12" s="3" t="s">
        <v>303</v>
      </c>
      <c r="F12" s="3" t="s">
        <v>36</v>
      </c>
      <c r="G12" s="8">
        <v>0.83333333333333337</v>
      </c>
      <c r="K12" s="17" t="s">
        <v>390</v>
      </c>
      <c r="Z12" t="s">
        <v>35</v>
      </c>
      <c r="AA12" t="s">
        <v>36</v>
      </c>
      <c r="AB12" t="s">
        <v>54</v>
      </c>
      <c r="AC12" t="str">
        <f t="shared" si="0"/>
        <v>9/11/2022</v>
      </c>
      <c r="AD12" t="str">
        <f t="shared" si="1"/>
        <v>20:00</v>
      </c>
      <c r="AE12" s="8">
        <v>0.83333333333333337</v>
      </c>
      <c r="AF12">
        <f t="shared" si="2"/>
        <v>0</v>
      </c>
      <c r="AG12">
        <f t="shared" si="3"/>
        <v>1</v>
      </c>
      <c r="AH12" t="s">
        <v>400</v>
      </c>
      <c r="AI12" s="33" t="s">
        <v>36</v>
      </c>
      <c r="AJ12" s="34">
        <v>44815.833333333336</v>
      </c>
      <c r="AL12" t="str">
        <f>_xlfn.XLOOKUP(A12,From_Marty!$K$3:$K$47,From_Marty!$L$3:$L$47,"Not_Found",0,1)</f>
        <v>Lions_Pride</v>
      </c>
      <c r="AM12" s="14" t="s">
        <v>389</v>
      </c>
      <c r="AN12" s="15" t="s">
        <v>394</v>
      </c>
      <c r="AO12" t="str">
        <f>_xlfn.XLOOKUP(A12,From_Marty!$K$3:$K$47,From_Marty!$M$3:$M$47,"Not_Found",0,1)</f>
        <v>Hammers</v>
      </c>
    </row>
    <row r="13" spans="1:41" x14ac:dyDescent="0.3">
      <c r="A13" s="3">
        <v>6</v>
      </c>
      <c r="B13" s="11" t="s">
        <v>387</v>
      </c>
      <c r="C13" s="9" t="s">
        <v>396</v>
      </c>
      <c r="D13" t="s">
        <v>35</v>
      </c>
      <c r="E13" s="3" t="s">
        <v>303</v>
      </c>
      <c r="F13" s="3" t="s">
        <v>36</v>
      </c>
      <c r="G13" s="8">
        <v>0.88888888888888884</v>
      </c>
      <c r="K13" s="18" t="s">
        <v>395</v>
      </c>
      <c r="Z13" t="s">
        <v>35</v>
      </c>
      <c r="AA13" t="s">
        <v>36</v>
      </c>
      <c r="AB13" t="s">
        <v>56</v>
      </c>
      <c r="AC13" t="str">
        <f t="shared" si="0"/>
        <v>9/11/2022</v>
      </c>
      <c r="AD13" t="str">
        <f t="shared" si="1"/>
        <v>21:20</v>
      </c>
      <c r="AE13" s="8">
        <v>0.88888888888888884</v>
      </c>
      <c r="AF13">
        <f t="shared" si="2"/>
        <v>0</v>
      </c>
      <c r="AG13">
        <f t="shared" si="3"/>
        <v>1</v>
      </c>
      <c r="AH13" t="s">
        <v>401</v>
      </c>
      <c r="AI13" s="33" t="s">
        <v>36</v>
      </c>
      <c r="AJ13" s="34">
        <v>44815.888888888891</v>
      </c>
      <c r="AL13" t="str">
        <f>_xlfn.XLOOKUP(A13,From_Marty!$K$3:$K$47,From_Marty!$L$3:$L$47,"Not_Found",0,1)</f>
        <v>CCHC</v>
      </c>
      <c r="AM13" s="11" t="s">
        <v>387</v>
      </c>
      <c r="AN13" s="9" t="s">
        <v>396</v>
      </c>
      <c r="AO13" t="str">
        <f>_xlfn.XLOOKUP(A13,From_Marty!$K$3:$K$47,From_Marty!$M$3:$M$47,"Not_Found",0,1)</f>
        <v>Legends</v>
      </c>
    </row>
    <row r="14" spans="1:41" x14ac:dyDescent="0.3">
      <c r="A14" s="3">
        <v>7</v>
      </c>
      <c r="B14" s="17" t="s">
        <v>390</v>
      </c>
      <c r="C14" s="16" t="s">
        <v>381</v>
      </c>
      <c r="D14" t="s">
        <v>30</v>
      </c>
      <c r="E14" s="3" t="s">
        <v>304</v>
      </c>
      <c r="F14" s="3" t="s">
        <v>41</v>
      </c>
      <c r="G14" s="8">
        <v>0.89583333333333337</v>
      </c>
      <c r="H14" s="13" t="s">
        <v>388</v>
      </c>
      <c r="I14" s="14" t="s">
        <v>389</v>
      </c>
      <c r="Z14" t="s">
        <v>30</v>
      </c>
      <c r="AA14" t="s">
        <v>41</v>
      </c>
      <c r="AB14" t="s">
        <v>58</v>
      </c>
      <c r="AC14" t="str">
        <f t="shared" si="0"/>
        <v>9/12/2022</v>
      </c>
      <c r="AD14" t="str">
        <f t="shared" si="1"/>
        <v>21:30</v>
      </c>
      <c r="AE14" s="8">
        <v>0.89583333333333337</v>
      </c>
      <c r="AF14">
        <f>IF((H14="Tuesday_Night"),1,0)</f>
        <v>0</v>
      </c>
      <c r="AG14">
        <f t="shared" si="3"/>
        <v>1</v>
      </c>
      <c r="AH14" t="s">
        <v>402</v>
      </c>
      <c r="AI14" s="33" t="s">
        <v>41</v>
      </c>
      <c r="AJ14" s="34">
        <v>44816.895833333336</v>
      </c>
      <c r="AL14" t="str">
        <f>_xlfn.XLOOKUP(A14,From_Marty!$K$3:$K$47,From_Marty!$L$3:$L$47,"Not_Found",0,1)</f>
        <v>Wizzards</v>
      </c>
      <c r="AM14" s="13" t="s">
        <v>388</v>
      </c>
      <c r="AN14" s="14" t="s">
        <v>389</v>
      </c>
      <c r="AO14" t="str">
        <f>_xlfn.XLOOKUP(A14,From_Marty!$K$3:$K$47,From_Marty!$M$3:$M$47,"Not_Found",0,1)</f>
        <v>Wolves</v>
      </c>
    </row>
    <row r="15" spans="1:41" x14ac:dyDescent="0.3">
      <c r="A15" s="22">
        <v>8</v>
      </c>
      <c r="B15" s="21" t="s">
        <v>382</v>
      </c>
      <c r="C15" s="21" t="s">
        <v>383</v>
      </c>
      <c r="D15" s="23" t="s">
        <v>35</v>
      </c>
      <c r="E15" s="22" t="s">
        <v>305</v>
      </c>
      <c r="F15" s="22" t="s">
        <v>46</v>
      </c>
      <c r="G15" s="24">
        <v>0.90625</v>
      </c>
      <c r="K15" s="19" t="s">
        <v>391</v>
      </c>
      <c r="Z15" t="s">
        <v>35</v>
      </c>
      <c r="AA15" t="s">
        <v>46</v>
      </c>
      <c r="AB15" t="s">
        <v>60</v>
      </c>
      <c r="AC15" t="str">
        <f t="shared" si="0"/>
        <v>9/13/2022</v>
      </c>
      <c r="AD15" t="str">
        <f t="shared" si="1"/>
        <v>21:45</v>
      </c>
      <c r="AE15" s="8">
        <v>0.90625</v>
      </c>
      <c r="AF15">
        <f t="shared" si="2"/>
        <v>1</v>
      </c>
      <c r="AG15">
        <f t="shared" si="3"/>
        <v>0</v>
      </c>
      <c r="AI15" s="33" t="s">
        <v>46</v>
      </c>
      <c r="AJ15" s="34">
        <v>44817.90625</v>
      </c>
      <c r="AL15" t="str">
        <f>_xlfn.XLOOKUP(A15,From_Marty!$K$3:$K$47,From_Marty!$L$3:$L$47,"Not_Found",0,1)</f>
        <v>Not_Found</v>
      </c>
      <c r="AM15" s="21" t="s">
        <v>382</v>
      </c>
      <c r="AN15" s="21" t="s">
        <v>383</v>
      </c>
      <c r="AO15" t="str">
        <f>_xlfn.XLOOKUP(A15,From_Marty!$K$3:$K$47,From_Marty!$M$3:$M$47,"Not_Found",0,1)</f>
        <v>Not_Found</v>
      </c>
    </row>
    <row r="16" spans="1:41" x14ac:dyDescent="0.3">
      <c r="A16" s="3">
        <v>9</v>
      </c>
      <c r="B16" s="10" t="s">
        <v>386</v>
      </c>
      <c r="C16" s="9" t="s">
        <v>396</v>
      </c>
      <c r="D16" t="s">
        <v>35</v>
      </c>
      <c r="E16" s="3" t="s">
        <v>306</v>
      </c>
      <c r="F16" s="3" t="s">
        <v>49</v>
      </c>
      <c r="G16" s="8">
        <v>0.89930555555555547</v>
      </c>
      <c r="K16" s="20" t="s">
        <v>448</v>
      </c>
      <c r="Z16" t="s">
        <v>35</v>
      </c>
      <c r="AA16" t="s">
        <v>49</v>
      </c>
      <c r="AB16" t="s">
        <v>62</v>
      </c>
      <c r="AC16" t="str">
        <f t="shared" si="0"/>
        <v>9/14/2022</v>
      </c>
      <c r="AD16" t="str">
        <f t="shared" si="1"/>
        <v>21:35</v>
      </c>
      <c r="AE16" s="8">
        <v>0.89930555555555547</v>
      </c>
      <c r="AF16">
        <f t="shared" si="2"/>
        <v>0</v>
      </c>
      <c r="AG16">
        <f t="shared" si="3"/>
        <v>1</v>
      </c>
      <c r="AH16" t="s">
        <v>403</v>
      </c>
      <c r="AI16" s="33" t="s">
        <v>49</v>
      </c>
      <c r="AJ16" s="34">
        <v>44818.899305555555</v>
      </c>
      <c r="AL16" t="str">
        <f>_xlfn.XLOOKUP(A16,From_Marty!$K$3:$K$47,From_Marty!$L$3:$L$47,"Not_Found",0,1)</f>
        <v>CCHC</v>
      </c>
      <c r="AM16" s="10" t="s">
        <v>386</v>
      </c>
      <c r="AN16" s="9" t="s">
        <v>396</v>
      </c>
      <c r="AO16" t="str">
        <f>_xlfn.XLOOKUP(A16,From_Marty!$K$3:$K$47,From_Marty!$M$3:$M$47,"Not_Found",0,1)</f>
        <v>Journeymen</v>
      </c>
    </row>
    <row r="17" spans="1:41" x14ac:dyDescent="0.3">
      <c r="A17" s="3">
        <v>10</v>
      </c>
      <c r="B17" s="13" t="s">
        <v>388</v>
      </c>
      <c r="C17" s="14" t="s">
        <v>389</v>
      </c>
      <c r="D17" t="s">
        <v>30</v>
      </c>
      <c r="E17" s="3" t="s">
        <v>307</v>
      </c>
      <c r="F17" s="3" t="s">
        <v>31</v>
      </c>
      <c r="G17" s="8">
        <v>0.79166666666666663</v>
      </c>
      <c r="H17" s="17" t="s">
        <v>390</v>
      </c>
      <c r="I17" s="16" t="s">
        <v>381</v>
      </c>
      <c r="K17" s="21" t="s">
        <v>382</v>
      </c>
      <c r="Z17" t="s">
        <v>30</v>
      </c>
      <c r="AA17" t="s">
        <v>31</v>
      </c>
      <c r="AB17" t="s">
        <v>64</v>
      </c>
      <c r="AC17" t="str">
        <f t="shared" si="0"/>
        <v>9/15/2022</v>
      </c>
      <c r="AD17" t="str">
        <f t="shared" si="1"/>
        <v>19:00</v>
      </c>
      <c r="AE17" s="8">
        <v>0.79166666666666663</v>
      </c>
      <c r="AF17">
        <f>IF((B14="Tuesday_Night"),1,0)</f>
        <v>0</v>
      </c>
      <c r="AG17">
        <f t="shared" si="3"/>
        <v>1</v>
      </c>
      <c r="AH17" t="s">
        <v>405</v>
      </c>
      <c r="AI17" s="33" t="s">
        <v>31</v>
      </c>
      <c r="AJ17" s="34">
        <v>44819.791666666664</v>
      </c>
      <c r="AL17" t="str">
        <f>_xlfn.XLOOKUP(A17,From_Marty!$K$3:$K$47,From_Marty!$L$3:$L$47,"Not_Found",0,1)</f>
        <v>Champs</v>
      </c>
      <c r="AM17" s="17" t="s">
        <v>390</v>
      </c>
      <c r="AN17" s="16" t="s">
        <v>381</v>
      </c>
      <c r="AO17" t="str">
        <f>_xlfn.XLOOKUP(A17,From_Marty!$K$3:$K$47,From_Marty!$M$3:$M$47,"Not_Found",0,1)</f>
        <v>Hammers</v>
      </c>
    </row>
    <row r="18" spans="1:41" x14ac:dyDescent="0.3">
      <c r="A18" s="3">
        <v>11</v>
      </c>
      <c r="B18" s="12" t="s">
        <v>380</v>
      </c>
      <c r="C18" s="15" t="s">
        <v>394</v>
      </c>
      <c r="D18" t="s">
        <v>30</v>
      </c>
      <c r="E18" s="3" t="s">
        <v>308</v>
      </c>
      <c r="F18" s="3" t="s">
        <v>66</v>
      </c>
      <c r="G18" s="8">
        <v>0.30902777777777779</v>
      </c>
      <c r="Z18" t="s">
        <v>30</v>
      </c>
      <c r="AA18" t="s">
        <v>66</v>
      </c>
      <c r="AB18" t="s">
        <v>67</v>
      </c>
      <c r="AC18" t="str">
        <f t="shared" si="0"/>
        <v>9/17/2022</v>
      </c>
      <c r="AD18" t="str">
        <f t="shared" si="1"/>
        <v>7:25</v>
      </c>
      <c r="AE18" s="8">
        <v>0.30902777777777779</v>
      </c>
      <c r="AF18">
        <f t="shared" si="2"/>
        <v>0</v>
      </c>
      <c r="AG18">
        <f t="shared" si="3"/>
        <v>1</v>
      </c>
      <c r="AH18" t="s">
        <v>406</v>
      </c>
      <c r="AI18" s="33" t="s">
        <v>66</v>
      </c>
      <c r="AJ18" s="34">
        <v>44821.309027777781</v>
      </c>
      <c r="AL18" t="str">
        <f>_xlfn.XLOOKUP(A18,From_Marty!$K$3:$K$47,From_Marty!$L$3:$L$47,"Not_Found",0,1)</f>
        <v>Lions_Pride</v>
      </c>
      <c r="AM18" s="12" t="s">
        <v>380</v>
      </c>
      <c r="AN18" s="15" t="s">
        <v>394</v>
      </c>
      <c r="AO18" t="str">
        <f>_xlfn.XLOOKUP(A18,From_Marty!$K$3:$K$47,From_Marty!$M$3:$M$47,"Not_Found",0,1)</f>
        <v>Capitals</v>
      </c>
    </row>
    <row r="19" spans="1:41" x14ac:dyDescent="0.3">
      <c r="A19" s="3">
        <v>12</v>
      </c>
      <c r="B19" s="17" t="s">
        <v>390</v>
      </c>
      <c r="C19" s="14" t="s">
        <v>389</v>
      </c>
      <c r="D19" t="s">
        <v>30</v>
      </c>
      <c r="E19" s="3" t="s">
        <v>308</v>
      </c>
      <c r="F19" s="3" t="s">
        <v>66</v>
      </c>
      <c r="G19" s="8">
        <v>0.36458333333333331</v>
      </c>
      <c r="Z19" t="s">
        <v>30</v>
      </c>
      <c r="AA19" t="s">
        <v>66</v>
      </c>
      <c r="AB19" t="s">
        <v>69</v>
      </c>
      <c r="AC19" t="str">
        <f t="shared" si="0"/>
        <v>9/17/2022</v>
      </c>
      <c r="AD19" t="str">
        <f t="shared" si="1"/>
        <v>8:45</v>
      </c>
      <c r="AE19" s="8">
        <v>0.36458333333333331</v>
      </c>
      <c r="AF19">
        <f t="shared" si="2"/>
        <v>0</v>
      </c>
      <c r="AG19">
        <f t="shared" si="3"/>
        <v>1</v>
      </c>
      <c r="AH19" t="s">
        <v>407</v>
      </c>
      <c r="AI19" s="33" t="s">
        <v>66</v>
      </c>
      <c r="AJ19" s="34">
        <v>44821.364583333336</v>
      </c>
      <c r="AL19" t="str">
        <f>_xlfn.XLOOKUP(A19,From_Marty!$K$3:$K$47,From_Marty!$L$3:$L$47,"Not_Found",0,1)</f>
        <v>Wolves</v>
      </c>
      <c r="AM19" s="17" t="s">
        <v>390</v>
      </c>
      <c r="AN19" s="14" t="s">
        <v>389</v>
      </c>
      <c r="AO19" t="str">
        <f>_xlfn.XLOOKUP(A19,From_Marty!$K$3:$K$47,From_Marty!$M$3:$M$47,"Not_Found",0,1)</f>
        <v>Hammers</v>
      </c>
    </row>
    <row r="20" spans="1:41" x14ac:dyDescent="0.3">
      <c r="A20" s="3">
        <v>13</v>
      </c>
      <c r="B20" s="20" t="s">
        <v>448</v>
      </c>
      <c r="C20" s="20" t="s">
        <v>448</v>
      </c>
      <c r="D20" s="35" t="s">
        <v>30</v>
      </c>
      <c r="E20" s="36" t="s">
        <v>308</v>
      </c>
      <c r="F20" s="36" t="s">
        <v>66</v>
      </c>
      <c r="G20" s="37">
        <v>0.4201388888888889</v>
      </c>
      <c r="Z20" t="s">
        <v>30</v>
      </c>
      <c r="AA20" t="s">
        <v>66</v>
      </c>
      <c r="AB20" t="s">
        <v>71</v>
      </c>
      <c r="AC20" t="str">
        <f t="shared" si="0"/>
        <v>9/17/2022</v>
      </c>
      <c r="AD20" t="str">
        <f t="shared" si="1"/>
        <v>10:05</v>
      </c>
      <c r="AE20" s="8">
        <v>0.4201388888888889</v>
      </c>
      <c r="AF20">
        <f t="shared" si="2"/>
        <v>0</v>
      </c>
      <c r="AG20">
        <v>0</v>
      </c>
      <c r="AI20" s="33" t="s">
        <v>66</v>
      </c>
      <c r="AJ20" s="34">
        <v>44821.420138888891</v>
      </c>
      <c r="AL20" t="str">
        <f>_xlfn.XLOOKUP(A20,From_Marty!$K$3:$K$47,From_Marty!$L$3:$L$47,"Not_Found",0,1)</f>
        <v>Not_Found</v>
      </c>
      <c r="AM20" s="20" t="s">
        <v>448</v>
      </c>
      <c r="AN20" s="20" t="s">
        <v>448</v>
      </c>
      <c r="AO20" t="str">
        <f>_xlfn.XLOOKUP(A20,From_Marty!$K$3:$K$47,From_Marty!$M$3:$M$47,"Not_Found",0,1)</f>
        <v>Not_Found</v>
      </c>
    </row>
    <row r="21" spans="1:41" x14ac:dyDescent="0.3">
      <c r="A21" s="3">
        <v>14</v>
      </c>
      <c r="B21" s="11" t="s">
        <v>387</v>
      </c>
      <c r="C21" s="10" t="s">
        <v>386</v>
      </c>
      <c r="D21" t="s">
        <v>35</v>
      </c>
      <c r="E21" s="3" t="s">
        <v>309</v>
      </c>
      <c r="F21" s="3" t="s">
        <v>36</v>
      </c>
      <c r="G21" s="8">
        <v>0.83333333333333337</v>
      </c>
      <c r="Z21" t="s">
        <v>35</v>
      </c>
      <c r="AA21" t="s">
        <v>36</v>
      </c>
      <c r="AB21" t="s">
        <v>73</v>
      </c>
      <c r="AC21" t="str">
        <f t="shared" si="0"/>
        <v>9/18/2022</v>
      </c>
      <c r="AD21" t="str">
        <f t="shared" si="1"/>
        <v>20:00</v>
      </c>
      <c r="AE21" s="8">
        <v>0.83333333333333337</v>
      </c>
      <c r="AF21">
        <f t="shared" si="2"/>
        <v>0</v>
      </c>
      <c r="AG21">
        <f t="shared" si="3"/>
        <v>1</v>
      </c>
      <c r="AH21" t="s">
        <v>404</v>
      </c>
      <c r="AI21" s="33" t="s">
        <v>36</v>
      </c>
      <c r="AJ21" s="34">
        <v>44822.833333333336</v>
      </c>
      <c r="AL21" t="str">
        <f>_xlfn.XLOOKUP(A21,From_Marty!$K$3:$K$47,From_Marty!$L$3:$L$47,"Not_Found",0,1)</f>
        <v>Journeymen</v>
      </c>
      <c r="AM21" s="11" t="s">
        <v>387</v>
      </c>
      <c r="AN21" s="10" t="s">
        <v>386</v>
      </c>
      <c r="AO21" t="str">
        <f>_xlfn.XLOOKUP(A21,From_Marty!$K$3:$K$47,From_Marty!$M$3:$M$47,"Not_Found",0,1)</f>
        <v>Legends</v>
      </c>
    </row>
    <row r="22" spans="1:41" x14ac:dyDescent="0.3">
      <c r="A22" s="3">
        <v>15</v>
      </c>
      <c r="B22" s="16" t="s">
        <v>381</v>
      </c>
      <c r="C22" s="15" t="s">
        <v>394</v>
      </c>
      <c r="D22" t="s">
        <v>35</v>
      </c>
      <c r="E22" s="3" t="s">
        <v>309</v>
      </c>
      <c r="F22" s="3" t="s">
        <v>36</v>
      </c>
      <c r="G22" s="8">
        <v>0.88888888888888884</v>
      </c>
      <c r="H22" s="12" t="s">
        <v>380</v>
      </c>
      <c r="I22" s="13" t="s">
        <v>388</v>
      </c>
      <c r="Z22" t="s">
        <v>35</v>
      </c>
      <c r="AA22" t="s">
        <v>36</v>
      </c>
      <c r="AB22" t="s">
        <v>75</v>
      </c>
      <c r="AC22" t="str">
        <f t="shared" si="0"/>
        <v>9/18/2022</v>
      </c>
      <c r="AD22" t="str">
        <f t="shared" si="1"/>
        <v>21:20</v>
      </c>
      <c r="AE22" s="8">
        <v>0.88888888888888884</v>
      </c>
      <c r="AF22">
        <f>IF((H22="Tuesday_Night"),1,0)</f>
        <v>0</v>
      </c>
      <c r="AG22">
        <f t="shared" si="3"/>
        <v>1</v>
      </c>
      <c r="AH22" t="s">
        <v>408</v>
      </c>
      <c r="AI22" s="33" t="s">
        <v>36</v>
      </c>
      <c r="AJ22" s="34">
        <v>44822.888888888891</v>
      </c>
      <c r="AL22" t="str">
        <f>_xlfn.XLOOKUP(A22,From_Marty!$K$3:$K$47,From_Marty!$L$3:$L$47,"Not_Found",0,1)</f>
        <v>Lions_Pride</v>
      </c>
      <c r="AM22" s="12" t="s">
        <v>380</v>
      </c>
      <c r="AN22" s="13" t="s">
        <v>388</v>
      </c>
      <c r="AO22" t="str">
        <f>_xlfn.XLOOKUP(A22,From_Marty!$K$3:$K$47,From_Marty!$M$3:$M$47,"Not_Found",0,1)</f>
        <v>Wizzards</v>
      </c>
    </row>
    <row r="23" spans="1:41" x14ac:dyDescent="0.3">
      <c r="A23" s="3">
        <v>16</v>
      </c>
      <c r="B23" s="12" t="s">
        <v>380</v>
      </c>
      <c r="C23" s="13" t="s">
        <v>388</v>
      </c>
      <c r="D23" t="s">
        <v>30</v>
      </c>
      <c r="E23" s="3" t="s">
        <v>310</v>
      </c>
      <c r="F23" s="3" t="s">
        <v>41</v>
      </c>
      <c r="G23" s="8">
        <v>0.89583333333333337</v>
      </c>
      <c r="H23" s="16" t="s">
        <v>381</v>
      </c>
      <c r="I23" s="15" t="s">
        <v>394</v>
      </c>
      <c r="Z23" t="s">
        <v>30</v>
      </c>
      <c r="AA23" t="s">
        <v>41</v>
      </c>
      <c r="AB23" t="s">
        <v>77</v>
      </c>
      <c r="AC23" t="str">
        <f t="shared" si="0"/>
        <v>9/19/2022</v>
      </c>
      <c r="AD23" t="str">
        <f t="shared" si="1"/>
        <v>21:30</v>
      </c>
      <c r="AE23" s="8">
        <v>0.89583333333333337</v>
      </c>
      <c r="AF23">
        <f>IF((H23="Tuesday_Night"),1,0)</f>
        <v>0</v>
      </c>
      <c r="AG23">
        <f t="shared" si="3"/>
        <v>1</v>
      </c>
      <c r="AH23" t="s">
        <v>409</v>
      </c>
      <c r="AI23" s="33" t="s">
        <v>41</v>
      </c>
      <c r="AJ23" s="34">
        <v>44823.895833333336</v>
      </c>
      <c r="AL23" t="str">
        <f>_xlfn.XLOOKUP(A23,From_Marty!$K$3:$K$47,From_Marty!$L$3:$L$47,"Not_Found",0,1)</f>
        <v>Capitals</v>
      </c>
      <c r="AM23" s="16" t="s">
        <v>381</v>
      </c>
      <c r="AN23" s="15" t="s">
        <v>394</v>
      </c>
      <c r="AO23" t="str">
        <f>_xlfn.XLOOKUP(A23,From_Marty!$K$3:$K$47,From_Marty!$M$3:$M$47,"Not_Found",0,1)</f>
        <v>Champs</v>
      </c>
    </row>
    <row r="24" spans="1:41" x14ac:dyDescent="0.3">
      <c r="A24" s="22">
        <v>17</v>
      </c>
      <c r="B24" s="21" t="s">
        <v>382</v>
      </c>
      <c r="C24" s="21" t="s">
        <v>383</v>
      </c>
      <c r="D24" s="23" t="s">
        <v>35</v>
      </c>
      <c r="E24" s="22" t="s">
        <v>311</v>
      </c>
      <c r="F24" s="22" t="s">
        <v>46</v>
      </c>
      <c r="G24" s="24">
        <v>0.90625</v>
      </c>
      <c r="Z24" t="s">
        <v>35</v>
      </c>
      <c r="AA24" t="s">
        <v>46</v>
      </c>
      <c r="AB24" t="s">
        <v>79</v>
      </c>
      <c r="AC24" t="str">
        <f t="shared" si="0"/>
        <v>9/20/2022</v>
      </c>
      <c r="AD24" t="str">
        <f t="shared" si="1"/>
        <v>21:45</v>
      </c>
      <c r="AE24" s="8">
        <v>0.90625</v>
      </c>
      <c r="AF24">
        <f t="shared" si="2"/>
        <v>1</v>
      </c>
      <c r="AG24">
        <f t="shared" si="3"/>
        <v>0</v>
      </c>
      <c r="AI24" s="33" t="s">
        <v>46</v>
      </c>
      <c r="AJ24" s="34">
        <v>44824.90625</v>
      </c>
      <c r="AL24" t="str">
        <f>_xlfn.XLOOKUP(A24,From_Marty!$K$3:$K$47,From_Marty!$L$3:$L$47,"Not_Found",0,1)</f>
        <v>Not_Found</v>
      </c>
      <c r="AM24" s="21" t="s">
        <v>382</v>
      </c>
      <c r="AN24" s="21" t="s">
        <v>383</v>
      </c>
      <c r="AO24" t="str">
        <f>_xlfn.XLOOKUP(A24,From_Marty!$K$3:$K$47,From_Marty!$M$3:$M$47,"Not_Found",0,1)</f>
        <v>Not_Found</v>
      </c>
    </row>
    <row r="25" spans="1:41" x14ac:dyDescent="0.3">
      <c r="A25" s="3">
        <v>18</v>
      </c>
      <c r="B25" s="14" t="s">
        <v>389</v>
      </c>
      <c r="C25" s="16" t="s">
        <v>381</v>
      </c>
      <c r="D25" t="s">
        <v>35</v>
      </c>
      <c r="E25" s="3" t="s">
        <v>312</v>
      </c>
      <c r="F25" s="3" t="s">
        <v>49</v>
      </c>
      <c r="G25" s="8">
        <v>0.89930555555555547</v>
      </c>
      <c r="Z25" t="s">
        <v>35</v>
      </c>
      <c r="AA25" t="s">
        <v>49</v>
      </c>
      <c r="AB25" t="s">
        <v>81</v>
      </c>
      <c r="AC25" t="str">
        <f t="shared" si="0"/>
        <v>9/21/2022</v>
      </c>
      <c r="AD25" t="str">
        <f t="shared" si="1"/>
        <v>21:35</v>
      </c>
      <c r="AE25" s="8">
        <v>0.89930555555555547</v>
      </c>
      <c r="AF25">
        <f t="shared" si="2"/>
        <v>0</v>
      </c>
      <c r="AG25">
        <f t="shared" si="3"/>
        <v>1</v>
      </c>
      <c r="AH25" t="s">
        <v>410</v>
      </c>
      <c r="AI25" s="33" t="s">
        <v>49</v>
      </c>
      <c r="AJ25" s="34">
        <v>44825.899305555555</v>
      </c>
      <c r="AL25" t="str">
        <f>_xlfn.XLOOKUP(A25,From_Marty!$K$3:$K$47,From_Marty!$L$3:$L$47,"Not_Found",0,1)</f>
        <v>Wizzards</v>
      </c>
      <c r="AM25" s="14" t="s">
        <v>389</v>
      </c>
      <c r="AN25" s="16" t="s">
        <v>381</v>
      </c>
      <c r="AO25" t="str">
        <f>_xlfn.XLOOKUP(A25,From_Marty!$K$3:$K$47,From_Marty!$M$3:$M$47,"Not_Found",0,1)</f>
        <v>Hammers</v>
      </c>
    </row>
    <row r="26" spans="1:41" x14ac:dyDescent="0.3">
      <c r="A26" s="3">
        <v>19</v>
      </c>
      <c r="B26" s="19" t="s">
        <v>446</v>
      </c>
      <c r="C26" s="19" t="s">
        <v>447</v>
      </c>
      <c r="D26" s="38" t="s">
        <v>35</v>
      </c>
      <c r="E26" s="39" t="s">
        <v>313</v>
      </c>
      <c r="F26" s="39" t="s">
        <v>36</v>
      </c>
      <c r="G26" s="40">
        <v>0.83333333333333337</v>
      </c>
      <c r="Z26" t="s">
        <v>35</v>
      </c>
      <c r="AA26" t="s">
        <v>36</v>
      </c>
      <c r="AB26" t="s">
        <v>83</v>
      </c>
      <c r="AC26" t="str">
        <f t="shared" si="0"/>
        <v>9/25/2022</v>
      </c>
      <c r="AD26" t="str">
        <f t="shared" si="1"/>
        <v>20:00</v>
      </c>
      <c r="AE26" s="8">
        <v>0.83333333333333337</v>
      </c>
      <c r="AF26">
        <f t="shared" si="2"/>
        <v>0</v>
      </c>
      <c r="AG26">
        <v>0</v>
      </c>
      <c r="AI26" s="33" t="s">
        <v>36</v>
      </c>
      <c r="AJ26" s="34">
        <v>44829.833333333336</v>
      </c>
      <c r="AL26" t="str">
        <f>_xlfn.XLOOKUP(A26,From_Marty!$K$3:$K$47,From_Marty!$L$3:$L$47,"Not_Found",0,1)</f>
        <v>Not_Found</v>
      </c>
      <c r="AM26" s="19" t="s">
        <v>446</v>
      </c>
      <c r="AN26" s="19" t="s">
        <v>447</v>
      </c>
      <c r="AO26" t="str">
        <f>_xlfn.XLOOKUP(A26,From_Marty!$K$3:$K$47,From_Marty!$M$3:$M$47,"Not_Found",0,1)</f>
        <v>Not_Found</v>
      </c>
    </row>
    <row r="27" spans="1:41" x14ac:dyDescent="0.3">
      <c r="A27" s="3">
        <v>20</v>
      </c>
      <c r="B27" s="9" t="s">
        <v>396</v>
      </c>
      <c r="C27" s="11" t="s">
        <v>387</v>
      </c>
      <c r="D27" t="s">
        <v>35</v>
      </c>
      <c r="E27" s="3" t="s">
        <v>313</v>
      </c>
      <c r="F27" s="3" t="s">
        <v>36</v>
      </c>
      <c r="G27" s="8">
        <v>0.88888888888888884</v>
      </c>
      <c r="Z27" t="s">
        <v>35</v>
      </c>
      <c r="AA27" t="s">
        <v>36</v>
      </c>
      <c r="AB27" t="s">
        <v>85</v>
      </c>
      <c r="AC27" t="str">
        <f t="shared" si="0"/>
        <v>9/25/2022</v>
      </c>
      <c r="AD27" t="str">
        <f t="shared" si="1"/>
        <v>21:20</v>
      </c>
      <c r="AE27" s="8">
        <v>0.88888888888888884</v>
      </c>
      <c r="AF27">
        <f t="shared" si="2"/>
        <v>0</v>
      </c>
      <c r="AG27">
        <f t="shared" si="3"/>
        <v>1</v>
      </c>
      <c r="AH27" t="s">
        <v>411</v>
      </c>
      <c r="AI27" s="33" t="s">
        <v>36</v>
      </c>
      <c r="AJ27" s="34">
        <v>44829.888888888891</v>
      </c>
      <c r="AL27" t="str">
        <f>_xlfn.XLOOKUP(A27,From_Marty!$K$3:$K$47,From_Marty!$L$3:$L$47,"Not_Found",0,1)</f>
        <v>CCHC</v>
      </c>
      <c r="AM27" s="9" t="s">
        <v>396</v>
      </c>
      <c r="AN27" s="11" t="s">
        <v>387</v>
      </c>
      <c r="AO27" t="str">
        <f>_xlfn.XLOOKUP(A27,From_Marty!$K$3:$K$47,From_Marty!$M$3:$M$47,"Not_Found",0,1)</f>
        <v>Legends</v>
      </c>
    </row>
    <row r="28" spans="1:41" x14ac:dyDescent="0.3">
      <c r="A28" s="3">
        <v>21</v>
      </c>
      <c r="B28" s="17" t="s">
        <v>390</v>
      </c>
      <c r="C28" s="12" t="s">
        <v>380</v>
      </c>
      <c r="D28" t="s">
        <v>30</v>
      </c>
      <c r="E28" s="3" t="s">
        <v>314</v>
      </c>
      <c r="F28" s="3" t="s">
        <v>41</v>
      </c>
      <c r="G28" s="8">
        <v>0.89583333333333337</v>
      </c>
      <c r="H28" s="15" t="s">
        <v>394</v>
      </c>
      <c r="I28" s="13" t="s">
        <v>388</v>
      </c>
      <c r="Z28" t="s">
        <v>30</v>
      </c>
      <c r="AA28" t="s">
        <v>41</v>
      </c>
      <c r="AB28" t="s">
        <v>87</v>
      </c>
      <c r="AC28" t="str">
        <f t="shared" si="0"/>
        <v>9/26/2022</v>
      </c>
      <c r="AD28" t="str">
        <f t="shared" si="1"/>
        <v>21:30</v>
      </c>
      <c r="AE28" s="8">
        <v>0.89583333333333337</v>
      </c>
      <c r="AF28">
        <f>IF((H28="Tuesday_Night"),1,0)</f>
        <v>0</v>
      </c>
      <c r="AG28">
        <f t="shared" si="3"/>
        <v>1</v>
      </c>
      <c r="AH28" t="s">
        <v>414</v>
      </c>
      <c r="AI28" s="33" t="s">
        <v>41</v>
      </c>
      <c r="AJ28" s="34">
        <v>44830.895833333336</v>
      </c>
      <c r="AL28" t="str">
        <f>_xlfn.XLOOKUP(A28,From_Marty!$K$3:$K$47,From_Marty!$L$3:$L$47,"Not_Found",0,1)</f>
        <v>Wolves</v>
      </c>
      <c r="AM28" s="15" t="s">
        <v>394</v>
      </c>
      <c r="AN28" s="13" t="s">
        <v>388</v>
      </c>
      <c r="AO28" t="str">
        <f>_xlfn.XLOOKUP(A28,From_Marty!$K$3:$K$47,From_Marty!$M$3:$M$47,"Not_Found",0,1)</f>
        <v>Capitals</v>
      </c>
    </row>
    <row r="29" spans="1:41" x14ac:dyDescent="0.3">
      <c r="A29" s="22">
        <v>22</v>
      </c>
      <c r="B29" s="21" t="s">
        <v>382</v>
      </c>
      <c r="C29" s="21" t="s">
        <v>383</v>
      </c>
      <c r="D29" s="23" t="s">
        <v>35</v>
      </c>
      <c r="E29" s="22" t="s">
        <v>315</v>
      </c>
      <c r="F29" s="22" t="s">
        <v>46</v>
      </c>
      <c r="G29" s="24">
        <v>0.90625</v>
      </c>
      <c r="Z29" t="s">
        <v>35</v>
      </c>
      <c r="AA29" t="s">
        <v>46</v>
      </c>
      <c r="AB29" t="s">
        <v>89</v>
      </c>
      <c r="AC29" t="str">
        <f t="shared" si="0"/>
        <v>9/27/2022</v>
      </c>
      <c r="AD29" t="str">
        <f t="shared" si="1"/>
        <v>21:45</v>
      </c>
      <c r="AE29" s="8">
        <v>0.90625</v>
      </c>
      <c r="AF29">
        <f t="shared" si="2"/>
        <v>1</v>
      </c>
      <c r="AG29">
        <f t="shared" si="3"/>
        <v>0</v>
      </c>
      <c r="AI29" s="33" t="s">
        <v>46</v>
      </c>
      <c r="AJ29" s="34">
        <v>44831.90625</v>
      </c>
      <c r="AL29" t="str">
        <f>_xlfn.XLOOKUP(A29,From_Marty!$K$3:$K$47,From_Marty!$L$3:$L$47,"Not_Found",0,1)</f>
        <v>Not_Found</v>
      </c>
      <c r="AM29" s="21" t="s">
        <v>382</v>
      </c>
      <c r="AN29" s="21" t="s">
        <v>383</v>
      </c>
      <c r="AO29" t="str">
        <f>_xlfn.XLOOKUP(A29,From_Marty!$K$3:$K$47,From_Marty!$M$3:$M$47,"Not_Found",0,1)</f>
        <v>Not_Found</v>
      </c>
    </row>
    <row r="30" spans="1:41" x14ac:dyDescent="0.3">
      <c r="A30" s="3">
        <v>23</v>
      </c>
      <c r="B30" s="9" t="s">
        <v>396</v>
      </c>
      <c r="C30" s="10" t="s">
        <v>386</v>
      </c>
      <c r="D30" t="s">
        <v>35</v>
      </c>
      <c r="E30" s="3" t="s">
        <v>316</v>
      </c>
      <c r="F30" s="3" t="s">
        <v>49</v>
      </c>
      <c r="G30" s="8">
        <v>0.89930555555555547</v>
      </c>
      <c r="Z30" t="s">
        <v>35</v>
      </c>
      <c r="AA30" t="s">
        <v>49</v>
      </c>
      <c r="AB30" t="s">
        <v>91</v>
      </c>
      <c r="AC30" t="str">
        <f t="shared" si="0"/>
        <v>9/28/2022</v>
      </c>
      <c r="AD30" t="str">
        <f t="shared" si="1"/>
        <v>21:35</v>
      </c>
      <c r="AE30" s="8">
        <v>0.89930555555555547</v>
      </c>
      <c r="AF30">
        <f t="shared" si="2"/>
        <v>0</v>
      </c>
      <c r="AG30">
        <f t="shared" si="3"/>
        <v>1</v>
      </c>
      <c r="AH30" t="s">
        <v>415</v>
      </c>
      <c r="AI30" s="33" t="s">
        <v>49</v>
      </c>
      <c r="AJ30" s="34">
        <v>44832.899305555555</v>
      </c>
      <c r="AL30" t="str">
        <f>_xlfn.XLOOKUP(A30,From_Marty!$K$3:$K$47,From_Marty!$L$3:$L$47,"Not_Found",0,1)</f>
        <v>CCHC</v>
      </c>
      <c r="AM30" s="9" t="s">
        <v>396</v>
      </c>
      <c r="AN30" s="10" t="s">
        <v>386</v>
      </c>
      <c r="AO30" t="str">
        <f>_xlfn.XLOOKUP(A30,From_Marty!$K$3:$K$47,From_Marty!$M$3:$M$47,"Not_Found",0,1)</f>
        <v>Journeymen</v>
      </c>
    </row>
    <row r="31" spans="1:41" x14ac:dyDescent="0.3">
      <c r="A31" s="3">
        <v>24</v>
      </c>
      <c r="B31" s="15" t="s">
        <v>394</v>
      </c>
      <c r="C31" s="13" t="s">
        <v>388</v>
      </c>
      <c r="D31" t="s">
        <v>30</v>
      </c>
      <c r="E31" s="3" t="s">
        <v>317</v>
      </c>
      <c r="F31" s="3" t="s">
        <v>31</v>
      </c>
      <c r="G31" s="8">
        <v>0.82291666666666663</v>
      </c>
      <c r="H31" s="17" t="s">
        <v>390</v>
      </c>
      <c r="I31" s="12" t="s">
        <v>380</v>
      </c>
      <c r="Z31" t="s">
        <v>30</v>
      </c>
      <c r="AA31" t="s">
        <v>31</v>
      </c>
      <c r="AB31" t="s">
        <v>93</v>
      </c>
      <c r="AC31" t="str">
        <f t="shared" si="0"/>
        <v>9/29/2022</v>
      </c>
      <c r="AD31" t="str">
        <f t="shared" si="1"/>
        <v>19:45</v>
      </c>
      <c r="AE31" s="8">
        <v>0.82291666666666663</v>
      </c>
      <c r="AF31">
        <f t="shared" si="2"/>
        <v>0</v>
      </c>
      <c r="AG31">
        <f t="shared" si="3"/>
        <v>1</v>
      </c>
      <c r="AH31" t="s">
        <v>416</v>
      </c>
      <c r="AI31" s="33" t="s">
        <v>31</v>
      </c>
      <c r="AJ31" s="34">
        <v>44833.822916666664</v>
      </c>
      <c r="AL31" t="str">
        <f>_xlfn.XLOOKUP(A31,From_Marty!$K$3:$K$47,From_Marty!$L$3:$L$47,"Not_Found",0,1)</f>
        <v>Lions_Pride</v>
      </c>
      <c r="AM31" s="17" t="s">
        <v>390</v>
      </c>
      <c r="AN31" s="12" t="s">
        <v>380</v>
      </c>
      <c r="AO31" t="str">
        <f>_xlfn.XLOOKUP(A31,From_Marty!$K$3:$K$47,From_Marty!$M$3:$M$47,"Not_Found",0,1)</f>
        <v>Champs</v>
      </c>
    </row>
    <row r="32" spans="1:41" x14ac:dyDescent="0.3">
      <c r="A32" s="3">
        <v>25</v>
      </c>
      <c r="B32" s="10" t="s">
        <v>386</v>
      </c>
      <c r="C32" s="11" t="s">
        <v>387</v>
      </c>
      <c r="D32" t="s">
        <v>35</v>
      </c>
      <c r="E32" s="3" t="s">
        <v>318</v>
      </c>
      <c r="F32" s="3" t="s">
        <v>36</v>
      </c>
      <c r="G32" s="8">
        <v>0.85416666666666663</v>
      </c>
      <c r="I32" t="s">
        <v>443</v>
      </c>
      <c r="Z32" t="s">
        <v>35</v>
      </c>
      <c r="AA32" t="s">
        <v>36</v>
      </c>
      <c r="AB32" t="s">
        <v>97</v>
      </c>
      <c r="AC32" t="str">
        <f t="shared" si="0"/>
        <v>10/2/2022</v>
      </c>
      <c r="AD32" t="str">
        <f t="shared" si="1"/>
        <v>20:00</v>
      </c>
      <c r="AE32" s="8">
        <v>0.83333333333333337</v>
      </c>
      <c r="AF32">
        <f t="shared" si="2"/>
        <v>0</v>
      </c>
      <c r="AG32">
        <f t="shared" si="3"/>
        <v>1</v>
      </c>
      <c r="AH32" t="s">
        <v>412</v>
      </c>
      <c r="AI32" s="33" t="s">
        <v>36</v>
      </c>
      <c r="AJ32" s="34">
        <v>44836.854166666664</v>
      </c>
      <c r="AL32" t="str">
        <f>_xlfn.XLOOKUP(A32,From_Marty!$K$3:$K$47,From_Marty!$L$3:$L$47,"Not_Found",0,1)</f>
        <v>Journeymen</v>
      </c>
      <c r="AM32" s="10" t="s">
        <v>386</v>
      </c>
      <c r="AN32" s="11" t="s">
        <v>387</v>
      </c>
      <c r="AO32" t="str">
        <f>_xlfn.XLOOKUP(A32,From_Marty!$K$3:$K$47,From_Marty!$M$3:$M$47,"Not_Found",0,1)</f>
        <v>Legends</v>
      </c>
    </row>
    <row r="33" spans="1:41" x14ac:dyDescent="0.3">
      <c r="A33" s="3">
        <v>26</v>
      </c>
      <c r="B33" s="14" t="s">
        <v>389</v>
      </c>
      <c r="C33" s="12" t="s">
        <v>380</v>
      </c>
      <c r="D33" t="s">
        <v>35</v>
      </c>
      <c r="E33" s="3" t="s">
        <v>318</v>
      </c>
      <c r="F33" s="3" t="s">
        <v>36</v>
      </c>
      <c r="G33" s="8">
        <v>0.90972222222222221</v>
      </c>
      <c r="I33" t="s">
        <v>443</v>
      </c>
      <c r="Z33" t="s">
        <v>35</v>
      </c>
      <c r="AA33" t="s">
        <v>36</v>
      </c>
      <c r="AB33" t="s">
        <v>99</v>
      </c>
      <c r="AC33" t="str">
        <f t="shared" si="0"/>
        <v>10/2/2022</v>
      </c>
      <c r="AD33" t="str">
        <f t="shared" si="1"/>
        <v>21:20</v>
      </c>
      <c r="AE33" s="8">
        <v>0.88888888888888884</v>
      </c>
      <c r="AF33">
        <f t="shared" si="2"/>
        <v>0</v>
      </c>
      <c r="AG33">
        <f t="shared" si="3"/>
        <v>1</v>
      </c>
      <c r="AH33" t="s">
        <v>417</v>
      </c>
      <c r="AI33" s="33" t="s">
        <v>36</v>
      </c>
      <c r="AJ33" s="34">
        <v>44836.909722222219</v>
      </c>
      <c r="AL33" t="str">
        <f>_xlfn.XLOOKUP(A33,From_Marty!$K$3:$K$47,From_Marty!$L$3:$L$47,"Not_Found",0,1)</f>
        <v>Capitals</v>
      </c>
      <c r="AM33" s="15" t="s">
        <v>394</v>
      </c>
      <c r="AN33" s="17" t="s">
        <v>390</v>
      </c>
      <c r="AO33" t="str">
        <f>_xlfn.XLOOKUP(A33,From_Marty!$K$3:$K$47,From_Marty!$M$3:$M$47,"Not_Found",0,1)</f>
        <v>Hammers</v>
      </c>
    </row>
    <row r="34" spans="1:41" x14ac:dyDescent="0.3">
      <c r="A34" s="3">
        <v>27</v>
      </c>
      <c r="B34" s="16" t="s">
        <v>381</v>
      </c>
      <c r="C34" s="13" t="s">
        <v>388</v>
      </c>
      <c r="D34" t="s">
        <v>30</v>
      </c>
      <c r="E34" s="3" t="s">
        <v>319</v>
      </c>
      <c r="F34" s="3" t="s">
        <v>41</v>
      </c>
      <c r="G34" s="8">
        <v>0.89583333333333337</v>
      </c>
      <c r="Z34" t="s">
        <v>30</v>
      </c>
      <c r="AA34" t="s">
        <v>41</v>
      </c>
      <c r="AB34" t="s">
        <v>101</v>
      </c>
      <c r="AC34" t="str">
        <f t="shared" si="0"/>
        <v>10/3/2022</v>
      </c>
      <c r="AD34" t="str">
        <f t="shared" si="1"/>
        <v>21:30</v>
      </c>
      <c r="AE34" s="8">
        <v>0.89583333333333337</v>
      </c>
      <c r="AF34">
        <f t="shared" si="2"/>
        <v>0</v>
      </c>
      <c r="AG34">
        <f t="shared" si="3"/>
        <v>1</v>
      </c>
      <c r="AH34" t="s">
        <v>418</v>
      </c>
      <c r="AI34" s="33" t="s">
        <v>41</v>
      </c>
      <c r="AJ34" s="34">
        <v>44837.895833333336</v>
      </c>
      <c r="AL34" t="str">
        <f>_xlfn.XLOOKUP(A34,From_Marty!$K$3:$K$47,From_Marty!$L$3:$L$47,"Not_Found",0,1)</f>
        <v>Wizzards</v>
      </c>
      <c r="AM34" s="16" t="s">
        <v>381</v>
      </c>
      <c r="AN34" s="13" t="s">
        <v>388</v>
      </c>
      <c r="AO34" t="str">
        <f>_xlfn.XLOOKUP(A34,From_Marty!$K$3:$K$47,From_Marty!$M$3:$M$47,"Not_Found",0,1)</f>
        <v>Champs</v>
      </c>
    </row>
    <row r="35" spans="1:41" x14ac:dyDescent="0.3">
      <c r="A35" s="22">
        <v>28</v>
      </c>
      <c r="B35" s="21" t="s">
        <v>382</v>
      </c>
      <c r="C35" s="21" t="s">
        <v>383</v>
      </c>
      <c r="D35" s="23" t="s">
        <v>35</v>
      </c>
      <c r="E35" s="22" t="s">
        <v>320</v>
      </c>
      <c r="F35" s="22" t="s">
        <v>46</v>
      </c>
      <c r="G35" s="24">
        <v>0.90625</v>
      </c>
      <c r="Z35" t="s">
        <v>35</v>
      </c>
      <c r="AA35" t="s">
        <v>46</v>
      </c>
      <c r="AB35" t="s">
        <v>103</v>
      </c>
      <c r="AC35" t="str">
        <f t="shared" si="0"/>
        <v>10/4/2022</v>
      </c>
      <c r="AD35" t="str">
        <f t="shared" si="1"/>
        <v>21:45</v>
      </c>
      <c r="AE35" s="8">
        <v>0.90625</v>
      </c>
      <c r="AF35">
        <f t="shared" si="2"/>
        <v>1</v>
      </c>
      <c r="AG35">
        <f t="shared" si="3"/>
        <v>0</v>
      </c>
      <c r="AI35" s="33" t="s">
        <v>46</v>
      </c>
      <c r="AJ35" s="34">
        <v>44838.90625</v>
      </c>
      <c r="AL35" t="str">
        <f>_xlfn.XLOOKUP(A35,From_Marty!$K$3:$K$47,From_Marty!$L$3:$L$47,"Not_Found",0,1)</f>
        <v>Not_Found</v>
      </c>
      <c r="AM35" s="21" t="s">
        <v>382</v>
      </c>
      <c r="AN35" s="21" t="s">
        <v>383</v>
      </c>
      <c r="AO35" t="str">
        <f>_xlfn.XLOOKUP(A35,From_Marty!$K$3:$K$47,From_Marty!$M$3:$M$47,"Not_Found",0,1)</f>
        <v>Not_Found</v>
      </c>
    </row>
    <row r="36" spans="1:41" x14ac:dyDescent="0.3">
      <c r="A36" s="3">
        <v>29</v>
      </c>
      <c r="B36" s="15" t="s">
        <v>394</v>
      </c>
      <c r="C36" s="17" t="s">
        <v>390</v>
      </c>
      <c r="D36" t="s">
        <v>35</v>
      </c>
      <c r="E36" s="3" t="s">
        <v>321</v>
      </c>
      <c r="F36" s="3" t="s">
        <v>49</v>
      </c>
      <c r="G36" s="8">
        <v>0.89930555555555547</v>
      </c>
      <c r="H36" s="14" t="s">
        <v>389</v>
      </c>
      <c r="I36" s="12" t="s">
        <v>380</v>
      </c>
      <c r="Z36" t="s">
        <v>35</v>
      </c>
      <c r="AA36" t="s">
        <v>49</v>
      </c>
      <c r="AB36" t="s">
        <v>105</v>
      </c>
      <c r="AC36" t="str">
        <f t="shared" si="0"/>
        <v>10/5/2022</v>
      </c>
      <c r="AD36" t="str">
        <f t="shared" si="1"/>
        <v>21:35</v>
      </c>
      <c r="AE36" s="8">
        <v>0.89930555555555547</v>
      </c>
      <c r="AF36">
        <f>IF((H36="Tuesday_Night"),1,0)</f>
        <v>0</v>
      </c>
      <c r="AG36">
        <f t="shared" si="3"/>
        <v>1</v>
      </c>
      <c r="AH36" t="s">
        <v>419</v>
      </c>
      <c r="AI36" s="33" t="s">
        <v>49</v>
      </c>
      <c r="AJ36" s="34">
        <v>44839.899305555555</v>
      </c>
      <c r="AL36" t="str">
        <f>_xlfn.XLOOKUP(A36,From_Marty!$K$3:$K$47,From_Marty!$L$3:$L$47,"Not_Found",0,1)</f>
        <v>Lions_Pride</v>
      </c>
      <c r="AM36" s="14" t="s">
        <v>389</v>
      </c>
      <c r="AN36" s="12" t="s">
        <v>380</v>
      </c>
      <c r="AO36" t="str">
        <f>_xlfn.XLOOKUP(A36,From_Marty!$K$3:$K$47,From_Marty!$M$3:$M$47,"Not_Found",0,1)</f>
        <v>Wolves</v>
      </c>
    </row>
    <row r="37" spans="1:41" x14ac:dyDescent="0.3">
      <c r="A37" s="3">
        <v>30</v>
      </c>
      <c r="B37" s="11" t="s">
        <v>387</v>
      </c>
      <c r="C37" s="9" t="s">
        <v>396</v>
      </c>
      <c r="D37" t="s">
        <v>30</v>
      </c>
      <c r="E37" s="3" t="s">
        <v>322</v>
      </c>
      <c r="F37" s="3" t="s">
        <v>31</v>
      </c>
      <c r="G37" s="8">
        <v>0.82291666666666663</v>
      </c>
      <c r="Z37" t="s">
        <v>30</v>
      </c>
      <c r="AA37" t="s">
        <v>31</v>
      </c>
      <c r="AB37" t="s">
        <v>107</v>
      </c>
      <c r="AC37" t="str">
        <f t="shared" si="0"/>
        <v>10/6/2022</v>
      </c>
      <c r="AD37" t="str">
        <f t="shared" si="1"/>
        <v>19:45</v>
      </c>
      <c r="AE37" s="8">
        <v>0.82291666666666663</v>
      </c>
      <c r="AF37">
        <f t="shared" si="2"/>
        <v>0</v>
      </c>
      <c r="AG37">
        <f t="shared" si="3"/>
        <v>1</v>
      </c>
      <c r="AH37" t="s">
        <v>413</v>
      </c>
      <c r="AI37" s="33" t="s">
        <v>31</v>
      </c>
      <c r="AJ37" s="34">
        <v>44840.822916666664</v>
      </c>
      <c r="AL37" t="str">
        <f>_xlfn.XLOOKUP(A37,From_Marty!$K$3:$K$47,From_Marty!$L$3:$L$47,"Not_Found",0,1)</f>
        <v>CCHC</v>
      </c>
      <c r="AM37" s="11" t="s">
        <v>387</v>
      </c>
      <c r="AN37" s="9" t="s">
        <v>396</v>
      </c>
      <c r="AO37" t="str">
        <f>_xlfn.XLOOKUP(A37,From_Marty!$K$3:$K$47,From_Marty!$M$3:$M$47,"Not_Found",0,1)</f>
        <v>Legends</v>
      </c>
    </row>
    <row r="38" spans="1:41" x14ac:dyDescent="0.3">
      <c r="A38" s="3">
        <v>31</v>
      </c>
      <c r="B38" s="12" t="s">
        <v>380</v>
      </c>
      <c r="C38" s="16" t="s">
        <v>381</v>
      </c>
      <c r="D38" t="s">
        <v>30</v>
      </c>
      <c r="E38" s="3" t="s">
        <v>323</v>
      </c>
      <c r="F38" s="3" t="s">
        <v>66</v>
      </c>
      <c r="G38" s="8">
        <v>0.33680555555555558</v>
      </c>
      <c r="Z38" t="s">
        <v>30</v>
      </c>
      <c r="AA38" t="s">
        <v>66</v>
      </c>
      <c r="AB38" t="s">
        <v>109</v>
      </c>
      <c r="AC38" t="str">
        <f t="shared" si="0"/>
        <v>10/8/2022</v>
      </c>
      <c r="AD38" t="str">
        <f t="shared" si="1"/>
        <v>8:05</v>
      </c>
      <c r="AE38" s="8">
        <v>0.33680555555555558</v>
      </c>
      <c r="AF38">
        <f t="shared" si="2"/>
        <v>0</v>
      </c>
      <c r="AG38">
        <f t="shared" si="3"/>
        <v>1</v>
      </c>
      <c r="AH38" t="s">
        <v>420</v>
      </c>
      <c r="AI38" s="33" t="s">
        <v>66</v>
      </c>
      <c r="AJ38" s="34">
        <v>44842.336805555555</v>
      </c>
      <c r="AL38" t="str">
        <f>_xlfn.XLOOKUP(A38,From_Marty!$K$3:$K$47,From_Marty!$L$3:$L$47,"Not_Found",0,1)</f>
        <v>Wizzards</v>
      </c>
      <c r="AM38" s="12" t="s">
        <v>380</v>
      </c>
      <c r="AN38" s="16" t="s">
        <v>381</v>
      </c>
      <c r="AO38" t="str">
        <f>_xlfn.XLOOKUP(A38,From_Marty!$K$3:$K$47,From_Marty!$M$3:$M$47,"Not_Found",0,1)</f>
        <v>Capitals</v>
      </c>
    </row>
    <row r="39" spans="1:41" x14ac:dyDescent="0.3">
      <c r="A39" s="3">
        <v>32</v>
      </c>
      <c r="B39" s="20" t="s">
        <v>448</v>
      </c>
      <c r="C39" s="20" t="s">
        <v>448</v>
      </c>
      <c r="D39" s="35" t="s">
        <v>30</v>
      </c>
      <c r="E39" s="36" t="s">
        <v>323</v>
      </c>
      <c r="F39" s="36" t="s">
        <v>66</v>
      </c>
      <c r="G39" s="37">
        <v>0.3923611111111111</v>
      </c>
      <c r="Z39" t="s">
        <v>30</v>
      </c>
      <c r="AA39" t="s">
        <v>66</v>
      </c>
      <c r="AB39" t="s">
        <v>111</v>
      </c>
      <c r="AC39" t="str">
        <f t="shared" si="0"/>
        <v>10/8/2022</v>
      </c>
      <c r="AD39" t="str">
        <f t="shared" si="1"/>
        <v>9:25</v>
      </c>
      <c r="AE39" s="8">
        <v>0.3923611111111111</v>
      </c>
      <c r="AF39">
        <f t="shared" si="2"/>
        <v>0</v>
      </c>
      <c r="AG39">
        <v>0</v>
      </c>
      <c r="AI39" s="33" t="s">
        <v>66</v>
      </c>
      <c r="AJ39" s="34">
        <v>44842.392361111109</v>
      </c>
      <c r="AL39" t="str">
        <f>_xlfn.XLOOKUP(A39,From_Marty!$K$3:$K$47,From_Marty!$L$3:$L$47,"Not_Found",0,1)</f>
        <v>Not_Found</v>
      </c>
      <c r="AM39" s="20" t="s">
        <v>448</v>
      </c>
      <c r="AN39" s="20" t="s">
        <v>448</v>
      </c>
      <c r="AO39" t="str">
        <f>_xlfn.XLOOKUP(A39,From_Marty!$K$3:$K$47,From_Marty!$M$3:$M$47,"Not_Found",0,1)</f>
        <v>Not_Found</v>
      </c>
    </row>
    <row r="40" spans="1:41" x14ac:dyDescent="0.3">
      <c r="A40" s="3">
        <v>33</v>
      </c>
      <c r="B40" s="13" t="s">
        <v>388</v>
      </c>
      <c r="C40" s="17" t="s">
        <v>390</v>
      </c>
      <c r="D40" t="s">
        <v>35</v>
      </c>
      <c r="E40" s="3" t="s">
        <v>324</v>
      </c>
      <c r="F40" s="3" t="s">
        <v>36</v>
      </c>
      <c r="G40" s="8">
        <v>0.84375</v>
      </c>
      <c r="Z40" t="s">
        <v>35</v>
      </c>
      <c r="AA40" t="s">
        <v>36</v>
      </c>
      <c r="AB40" t="s">
        <v>113</v>
      </c>
      <c r="AC40" t="str">
        <f t="shared" si="0"/>
        <v>10/9/2022</v>
      </c>
      <c r="AD40" t="str">
        <f t="shared" si="1"/>
        <v>20:15</v>
      </c>
      <c r="AE40" s="8">
        <v>0.84375</v>
      </c>
      <c r="AF40">
        <f t="shared" si="2"/>
        <v>0</v>
      </c>
      <c r="AG40">
        <f t="shared" si="3"/>
        <v>1</v>
      </c>
      <c r="AH40" t="s">
        <v>421</v>
      </c>
      <c r="AI40" s="33" t="s">
        <v>36</v>
      </c>
      <c r="AJ40" s="34">
        <v>44843.84375</v>
      </c>
      <c r="AL40" t="str">
        <f>_xlfn.XLOOKUP(A40,From_Marty!$K$3:$K$47,From_Marty!$L$3:$L$47,"Not_Found",0,1)</f>
        <v>Wolves</v>
      </c>
      <c r="AM40" s="13" t="s">
        <v>388</v>
      </c>
      <c r="AN40" s="17" t="s">
        <v>390</v>
      </c>
      <c r="AO40" t="str">
        <f>_xlfn.XLOOKUP(A40,From_Marty!$K$3:$K$47,From_Marty!$M$3:$M$47,"Not_Found",0,1)</f>
        <v>Champs</v>
      </c>
    </row>
    <row r="41" spans="1:41" x14ac:dyDescent="0.3">
      <c r="A41" s="3">
        <v>34</v>
      </c>
      <c r="B41" s="10" t="s">
        <v>386</v>
      </c>
      <c r="C41" s="9" t="s">
        <v>396</v>
      </c>
      <c r="D41" t="s">
        <v>35</v>
      </c>
      <c r="E41" s="3" t="s">
        <v>324</v>
      </c>
      <c r="F41" s="3" t="s">
        <v>36</v>
      </c>
      <c r="G41" s="8">
        <v>0.89930555555555547</v>
      </c>
      <c r="Z41" t="s">
        <v>35</v>
      </c>
      <c r="AA41" t="s">
        <v>36</v>
      </c>
      <c r="AB41" t="s">
        <v>115</v>
      </c>
      <c r="AC41" t="str">
        <f t="shared" si="0"/>
        <v>10/9/2022</v>
      </c>
      <c r="AD41" t="str">
        <f t="shared" si="1"/>
        <v>21:35</v>
      </c>
      <c r="AE41" s="8">
        <v>0.89930555555555547</v>
      </c>
      <c r="AF41">
        <f t="shared" si="2"/>
        <v>0</v>
      </c>
      <c r="AG41">
        <f t="shared" si="3"/>
        <v>1</v>
      </c>
      <c r="AH41" t="s">
        <v>422</v>
      </c>
      <c r="AI41" s="33" t="s">
        <v>36</v>
      </c>
      <c r="AJ41" s="34">
        <v>44843.899305555555</v>
      </c>
      <c r="AL41" t="str">
        <f>_xlfn.XLOOKUP(A41,From_Marty!$K$3:$K$47,From_Marty!$L$3:$L$47,"Not_Found",0,1)</f>
        <v>CCHC</v>
      </c>
      <c r="AM41" s="10" t="s">
        <v>386</v>
      </c>
      <c r="AN41" s="9" t="s">
        <v>396</v>
      </c>
      <c r="AO41" t="str">
        <f>_xlfn.XLOOKUP(A41,From_Marty!$K$3:$K$47,From_Marty!$M$3:$M$47,"Not_Found",0,1)</f>
        <v>Journeymen</v>
      </c>
    </row>
    <row r="42" spans="1:41" x14ac:dyDescent="0.3">
      <c r="A42" s="3">
        <v>35</v>
      </c>
      <c r="B42" s="14" t="s">
        <v>389</v>
      </c>
      <c r="C42" s="15" t="s">
        <v>394</v>
      </c>
      <c r="D42" t="s">
        <v>30</v>
      </c>
      <c r="E42" s="3" t="s">
        <v>325</v>
      </c>
      <c r="F42" s="3" t="s">
        <v>41</v>
      </c>
      <c r="G42" s="8">
        <v>0.89583333333333337</v>
      </c>
      <c r="Z42" t="s">
        <v>30</v>
      </c>
      <c r="AA42" t="s">
        <v>41</v>
      </c>
      <c r="AB42" t="s">
        <v>117</v>
      </c>
      <c r="AC42" t="str">
        <f>TRIM(LEFT(AB42,10))</f>
        <v>10/10/2022</v>
      </c>
      <c r="AD42" t="str">
        <f t="shared" si="1"/>
        <v>21:30</v>
      </c>
      <c r="AE42" s="8">
        <v>0.89583333333333337</v>
      </c>
      <c r="AF42">
        <f t="shared" si="2"/>
        <v>0</v>
      </c>
      <c r="AG42">
        <f t="shared" si="3"/>
        <v>1</v>
      </c>
      <c r="AH42" t="s">
        <v>423</v>
      </c>
      <c r="AI42" s="33" t="s">
        <v>41</v>
      </c>
      <c r="AJ42" s="34">
        <v>44844.895833333336</v>
      </c>
      <c r="AL42" t="str">
        <f>_xlfn.XLOOKUP(A42,From_Marty!$K$3:$K$47,From_Marty!$L$3:$L$47,"Not_Found",0,1)</f>
        <v>Lions_Pride</v>
      </c>
      <c r="AM42" s="14" t="s">
        <v>389</v>
      </c>
      <c r="AN42" s="15" t="s">
        <v>394</v>
      </c>
      <c r="AO42" t="str">
        <f>_xlfn.XLOOKUP(A42,From_Marty!$K$3:$K$47,From_Marty!$M$3:$M$47,"Not_Found",0,1)</f>
        <v>Hammers</v>
      </c>
    </row>
    <row r="43" spans="1:41" x14ac:dyDescent="0.3">
      <c r="A43" s="22">
        <v>36</v>
      </c>
      <c r="B43" s="21" t="s">
        <v>382</v>
      </c>
      <c r="C43" s="21" t="s">
        <v>383</v>
      </c>
      <c r="D43" s="23" t="s">
        <v>35</v>
      </c>
      <c r="E43" s="22" t="s">
        <v>326</v>
      </c>
      <c r="F43" s="22" t="s">
        <v>46</v>
      </c>
      <c r="G43" s="24">
        <v>0.90625</v>
      </c>
      <c r="Z43" t="s">
        <v>35</v>
      </c>
      <c r="AA43" t="s">
        <v>46</v>
      </c>
      <c r="AB43" t="s">
        <v>119</v>
      </c>
      <c r="AC43" t="str">
        <f t="shared" ref="AC43:AC106" si="4">TRIM(LEFT(AB43,10))</f>
        <v>10/11/2022</v>
      </c>
      <c r="AD43" t="str">
        <f t="shared" si="1"/>
        <v>21:45</v>
      </c>
      <c r="AE43" s="8">
        <v>0.90625</v>
      </c>
      <c r="AF43">
        <f t="shared" si="2"/>
        <v>1</v>
      </c>
      <c r="AG43">
        <f t="shared" si="3"/>
        <v>0</v>
      </c>
      <c r="AI43" s="33" t="s">
        <v>46</v>
      </c>
      <c r="AJ43" s="34">
        <v>44845.90625</v>
      </c>
      <c r="AL43" t="str">
        <f>_xlfn.XLOOKUP(A43,From_Marty!$K$3:$K$47,From_Marty!$L$3:$L$47,"Not_Found",0,1)</f>
        <v>Not_Found</v>
      </c>
      <c r="AM43" s="21" t="s">
        <v>382</v>
      </c>
      <c r="AN43" s="21" t="s">
        <v>383</v>
      </c>
      <c r="AO43" t="str">
        <f>_xlfn.XLOOKUP(A43,From_Marty!$K$3:$K$47,From_Marty!$M$3:$M$47,"Not_Found",0,1)</f>
        <v>Not_Found</v>
      </c>
    </row>
    <row r="44" spans="1:41" x14ac:dyDescent="0.3">
      <c r="A44" s="3">
        <v>37</v>
      </c>
      <c r="B44" s="13" t="s">
        <v>388</v>
      </c>
      <c r="C44" s="14" t="s">
        <v>389</v>
      </c>
      <c r="D44" t="s">
        <v>35</v>
      </c>
      <c r="E44" s="3" t="s">
        <v>327</v>
      </c>
      <c r="F44" s="3" t="s">
        <v>49</v>
      </c>
      <c r="G44" s="8">
        <v>0.89930555555555547</v>
      </c>
      <c r="Z44" t="s">
        <v>35</v>
      </c>
      <c r="AA44" t="s">
        <v>49</v>
      </c>
      <c r="AB44" t="s">
        <v>121</v>
      </c>
      <c r="AC44" t="str">
        <f t="shared" si="4"/>
        <v>10/12/2022</v>
      </c>
      <c r="AD44" t="str">
        <f t="shared" si="1"/>
        <v>21:35</v>
      </c>
      <c r="AE44" s="8">
        <v>0.89930555555555547</v>
      </c>
      <c r="AF44">
        <f t="shared" si="2"/>
        <v>0</v>
      </c>
      <c r="AG44">
        <f t="shared" si="3"/>
        <v>1</v>
      </c>
      <c r="AH44" t="s">
        <v>424</v>
      </c>
      <c r="AI44" s="33" t="s">
        <v>49</v>
      </c>
      <c r="AJ44" s="34">
        <v>44846.899305555555</v>
      </c>
      <c r="AL44" t="str">
        <f>_xlfn.XLOOKUP(A44,From_Marty!$K$3:$K$47,From_Marty!$L$3:$L$47,"Not_Found",0,1)</f>
        <v>Champs</v>
      </c>
      <c r="AM44" s="13" t="s">
        <v>388</v>
      </c>
      <c r="AN44" s="14" t="s">
        <v>389</v>
      </c>
      <c r="AO44" t="str">
        <f>_xlfn.XLOOKUP(A44,From_Marty!$K$3:$K$47,From_Marty!$M$3:$M$47,"Not_Found",0,1)</f>
        <v>Hammers</v>
      </c>
    </row>
    <row r="45" spans="1:41" x14ac:dyDescent="0.3">
      <c r="A45" s="3">
        <v>38</v>
      </c>
      <c r="B45" s="11" t="s">
        <v>387</v>
      </c>
      <c r="C45" s="10" t="s">
        <v>386</v>
      </c>
      <c r="D45" t="s">
        <v>30</v>
      </c>
      <c r="E45" s="3" t="s">
        <v>328</v>
      </c>
      <c r="F45" s="3" t="s">
        <v>66</v>
      </c>
      <c r="G45" s="8">
        <v>0.30902777777777779</v>
      </c>
      <c r="Z45" t="s">
        <v>30</v>
      </c>
      <c r="AA45" t="s">
        <v>66</v>
      </c>
      <c r="AB45" t="s">
        <v>123</v>
      </c>
      <c r="AC45" t="str">
        <f t="shared" si="4"/>
        <v>10/15/2022</v>
      </c>
      <c r="AD45" t="str">
        <f t="shared" si="1"/>
        <v>7:25</v>
      </c>
      <c r="AE45" s="8">
        <v>0.30902777777777779</v>
      </c>
      <c r="AF45">
        <f t="shared" si="2"/>
        <v>0</v>
      </c>
      <c r="AG45">
        <f t="shared" si="3"/>
        <v>1</v>
      </c>
      <c r="AH45" t="s">
        <v>425</v>
      </c>
      <c r="AI45" s="33" t="s">
        <v>66</v>
      </c>
      <c r="AJ45" s="34">
        <v>44849.309027777781</v>
      </c>
      <c r="AL45" t="str">
        <f>_xlfn.XLOOKUP(A45,From_Marty!$K$3:$K$47,From_Marty!$L$3:$L$47,"Not_Found",0,1)</f>
        <v>Journeymen</v>
      </c>
      <c r="AM45" s="11" t="s">
        <v>387</v>
      </c>
      <c r="AN45" s="10" t="s">
        <v>386</v>
      </c>
      <c r="AO45" t="str">
        <f>_xlfn.XLOOKUP(A45,From_Marty!$K$3:$K$47,From_Marty!$M$3:$M$47,"Not_Found",0,1)</f>
        <v>Legends</v>
      </c>
    </row>
    <row r="46" spans="1:41" x14ac:dyDescent="0.3">
      <c r="A46" s="3">
        <v>39</v>
      </c>
      <c r="B46" s="17" t="s">
        <v>390</v>
      </c>
      <c r="C46" s="16" t="s">
        <v>381</v>
      </c>
      <c r="D46" t="s">
        <v>30</v>
      </c>
      <c r="E46" s="3" t="s">
        <v>328</v>
      </c>
      <c r="F46" s="3" t="s">
        <v>66</v>
      </c>
      <c r="G46" s="8">
        <v>0.36458333333333331</v>
      </c>
      <c r="Z46" t="s">
        <v>30</v>
      </c>
      <c r="AA46" t="s">
        <v>66</v>
      </c>
      <c r="AB46" t="s">
        <v>125</v>
      </c>
      <c r="AC46" t="str">
        <f t="shared" si="4"/>
        <v>10/15/2022</v>
      </c>
      <c r="AD46" t="str">
        <f t="shared" si="1"/>
        <v>8:45</v>
      </c>
      <c r="AE46" s="8">
        <v>0.36458333333333331</v>
      </c>
      <c r="AF46">
        <f t="shared" si="2"/>
        <v>0</v>
      </c>
      <c r="AG46">
        <f t="shared" si="3"/>
        <v>1</v>
      </c>
      <c r="AH46" t="s">
        <v>426</v>
      </c>
      <c r="AI46" s="33" t="s">
        <v>66</v>
      </c>
      <c r="AJ46" s="34">
        <v>44849.364583333336</v>
      </c>
      <c r="AL46" t="str">
        <f>_xlfn.XLOOKUP(A46,From_Marty!$K$3:$K$47,From_Marty!$L$3:$L$47,"Not_Found",0,1)</f>
        <v>Wizzards</v>
      </c>
      <c r="AM46" s="17" t="s">
        <v>390</v>
      </c>
      <c r="AN46" s="16" t="s">
        <v>381</v>
      </c>
      <c r="AO46" t="str">
        <f>_xlfn.XLOOKUP(A46,From_Marty!$K$3:$K$47,From_Marty!$M$3:$M$47,"Not_Found",0,1)</f>
        <v>Wolves</v>
      </c>
    </row>
    <row r="47" spans="1:41" x14ac:dyDescent="0.3">
      <c r="A47" s="3">
        <v>40</v>
      </c>
      <c r="B47" s="12" t="s">
        <v>380</v>
      </c>
      <c r="C47" s="15" t="s">
        <v>394</v>
      </c>
      <c r="D47" t="s">
        <v>30</v>
      </c>
      <c r="E47" s="3" t="s">
        <v>328</v>
      </c>
      <c r="F47" s="3" t="s">
        <v>66</v>
      </c>
      <c r="G47" s="8">
        <v>0.4201388888888889</v>
      </c>
      <c r="Z47" t="s">
        <v>30</v>
      </c>
      <c r="AA47" t="s">
        <v>66</v>
      </c>
      <c r="AB47" t="s">
        <v>127</v>
      </c>
      <c r="AC47" t="str">
        <f t="shared" si="4"/>
        <v>10/15/2022</v>
      </c>
      <c r="AD47" t="str">
        <f t="shared" si="1"/>
        <v>10:05</v>
      </c>
      <c r="AE47" s="8">
        <v>0.4201388888888889</v>
      </c>
      <c r="AF47">
        <f t="shared" si="2"/>
        <v>0</v>
      </c>
      <c r="AG47">
        <f t="shared" si="3"/>
        <v>1</v>
      </c>
      <c r="AH47" t="s">
        <v>427</v>
      </c>
      <c r="AI47" s="33" t="s">
        <v>66</v>
      </c>
      <c r="AJ47" s="34">
        <v>44849.420138888891</v>
      </c>
      <c r="AL47" t="str">
        <f>_xlfn.XLOOKUP(A47,From_Marty!$K$3:$K$47,From_Marty!$L$3:$L$47,"Not_Found",0,1)</f>
        <v>Lions_Pride</v>
      </c>
      <c r="AM47" s="12" t="s">
        <v>380</v>
      </c>
      <c r="AN47" s="15" t="s">
        <v>394</v>
      </c>
      <c r="AO47" t="str">
        <f>_xlfn.XLOOKUP(A47,From_Marty!$K$3:$K$47,From_Marty!$M$3:$M$47,"Not_Found",0,1)</f>
        <v>Capitals</v>
      </c>
    </row>
    <row r="48" spans="1:41" x14ac:dyDescent="0.3">
      <c r="A48" s="3">
        <v>41</v>
      </c>
      <c r="B48" s="19" t="s">
        <v>446</v>
      </c>
      <c r="C48" s="19" t="s">
        <v>447</v>
      </c>
      <c r="D48" s="38" t="s">
        <v>30</v>
      </c>
      <c r="E48" s="39" t="s">
        <v>328</v>
      </c>
      <c r="F48" s="39" t="s">
        <v>66</v>
      </c>
      <c r="G48" s="40">
        <v>0.47569444444444442</v>
      </c>
      <c r="Z48" t="s">
        <v>30</v>
      </c>
      <c r="AA48" t="s">
        <v>66</v>
      </c>
      <c r="AB48" t="s">
        <v>129</v>
      </c>
      <c r="AC48" t="str">
        <f t="shared" si="4"/>
        <v>10/15/2022</v>
      </c>
      <c r="AD48" t="str">
        <f t="shared" si="1"/>
        <v>11:25</v>
      </c>
      <c r="AE48" s="8">
        <v>0.47569444444444442</v>
      </c>
      <c r="AF48">
        <f t="shared" si="2"/>
        <v>0</v>
      </c>
      <c r="AG48">
        <v>0</v>
      </c>
      <c r="AI48" s="33" t="s">
        <v>66</v>
      </c>
      <c r="AJ48" s="34">
        <v>44849.475694444445</v>
      </c>
      <c r="AL48" t="str">
        <f>_xlfn.XLOOKUP(A48,From_Marty!$K$3:$K$47,From_Marty!$L$3:$L$47,"Not_Found",0,1)</f>
        <v>Not_Found</v>
      </c>
      <c r="AM48" s="19" t="s">
        <v>446</v>
      </c>
      <c r="AN48" s="19" t="s">
        <v>447</v>
      </c>
      <c r="AO48" t="str">
        <f>_xlfn.XLOOKUP(A48,From_Marty!$K$3:$K$47,From_Marty!$M$3:$M$47,"Not_Found",0,1)</f>
        <v>Not_Found</v>
      </c>
    </row>
    <row r="49" spans="1:41" x14ac:dyDescent="0.3">
      <c r="A49" s="3">
        <v>42</v>
      </c>
      <c r="B49" s="9" t="s">
        <v>396</v>
      </c>
      <c r="C49" s="10" t="s">
        <v>386</v>
      </c>
      <c r="D49" t="s">
        <v>35</v>
      </c>
      <c r="E49" s="3" t="s">
        <v>329</v>
      </c>
      <c r="F49" s="3" t="s">
        <v>36</v>
      </c>
      <c r="G49" s="8">
        <v>0.83333333333333337</v>
      </c>
      <c r="H49" s="9" t="s">
        <v>396</v>
      </c>
      <c r="I49" s="11" t="s">
        <v>387</v>
      </c>
      <c r="Z49" t="s">
        <v>35</v>
      </c>
      <c r="AA49" t="s">
        <v>36</v>
      </c>
      <c r="AB49" t="s">
        <v>131</v>
      </c>
      <c r="AC49" t="str">
        <f t="shared" si="4"/>
        <v>10/16/2022</v>
      </c>
      <c r="AD49" t="str">
        <f t="shared" si="1"/>
        <v>20:00</v>
      </c>
      <c r="AE49" s="8">
        <v>0.83333333333333337</v>
      </c>
      <c r="AF49">
        <f>IF((H49="Tuesday_Night"),1,0)</f>
        <v>0</v>
      </c>
      <c r="AG49">
        <f t="shared" si="3"/>
        <v>1</v>
      </c>
      <c r="AH49" t="s">
        <v>428</v>
      </c>
      <c r="AI49" s="33" t="s">
        <v>36</v>
      </c>
      <c r="AJ49" s="34">
        <v>44850.833333333336</v>
      </c>
      <c r="AL49" t="str">
        <f>_xlfn.XLOOKUP(A49,From_Marty!$K$3:$K$47,From_Marty!$L$3:$L$47,"Not_Found",0,1)</f>
        <v>CCHC</v>
      </c>
      <c r="AM49" s="9" t="s">
        <v>396</v>
      </c>
      <c r="AN49" s="11" t="s">
        <v>387</v>
      </c>
      <c r="AO49" t="str">
        <f>_xlfn.XLOOKUP(A49,From_Marty!$K$3:$K$47,From_Marty!$M$3:$M$47,"Not_Found",0,1)</f>
        <v>Journeymen</v>
      </c>
    </row>
    <row r="50" spans="1:41" x14ac:dyDescent="0.3">
      <c r="A50" s="3">
        <v>43</v>
      </c>
      <c r="B50" s="17" t="s">
        <v>390</v>
      </c>
      <c r="C50" s="14" t="s">
        <v>389</v>
      </c>
      <c r="D50" t="s">
        <v>35</v>
      </c>
      <c r="E50" s="3" t="s">
        <v>329</v>
      </c>
      <c r="F50" s="3" t="s">
        <v>36</v>
      </c>
      <c r="G50" s="8">
        <v>0.88888888888888884</v>
      </c>
      <c r="Z50" t="s">
        <v>35</v>
      </c>
      <c r="AA50" t="s">
        <v>36</v>
      </c>
      <c r="AB50" t="s">
        <v>133</v>
      </c>
      <c r="AC50" t="str">
        <f t="shared" si="4"/>
        <v>10/16/2022</v>
      </c>
      <c r="AD50" t="str">
        <f t="shared" si="1"/>
        <v>21:20</v>
      </c>
      <c r="AE50" s="8">
        <v>0.88888888888888884</v>
      </c>
      <c r="AF50">
        <f t="shared" si="2"/>
        <v>0</v>
      </c>
      <c r="AG50">
        <f t="shared" si="3"/>
        <v>1</v>
      </c>
      <c r="AH50" t="s">
        <v>429</v>
      </c>
      <c r="AI50" s="33" t="s">
        <v>36</v>
      </c>
      <c r="AJ50" s="34">
        <v>44850.888888888891</v>
      </c>
      <c r="AL50" t="str">
        <f>_xlfn.XLOOKUP(A50,From_Marty!$K$3:$K$47,From_Marty!$L$3:$L$47,"Not_Found",0,1)</f>
        <v>Wolves</v>
      </c>
      <c r="AM50" s="17" t="s">
        <v>390</v>
      </c>
      <c r="AN50" s="14" t="s">
        <v>389</v>
      </c>
      <c r="AO50" t="str">
        <f>_xlfn.XLOOKUP(A50,From_Marty!$K$3:$K$47,From_Marty!$M$3:$M$47,"Not_Found",0,1)</f>
        <v>Hammers</v>
      </c>
    </row>
    <row r="51" spans="1:41" x14ac:dyDescent="0.3">
      <c r="A51" s="3">
        <v>44</v>
      </c>
      <c r="B51" s="12" t="s">
        <v>380</v>
      </c>
      <c r="C51" s="13" t="s">
        <v>388</v>
      </c>
      <c r="D51" t="s">
        <v>30</v>
      </c>
      <c r="E51" s="3" t="s">
        <v>330</v>
      </c>
      <c r="F51" s="3" t="s">
        <v>41</v>
      </c>
      <c r="G51" s="8">
        <v>0.89583333333333337</v>
      </c>
      <c r="Z51" t="s">
        <v>30</v>
      </c>
      <c r="AA51" t="s">
        <v>41</v>
      </c>
      <c r="AB51" t="s">
        <v>135</v>
      </c>
      <c r="AC51" t="str">
        <f t="shared" si="4"/>
        <v>10/17/2022</v>
      </c>
      <c r="AD51" t="str">
        <f t="shared" si="1"/>
        <v>21:30</v>
      </c>
      <c r="AE51" s="8">
        <v>0.89583333333333337</v>
      </c>
      <c r="AF51">
        <f t="shared" si="2"/>
        <v>0</v>
      </c>
      <c r="AG51">
        <f t="shared" si="3"/>
        <v>1</v>
      </c>
      <c r="AH51" t="s">
        <v>430</v>
      </c>
      <c r="AI51" s="33" t="s">
        <v>41</v>
      </c>
      <c r="AJ51" s="34">
        <v>44851.895833333336</v>
      </c>
      <c r="AL51" t="str">
        <f>_xlfn.XLOOKUP(A51,From_Marty!$K$3:$K$47,From_Marty!$L$3:$L$47,"Not_Found",0,1)</f>
        <v>Capitals</v>
      </c>
      <c r="AM51" s="12" t="s">
        <v>380</v>
      </c>
      <c r="AN51" s="13" t="s">
        <v>388</v>
      </c>
      <c r="AO51" t="str">
        <f>_xlfn.XLOOKUP(A51,From_Marty!$K$3:$K$47,From_Marty!$M$3:$M$47,"Not_Found",0,1)</f>
        <v>Champs</v>
      </c>
    </row>
    <row r="52" spans="1:41" x14ac:dyDescent="0.3">
      <c r="A52" s="22">
        <v>45</v>
      </c>
      <c r="B52" s="21" t="s">
        <v>382</v>
      </c>
      <c r="C52" s="21" t="s">
        <v>383</v>
      </c>
      <c r="D52" s="23" t="s">
        <v>35</v>
      </c>
      <c r="E52" s="22" t="s">
        <v>331</v>
      </c>
      <c r="F52" s="22" t="s">
        <v>46</v>
      </c>
      <c r="G52" s="24">
        <v>0.90625</v>
      </c>
      <c r="Z52" t="s">
        <v>35</v>
      </c>
      <c r="AA52" t="s">
        <v>46</v>
      </c>
      <c r="AB52" t="s">
        <v>137</v>
      </c>
      <c r="AC52" t="str">
        <f t="shared" si="4"/>
        <v>10/18/2022</v>
      </c>
      <c r="AD52" t="str">
        <f t="shared" si="1"/>
        <v>21:45</v>
      </c>
      <c r="AE52" s="8">
        <v>0.90625</v>
      </c>
      <c r="AF52">
        <f t="shared" si="2"/>
        <v>1</v>
      </c>
      <c r="AG52">
        <f t="shared" si="3"/>
        <v>0</v>
      </c>
      <c r="AI52" s="33" t="s">
        <v>46</v>
      </c>
      <c r="AJ52" s="34">
        <v>44852.90625</v>
      </c>
      <c r="AL52" t="str">
        <f>_xlfn.XLOOKUP(A52,From_Marty!$K$3:$K$47,From_Marty!$L$3:$L$47,"Not_Found",0,1)</f>
        <v>Not_Found</v>
      </c>
      <c r="AM52" s="21" t="s">
        <v>382</v>
      </c>
      <c r="AN52" s="21" t="s">
        <v>383</v>
      </c>
      <c r="AO52" t="str">
        <f>_xlfn.XLOOKUP(A52,From_Marty!$K$3:$K$47,From_Marty!$M$3:$M$47,"Not_Found",0,1)</f>
        <v>Not_Found</v>
      </c>
    </row>
    <row r="53" spans="1:41" x14ac:dyDescent="0.3">
      <c r="A53" s="3">
        <v>46</v>
      </c>
      <c r="B53" s="16" t="s">
        <v>381</v>
      </c>
      <c r="C53" s="15" t="s">
        <v>394</v>
      </c>
      <c r="D53" t="s">
        <v>35</v>
      </c>
      <c r="E53" s="3" t="s">
        <v>332</v>
      </c>
      <c r="F53" s="3" t="s">
        <v>49</v>
      </c>
      <c r="G53" s="8">
        <v>0.89930555555555547</v>
      </c>
      <c r="H53" s="9" t="s">
        <v>396</v>
      </c>
      <c r="I53" s="10" t="s">
        <v>386</v>
      </c>
      <c r="Z53" t="s">
        <v>35</v>
      </c>
      <c r="AA53" t="s">
        <v>49</v>
      </c>
      <c r="AB53" t="s">
        <v>139</v>
      </c>
      <c r="AC53" t="str">
        <f t="shared" si="4"/>
        <v>10/19/2022</v>
      </c>
      <c r="AD53" t="str">
        <f t="shared" si="1"/>
        <v>21:35</v>
      </c>
      <c r="AE53" s="8">
        <v>0.89930555555555547</v>
      </c>
      <c r="AF53">
        <f t="shared" si="2"/>
        <v>0</v>
      </c>
      <c r="AG53">
        <f t="shared" si="3"/>
        <v>1</v>
      </c>
      <c r="AH53" t="s">
        <v>431</v>
      </c>
      <c r="AI53" s="33" t="s">
        <v>49</v>
      </c>
      <c r="AJ53" s="34">
        <v>44853.899305555555</v>
      </c>
      <c r="AL53" t="str">
        <f>_xlfn.XLOOKUP(A53,From_Marty!$K$3:$K$47,From_Marty!$L$3:$L$47,"Not_Found",0,1)</f>
        <v>Lions_Pride</v>
      </c>
      <c r="AM53" s="9" t="s">
        <v>396</v>
      </c>
      <c r="AN53" s="10" t="s">
        <v>386</v>
      </c>
      <c r="AO53" t="str">
        <f>_xlfn.XLOOKUP(A53,From_Marty!$K$3:$K$47,From_Marty!$M$3:$M$47,"Not_Found",0,1)</f>
        <v>Wizzards</v>
      </c>
    </row>
    <row r="54" spans="1:41" x14ac:dyDescent="0.3">
      <c r="A54" s="22">
        <v>47</v>
      </c>
      <c r="B54" s="21" t="s">
        <v>382</v>
      </c>
      <c r="C54" s="21" t="s">
        <v>383</v>
      </c>
      <c r="D54" s="23" t="s">
        <v>35</v>
      </c>
      <c r="E54" s="22" t="s">
        <v>333</v>
      </c>
      <c r="F54" s="22" t="s">
        <v>46</v>
      </c>
      <c r="G54" s="24">
        <v>0.90625</v>
      </c>
      <c r="Z54" t="s">
        <v>35</v>
      </c>
      <c r="AA54" t="s">
        <v>46</v>
      </c>
      <c r="AB54" t="s">
        <v>141</v>
      </c>
      <c r="AC54" t="str">
        <f t="shared" si="4"/>
        <v>10/25/2022</v>
      </c>
      <c r="AD54" t="str">
        <f t="shared" si="1"/>
        <v>21:45</v>
      </c>
      <c r="AE54" s="8">
        <v>0.90625</v>
      </c>
      <c r="AF54">
        <f t="shared" si="2"/>
        <v>1</v>
      </c>
      <c r="AG54">
        <f t="shared" si="3"/>
        <v>0</v>
      </c>
      <c r="AI54" s="33" t="s">
        <v>46</v>
      </c>
      <c r="AJ54" s="34">
        <v>44859.90625</v>
      </c>
      <c r="AL54" t="str">
        <f>_xlfn.XLOOKUP(A54,From_Marty!$K$3:$K$47,From_Marty!$L$3:$L$47,"Not_Found",0,1)</f>
        <v>Not_Found</v>
      </c>
      <c r="AM54" s="21" t="s">
        <v>382</v>
      </c>
      <c r="AN54" s="21" t="s">
        <v>383</v>
      </c>
      <c r="AO54" t="str">
        <f>_xlfn.XLOOKUP(A54,From_Marty!$K$3:$K$47,From_Marty!$M$3:$M$47,"Not_Found",0,1)</f>
        <v>Not_Found</v>
      </c>
    </row>
    <row r="55" spans="1:41" x14ac:dyDescent="0.3">
      <c r="A55" s="3">
        <v>48</v>
      </c>
      <c r="B55" s="9" t="s">
        <v>396</v>
      </c>
      <c r="C55" s="11" t="s">
        <v>387</v>
      </c>
      <c r="D55" t="s">
        <v>35</v>
      </c>
      <c r="E55" s="3" t="s">
        <v>334</v>
      </c>
      <c r="F55" s="3" t="s">
        <v>49</v>
      </c>
      <c r="G55" s="8">
        <v>0.89930555555555547</v>
      </c>
      <c r="H55" s="16" t="s">
        <v>381</v>
      </c>
      <c r="I55" s="15" t="s">
        <v>394</v>
      </c>
      <c r="Z55" t="s">
        <v>35</v>
      </c>
      <c r="AA55" t="s">
        <v>49</v>
      </c>
      <c r="AB55" t="s">
        <v>143</v>
      </c>
      <c r="AC55" t="str">
        <f t="shared" si="4"/>
        <v>10/26/2022</v>
      </c>
      <c r="AD55" t="str">
        <f t="shared" si="1"/>
        <v>21:35</v>
      </c>
      <c r="AE55" s="8">
        <v>0.89930555555555547</v>
      </c>
      <c r="AF55">
        <f t="shared" si="2"/>
        <v>0</v>
      </c>
      <c r="AG55">
        <f t="shared" si="3"/>
        <v>1</v>
      </c>
      <c r="AH55" t="s">
        <v>432</v>
      </c>
      <c r="AI55" s="33" t="s">
        <v>49</v>
      </c>
      <c r="AJ55" s="34">
        <v>44860.899305555555</v>
      </c>
      <c r="AL55" t="str">
        <f>_xlfn.XLOOKUP(A55,From_Marty!$K$3:$K$47,From_Marty!$L$3:$L$47,"Not_Found",0,1)</f>
        <v>CCHC</v>
      </c>
      <c r="AM55" s="16" t="s">
        <v>381</v>
      </c>
      <c r="AN55" s="15" t="s">
        <v>394</v>
      </c>
      <c r="AO55" t="str">
        <f>_xlfn.XLOOKUP(A55,From_Marty!$K$3:$K$47,From_Marty!$M$3:$M$47,"Not_Found",0,1)</f>
        <v>Legends</v>
      </c>
    </row>
    <row r="56" spans="1:41" x14ac:dyDescent="0.3">
      <c r="A56" s="3">
        <v>49</v>
      </c>
      <c r="B56" s="17" t="s">
        <v>390</v>
      </c>
      <c r="C56" s="12" t="s">
        <v>380</v>
      </c>
      <c r="D56" t="s">
        <v>30</v>
      </c>
      <c r="E56" s="3" t="s">
        <v>335</v>
      </c>
      <c r="F56" s="3" t="s">
        <v>31</v>
      </c>
      <c r="G56" s="8">
        <v>0.84375</v>
      </c>
      <c r="H56" s="14" t="s">
        <v>389</v>
      </c>
      <c r="I56" s="16" t="s">
        <v>381</v>
      </c>
      <c r="Z56" t="s">
        <v>30</v>
      </c>
      <c r="AA56" t="s">
        <v>31</v>
      </c>
      <c r="AB56" t="s">
        <v>145</v>
      </c>
      <c r="AC56" t="str">
        <f t="shared" si="4"/>
        <v>10/27/2022</v>
      </c>
      <c r="AD56" t="str">
        <f t="shared" si="1"/>
        <v>22:15</v>
      </c>
      <c r="AE56" s="8">
        <v>0.92708333333333337</v>
      </c>
      <c r="AF56">
        <f>IF((H56="Tuesday_Night"),1,0)</f>
        <v>0</v>
      </c>
      <c r="AG56">
        <f t="shared" si="3"/>
        <v>1</v>
      </c>
      <c r="AH56" t="s">
        <v>433</v>
      </c>
      <c r="AI56" s="33" t="s">
        <v>31</v>
      </c>
      <c r="AJ56" s="34">
        <v>44861.84375</v>
      </c>
      <c r="AL56" t="str">
        <f>_xlfn.XLOOKUP(A56,From_Marty!$K$3:$K$47,From_Marty!$L$3:$L$47,"Not_Found",0,1)</f>
        <v>Wolves</v>
      </c>
      <c r="AM56" s="14" t="s">
        <v>389</v>
      </c>
      <c r="AN56" s="16" t="s">
        <v>381</v>
      </c>
      <c r="AO56" t="str">
        <f>_xlfn.XLOOKUP(A56,From_Marty!$K$3:$K$47,From_Marty!$M$3:$M$47,"Not_Found",0,1)</f>
        <v>Capitals</v>
      </c>
    </row>
    <row r="57" spans="1:41" x14ac:dyDescent="0.3">
      <c r="A57" s="3">
        <v>50</v>
      </c>
      <c r="B57" s="15" t="s">
        <v>394</v>
      </c>
      <c r="C57" s="13" t="s">
        <v>388</v>
      </c>
      <c r="D57" t="s">
        <v>35</v>
      </c>
      <c r="E57" s="3" t="s">
        <v>336</v>
      </c>
      <c r="F57" s="3" t="s">
        <v>36</v>
      </c>
      <c r="G57" s="8">
        <v>0.83333333333333337</v>
      </c>
      <c r="Z57" t="s">
        <v>35</v>
      </c>
      <c r="AA57" t="s">
        <v>36</v>
      </c>
      <c r="AB57" t="s">
        <v>147</v>
      </c>
      <c r="AC57" t="str">
        <f t="shared" si="4"/>
        <v>10/30/2022</v>
      </c>
      <c r="AD57" t="str">
        <f t="shared" si="1"/>
        <v>20:00</v>
      </c>
      <c r="AE57" s="8">
        <v>0.83333333333333337</v>
      </c>
      <c r="AF57">
        <f t="shared" si="2"/>
        <v>0</v>
      </c>
      <c r="AG57">
        <f t="shared" si="3"/>
        <v>1</v>
      </c>
      <c r="AH57" t="s">
        <v>434</v>
      </c>
      <c r="AI57" s="33" t="s">
        <v>36</v>
      </c>
      <c r="AJ57" s="34">
        <v>44864.833333333336</v>
      </c>
      <c r="AL57" t="str">
        <f>_xlfn.XLOOKUP(A57,From_Marty!$K$3:$K$47,From_Marty!$L$3:$L$47,"Not_Found",0,1)</f>
        <v>Lions_Pride</v>
      </c>
      <c r="AM57" s="15" t="s">
        <v>394</v>
      </c>
      <c r="AN57" s="13" t="s">
        <v>388</v>
      </c>
      <c r="AO57" t="str">
        <f>_xlfn.XLOOKUP(A57,From_Marty!$K$3:$K$47,From_Marty!$M$3:$M$47,"Not_Found",0,1)</f>
        <v>Champs</v>
      </c>
    </row>
    <row r="58" spans="1:41" x14ac:dyDescent="0.3">
      <c r="A58" s="3">
        <v>51</v>
      </c>
      <c r="B58" s="10" t="s">
        <v>386</v>
      </c>
      <c r="C58" s="11" t="s">
        <v>387</v>
      </c>
      <c r="D58" t="s">
        <v>35</v>
      </c>
      <c r="E58" s="3" t="s">
        <v>336</v>
      </c>
      <c r="F58" s="3" t="s">
        <v>36</v>
      </c>
      <c r="G58" s="8">
        <v>0.88888888888888884</v>
      </c>
      <c r="Z58" t="s">
        <v>35</v>
      </c>
      <c r="AA58" t="s">
        <v>36</v>
      </c>
      <c r="AB58" t="s">
        <v>149</v>
      </c>
      <c r="AC58" t="str">
        <f t="shared" si="4"/>
        <v>10/30/2022</v>
      </c>
      <c r="AD58" t="str">
        <f t="shared" si="1"/>
        <v>21:20</v>
      </c>
      <c r="AE58" s="8">
        <v>0.88888888888888884</v>
      </c>
      <c r="AF58">
        <f t="shared" si="2"/>
        <v>0</v>
      </c>
      <c r="AG58">
        <f t="shared" si="3"/>
        <v>1</v>
      </c>
      <c r="AH58" t="s">
        <v>435</v>
      </c>
      <c r="AI58" s="33" t="s">
        <v>36</v>
      </c>
      <c r="AJ58" s="34">
        <v>44864.888888888891</v>
      </c>
      <c r="AL58" t="str">
        <f>_xlfn.XLOOKUP(A58,From_Marty!$K$3:$K$47,From_Marty!$L$3:$L$47,"Not_Found",0,1)</f>
        <v>Journeymen</v>
      </c>
      <c r="AM58" s="10" t="s">
        <v>386</v>
      </c>
      <c r="AN58" s="11" t="s">
        <v>387</v>
      </c>
      <c r="AO58" t="str">
        <f>_xlfn.XLOOKUP(A58,From_Marty!$K$3:$K$47,From_Marty!$M$3:$M$47,"Not_Found",0,1)</f>
        <v>Legends</v>
      </c>
    </row>
    <row r="59" spans="1:41" x14ac:dyDescent="0.3">
      <c r="A59" s="3">
        <v>52</v>
      </c>
      <c r="B59" s="14" t="s">
        <v>389</v>
      </c>
      <c r="C59" s="16" t="s">
        <v>381</v>
      </c>
      <c r="D59" t="s">
        <v>30</v>
      </c>
      <c r="E59" s="3" t="s">
        <v>337</v>
      </c>
      <c r="F59" s="3" t="s">
        <v>41</v>
      </c>
      <c r="G59" s="8">
        <v>0.89583333333333337</v>
      </c>
      <c r="H59" s="17" t="s">
        <v>390</v>
      </c>
      <c r="I59" s="12" t="s">
        <v>380</v>
      </c>
      <c r="Z59" t="s">
        <v>30</v>
      </c>
      <c r="AA59" t="s">
        <v>41</v>
      </c>
      <c r="AB59" t="s">
        <v>151</v>
      </c>
      <c r="AC59" t="str">
        <f t="shared" si="4"/>
        <v>10/31/2022</v>
      </c>
      <c r="AD59" t="str">
        <f t="shared" si="1"/>
        <v>21:30</v>
      </c>
      <c r="AE59" s="8">
        <v>0.89583333333333337</v>
      </c>
      <c r="AF59">
        <f t="shared" si="2"/>
        <v>0</v>
      </c>
      <c r="AG59">
        <f t="shared" si="3"/>
        <v>1</v>
      </c>
      <c r="AH59" t="s">
        <v>436</v>
      </c>
      <c r="AI59" s="33" t="s">
        <v>41</v>
      </c>
      <c r="AJ59" s="34">
        <v>44865.895833333336</v>
      </c>
      <c r="AL59" t="str">
        <f>_xlfn.XLOOKUP(A59,From_Marty!$K$3:$K$47,From_Marty!$L$3:$L$47,"Not_Found",0,1)</f>
        <v>Wizzards</v>
      </c>
      <c r="AM59" s="17" t="s">
        <v>390</v>
      </c>
      <c r="AN59" s="12" t="s">
        <v>380</v>
      </c>
      <c r="AO59" t="str">
        <f>_xlfn.XLOOKUP(A59,From_Marty!$K$3:$K$47,From_Marty!$M$3:$M$47,"Not_Found",0,1)</f>
        <v>Hammers</v>
      </c>
    </row>
    <row r="60" spans="1:41" x14ac:dyDescent="0.3">
      <c r="A60" s="22">
        <v>53</v>
      </c>
      <c r="B60" s="21" t="s">
        <v>382</v>
      </c>
      <c r="C60" s="21" t="s">
        <v>383</v>
      </c>
      <c r="D60" s="23" t="s">
        <v>35</v>
      </c>
      <c r="E60" s="22" t="s">
        <v>338</v>
      </c>
      <c r="F60" s="22" t="s">
        <v>46</v>
      </c>
      <c r="G60" s="24">
        <v>0.90625</v>
      </c>
      <c r="Z60" t="s">
        <v>35</v>
      </c>
      <c r="AA60" t="s">
        <v>46</v>
      </c>
      <c r="AB60" t="s">
        <v>156</v>
      </c>
      <c r="AC60" t="str">
        <f t="shared" si="4"/>
        <v>11/1/2022</v>
      </c>
      <c r="AD60" t="str">
        <f t="shared" si="1"/>
        <v>21:45</v>
      </c>
      <c r="AE60" s="8">
        <v>0.90625</v>
      </c>
      <c r="AF60">
        <f t="shared" si="2"/>
        <v>1</v>
      </c>
      <c r="AG60">
        <f t="shared" si="3"/>
        <v>0</v>
      </c>
      <c r="AI60" s="33" t="s">
        <v>46</v>
      </c>
      <c r="AJ60" s="34">
        <v>44866.90625</v>
      </c>
      <c r="AL60" t="str">
        <f>_xlfn.XLOOKUP(A60,From_Marty!$K$3:$K$47,From_Marty!$L$3:$L$47,"Not_Found",0,1)</f>
        <v>Not_Found</v>
      </c>
      <c r="AM60" s="21" t="s">
        <v>382</v>
      </c>
      <c r="AN60" s="21" t="s">
        <v>383</v>
      </c>
      <c r="AO60" t="str">
        <f>_xlfn.XLOOKUP(A60,From_Marty!$K$3:$K$47,From_Marty!$M$3:$M$47,"Not_Found",0,1)</f>
        <v>Not_Found</v>
      </c>
    </row>
    <row r="61" spans="1:41" x14ac:dyDescent="0.3">
      <c r="A61" s="3">
        <v>54</v>
      </c>
      <c r="B61" s="15" t="s">
        <v>394</v>
      </c>
      <c r="C61" s="17" t="s">
        <v>390</v>
      </c>
      <c r="D61" t="s">
        <v>35</v>
      </c>
      <c r="E61" s="3" t="s">
        <v>339</v>
      </c>
      <c r="F61" s="3" t="s">
        <v>49</v>
      </c>
      <c r="G61" s="8">
        <v>0.89930555555555547</v>
      </c>
      <c r="Z61" t="s">
        <v>35</v>
      </c>
      <c r="AA61" t="s">
        <v>49</v>
      </c>
      <c r="AB61" t="s">
        <v>158</v>
      </c>
      <c r="AC61" t="str">
        <f t="shared" si="4"/>
        <v>11/2/2022</v>
      </c>
      <c r="AD61" t="str">
        <f t="shared" si="1"/>
        <v>21:35</v>
      </c>
      <c r="AE61" s="8">
        <v>0.89930555555555547</v>
      </c>
      <c r="AF61">
        <f t="shared" si="2"/>
        <v>0</v>
      </c>
      <c r="AG61">
        <f t="shared" si="3"/>
        <v>1</v>
      </c>
      <c r="AH61" t="s">
        <v>437</v>
      </c>
      <c r="AI61" s="33" t="s">
        <v>49</v>
      </c>
      <c r="AJ61" s="34">
        <v>44867.899305555555</v>
      </c>
      <c r="AL61" t="str">
        <f>_xlfn.XLOOKUP(A61,From_Marty!$K$3:$K$47,From_Marty!$L$3:$L$47,"Not_Found",0,1)</f>
        <v>Lions_Pride</v>
      </c>
      <c r="AM61" s="15" t="s">
        <v>394</v>
      </c>
      <c r="AN61" s="17" t="s">
        <v>390</v>
      </c>
      <c r="AO61" t="str">
        <f>_xlfn.XLOOKUP(A61,From_Marty!$K$3:$K$47,From_Marty!$M$3:$M$47,"Not_Found",0,1)</f>
        <v>Wolves</v>
      </c>
    </row>
    <row r="62" spans="1:41" x14ac:dyDescent="0.3">
      <c r="A62" s="3">
        <v>55</v>
      </c>
      <c r="B62" s="11" t="s">
        <v>387</v>
      </c>
      <c r="C62" s="9" t="s">
        <v>396</v>
      </c>
      <c r="D62" t="s">
        <v>30</v>
      </c>
      <c r="E62" s="3" t="s">
        <v>340</v>
      </c>
      <c r="F62" s="3" t="s">
        <v>31</v>
      </c>
      <c r="G62" s="8">
        <v>0.92708333333333337</v>
      </c>
      <c r="Z62" t="s">
        <v>30</v>
      </c>
      <c r="AA62" t="s">
        <v>31</v>
      </c>
      <c r="AB62" t="s">
        <v>160</v>
      </c>
      <c r="AC62" t="str">
        <f t="shared" si="4"/>
        <v>11/3/2022</v>
      </c>
      <c r="AD62" t="str">
        <f t="shared" si="1"/>
        <v>22:15</v>
      </c>
      <c r="AE62" s="8">
        <v>0.92708333333333337</v>
      </c>
      <c r="AF62">
        <f t="shared" si="2"/>
        <v>0</v>
      </c>
      <c r="AG62">
        <f t="shared" si="3"/>
        <v>1</v>
      </c>
      <c r="AH62" t="s">
        <v>438</v>
      </c>
      <c r="AI62" s="33" t="s">
        <v>31</v>
      </c>
      <c r="AJ62" s="34">
        <v>44868.927083333336</v>
      </c>
      <c r="AL62" t="str">
        <f>_xlfn.XLOOKUP(A62,From_Marty!$K$3:$K$47,From_Marty!$L$3:$L$47,"Not_Found",0,1)</f>
        <v>CCHC</v>
      </c>
      <c r="AM62" s="11" t="s">
        <v>387</v>
      </c>
      <c r="AN62" s="9" t="s">
        <v>396</v>
      </c>
      <c r="AO62" t="str">
        <f>_xlfn.XLOOKUP(A62,From_Marty!$K$3:$K$47,From_Marty!$M$3:$M$47,"Not_Found",0,1)</f>
        <v>Legends</v>
      </c>
    </row>
    <row r="63" spans="1:41" x14ac:dyDescent="0.3">
      <c r="A63" s="3">
        <v>56</v>
      </c>
      <c r="B63" s="16" t="s">
        <v>381</v>
      </c>
      <c r="C63" s="13" t="s">
        <v>388</v>
      </c>
      <c r="D63" t="s">
        <v>30</v>
      </c>
      <c r="E63" s="3" t="s">
        <v>341</v>
      </c>
      <c r="F63" s="3" t="s">
        <v>66</v>
      </c>
      <c r="G63" s="8">
        <v>0.30902777777777779</v>
      </c>
      <c r="Z63" t="s">
        <v>30</v>
      </c>
      <c r="AA63" t="s">
        <v>66</v>
      </c>
      <c r="AB63" t="s">
        <v>162</v>
      </c>
      <c r="AC63" t="str">
        <f t="shared" si="4"/>
        <v>11/5/2022</v>
      </c>
      <c r="AD63" t="str">
        <f t="shared" si="1"/>
        <v>7:25</v>
      </c>
      <c r="AE63" s="8">
        <v>0.30902777777777779</v>
      </c>
      <c r="AF63">
        <f t="shared" si="2"/>
        <v>0</v>
      </c>
      <c r="AG63">
        <f t="shared" si="3"/>
        <v>1</v>
      </c>
      <c r="AH63" t="s">
        <v>439</v>
      </c>
      <c r="AI63" s="33" t="s">
        <v>66</v>
      </c>
      <c r="AJ63" s="34">
        <v>44870.309027777781</v>
      </c>
      <c r="AL63" t="str">
        <f>_xlfn.XLOOKUP(A63,From_Marty!$K$3:$K$47,From_Marty!$L$3:$L$47,"Not_Found",0,1)</f>
        <v>Wizzards</v>
      </c>
      <c r="AM63" s="16" t="s">
        <v>381</v>
      </c>
      <c r="AN63" s="13" t="s">
        <v>388</v>
      </c>
      <c r="AO63" t="str">
        <f>_xlfn.XLOOKUP(A63,From_Marty!$K$3:$K$47,From_Marty!$M$3:$M$47,"Not_Found",0,1)</f>
        <v>Champs</v>
      </c>
    </row>
    <row r="64" spans="1:41" x14ac:dyDescent="0.3">
      <c r="A64" s="3">
        <v>57</v>
      </c>
      <c r="B64" s="14" t="s">
        <v>389</v>
      </c>
      <c r="C64" s="12" t="s">
        <v>380</v>
      </c>
      <c r="D64" t="s">
        <v>30</v>
      </c>
      <c r="E64" s="3" t="s">
        <v>341</v>
      </c>
      <c r="F64" s="3" t="s">
        <v>66</v>
      </c>
      <c r="G64" s="8">
        <v>0.36458333333333331</v>
      </c>
      <c r="Z64" t="s">
        <v>30</v>
      </c>
      <c r="AA64" t="s">
        <v>66</v>
      </c>
      <c r="AB64" t="s">
        <v>164</v>
      </c>
      <c r="AC64" t="str">
        <f t="shared" si="4"/>
        <v>11/5/2022</v>
      </c>
      <c r="AD64" t="str">
        <f t="shared" si="1"/>
        <v>8:45</v>
      </c>
      <c r="AE64" s="8">
        <v>0.36458333333333331</v>
      </c>
      <c r="AF64">
        <f t="shared" si="2"/>
        <v>0</v>
      </c>
      <c r="AG64">
        <f t="shared" si="3"/>
        <v>1</v>
      </c>
      <c r="AH64" t="s">
        <v>440</v>
      </c>
      <c r="AI64" s="33" t="s">
        <v>66</v>
      </c>
      <c r="AJ64" s="34">
        <v>44870.364583333336</v>
      </c>
      <c r="AL64" t="str">
        <f>_xlfn.XLOOKUP(A64,From_Marty!$K$3:$K$47,From_Marty!$L$3:$L$47,"Not_Found",0,1)</f>
        <v>Capitals</v>
      </c>
      <c r="AM64" s="14" t="s">
        <v>389</v>
      </c>
      <c r="AN64" s="12" t="s">
        <v>380</v>
      </c>
      <c r="AO64" t="str">
        <f>_xlfn.XLOOKUP(A64,From_Marty!$K$3:$K$47,From_Marty!$M$3:$M$47,"Not_Found",0,1)</f>
        <v>Hammers</v>
      </c>
    </row>
    <row r="65" spans="1:41" x14ac:dyDescent="0.3">
      <c r="A65" s="3">
        <v>58</v>
      </c>
      <c r="B65" s="20" t="s">
        <v>448</v>
      </c>
      <c r="C65" s="20" t="s">
        <v>448</v>
      </c>
      <c r="D65" s="35" t="s">
        <v>30</v>
      </c>
      <c r="E65" s="36" t="s">
        <v>341</v>
      </c>
      <c r="F65" s="36" t="s">
        <v>66</v>
      </c>
      <c r="G65" s="37">
        <v>0.4201388888888889</v>
      </c>
      <c r="Z65" t="s">
        <v>30</v>
      </c>
      <c r="AA65" t="s">
        <v>66</v>
      </c>
      <c r="AB65" t="s">
        <v>166</v>
      </c>
      <c r="AC65" t="str">
        <f t="shared" si="4"/>
        <v>11/5/2022</v>
      </c>
      <c r="AD65" t="str">
        <f t="shared" si="1"/>
        <v>10:05</v>
      </c>
      <c r="AE65" s="8">
        <v>0.4201388888888889</v>
      </c>
      <c r="AF65">
        <f t="shared" si="2"/>
        <v>0</v>
      </c>
      <c r="AG65">
        <v>0</v>
      </c>
      <c r="AI65" s="33" t="s">
        <v>66</v>
      </c>
      <c r="AJ65" s="34">
        <v>44870.420138888891</v>
      </c>
      <c r="AL65" t="str">
        <f>_xlfn.XLOOKUP(A65,From_Marty!$K$3:$K$47,From_Marty!$L$3:$L$47,"Not_Found",0,1)</f>
        <v>Not_Found</v>
      </c>
      <c r="AM65" s="20" t="s">
        <v>448</v>
      </c>
      <c r="AN65" s="20" t="s">
        <v>448</v>
      </c>
      <c r="AO65" t="str">
        <f>_xlfn.XLOOKUP(A65,From_Marty!$K$3:$K$47,From_Marty!$M$3:$M$47,"Not_Found",0,1)</f>
        <v>Not_Found</v>
      </c>
    </row>
    <row r="66" spans="1:41" x14ac:dyDescent="0.3">
      <c r="A66" s="3">
        <v>59</v>
      </c>
      <c r="B66" s="10" t="s">
        <v>386</v>
      </c>
      <c r="C66" s="9" t="s">
        <v>396</v>
      </c>
      <c r="D66" t="s">
        <v>35</v>
      </c>
      <c r="E66" s="3" t="s">
        <v>342</v>
      </c>
      <c r="F66" s="3" t="s">
        <v>36</v>
      </c>
      <c r="G66" s="8">
        <v>0.83333333333333337</v>
      </c>
      <c r="Z66" t="s">
        <v>35</v>
      </c>
      <c r="AA66" t="s">
        <v>36</v>
      </c>
      <c r="AB66" t="s">
        <v>168</v>
      </c>
      <c r="AC66" t="str">
        <f t="shared" si="4"/>
        <v>11/6/2022</v>
      </c>
      <c r="AD66" t="str">
        <f t="shared" si="1"/>
        <v>20:00</v>
      </c>
      <c r="AE66" s="8">
        <v>0.83333333333333337</v>
      </c>
      <c r="AF66">
        <f t="shared" si="2"/>
        <v>0</v>
      </c>
      <c r="AG66">
        <f t="shared" si="3"/>
        <v>1</v>
      </c>
      <c r="AH66" t="s">
        <v>441</v>
      </c>
      <c r="AI66" s="33" t="s">
        <v>36</v>
      </c>
      <c r="AJ66" s="34">
        <v>44871.833333333336</v>
      </c>
      <c r="AL66" t="str">
        <f>_xlfn.XLOOKUP(A66,From_Marty!$K$3:$K$47,From_Marty!$L$3:$L$47,"Not_Found",0,1)</f>
        <v>CCHC</v>
      </c>
      <c r="AM66" s="10" t="s">
        <v>386</v>
      </c>
      <c r="AN66" s="9" t="s">
        <v>396</v>
      </c>
      <c r="AO66" t="str">
        <f>_xlfn.XLOOKUP(A66,From_Marty!$K$3:$K$47,From_Marty!$M$3:$M$47,"Not_Found",0,1)</f>
        <v>Journeymen</v>
      </c>
    </row>
    <row r="67" spans="1:41" x14ac:dyDescent="0.3">
      <c r="A67" s="3">
        <v>60</v>
      </c>
      <c r="D67" t="s">
        <v>35</v>
      </c>
      <c r="E67" s="3" t="s">
        <v>342</v>
      </c>
      <c r="F67" s="3" t="s">
        <v>36</v>
      </c>
      <c r="G67" s="8">
        <v>0.88888888888888884</v>
      </c>
      <c r="Z67" t="s">
        <v>35</v>
      </c>
      <c r="AA67" t="s">
        <v>36</v>
      </c>
      <c r="AB67" t="s">
        <v>170</v>
      </c>
      <c r="AC67" t="str">
        <f t="shared" si="4"/>
        <v>11/6/2022</v>
      </c>
      <c r="AD67" t="str">
        <f t="shared" si="1"/>
        <v>21:20</v>
      </c>
      <c r="AE67" s="8">
        <v>0.88888888888888884</v>
      </c>
      <c r="AF67">
        <f t="shared" si="2"/>
        <v>0</v>
      </c>
      <c r="AG67">
        <f t="shared" si="3"/>
        <v>1</v>
      </c>
      <c r="AI67" s="33" t="s">
        <v>36</v>
      </c>
      <c r="AJ67" s="34">
        <v>44871.888888888891</v>
      </c>
    </row>
    <row r="68" spans="1:41" x14ac:dyDescent="0.3">
      <c r="A68" s="3">
        <v>61</v>
      </c>
      <c r="D68" t="s">
        <v>30</v>
      </c>
      <c r="E68" s="3" t="s">
        <v>343</v>
      </c>
      <c r="F68" s="3" t="s">
        <v>41</v>
      </c>
      <c r="G68" s="8">
        <v>0.89583333333333337</v>
      </c>
      <c r="Z68" t="s">
        <v>30</v>
      </c>
      <c r="AA68" t="s">
        <v>41</v>
      </c>
      <c r="AB68" t="s">
        <v>172</v>
      </c>
      <c r="AC68" t="str">
        <f t="shared" si="4"/>
        <v>11/7/2022</v>
      </c>
      <c r="AD68" t="str">
        <f t="shared" si="1"/>
        <v>21:30</v>
      </c>
      <c r="AE68" s="8">
        <v>0.89583333333333337</v>
      </c>
      <c r="AF68">
        <f t="shared" si="2"/>
        <v>0</v>
      </c>
      <c r="AG68">
        <f t="shared" si="3"/>
        <v>1</v>
      </c>
      <c r="AI68" s="33" t="s">
        <v>41</v>
      </c>
      <c r="AJ68" s="34">
        <v>44872.895833333336</v>
      </c>
    </row>
    <row r="69" spans="1:41" x14ac:dyDescent="0.3">
      <c r="A69" s="22">
        <v>62</v>
      </c>
      <c r="B69" s="21" t="s">
        <v>382</v>
      </c>
      <c r="C69" s="21" t="s">
        <v>383</v>
      </c>
      <c r="D69" s="23" t="s">
        <v>35</v>
      </c>
      <c r="E69" s="22" t="s">
        <v>344</v>
      </c>
      <c r="F69" s="22" t="s">
        <v>46</v>
      </c>
      <c r="G69" s="24">
        <v>0.90625</v>
      </c>
      <c r="Z69" t="s">
        <v>35</v>
      </c>
      <c r="AA69" t="s">
        <v>46</v>
      </c>
      <c r="AB69" t="s">
        <v>174</v>
      </c>
      <c r="AC69" t="str">
        <f t="shared" si="4"/>
        <v>11/8/2022</v>
      </c>
      <c r="AD69" t="str">
        <f t="shared" ref="AD69:AD123" si="5">TRIM(RIGHT(AB69,5))</f>
        <v>21:45</v>
      </c>
      <c r="AE69" s="8">
        <v>0.90625</v>
      </c>
      <c r="AF69">
        <f t="shared" ref="AF69:AF123" si="6">IF((B69="Tuesday_Night"),1,0)</f>
        <v>1</v>
      </c>
      <c r="AG69">
        <f t="shared" si="3"/>
        <v>0</v>
      </c>
      <c r="AI69" s="33" t="s">
        <v>46</v>
      </c>
      <c r="AJ69" s="34">
        <v>44873.90625</v>
      </c>
    </row>
    <row r="70" spans="1:41" x14ac:dyDescent="0.3">
      <c r="A70" s="3">
        <v>63</v>
      </c>
      <c r="D70" t="s">
        <v>35</v>
      </c>
      <c r="E70" s="3" t="s">
        <v>345</v>
      </c>
      <c r="F70" s="3" t="s">
        <v>49</v>
      </c>
      <c r="G70" s="8">
        <v>0.89930555555555547</v>
      </c>
      <c r="Z70" t="s">
        <v>35</v>
      </c>
      <c r="AA70" t="s">
        <v>49</v>
      </c>
      <c r="AB70" t="s">
        <v>176</v>
      </c>
      <c r="AC70" t="str">
        <f t="shared" si="4"/>
        <v>11/9/2022</v>
      </c>
      <c r="AD70" t="str">
        <f t="shared" si="5"/>
        <v>21:35</v>
      </c>
      <c r="AE70" s="8">
        <v>0.89930555555555547</v>
      </c>
      <c r="AF70">
        <f t="shared" si="6"/>
        <v>0</v>
      </c>
      <c r="AG70">
        <f t="shared" si="3"/>
        <v>1</v>
      </c>
      <c r="AI70" s="33" t="s">
        <v>49</v>
      </c>
      <c r="AJ70" s="34">
        <v>44874.899305555555</v>
      </c>
    </row>
    <row r="71" spans="1:41" x14ac:dyDescent="0.3">
      <c r="A71" s="3">
        <v>64</v>
      </c>
      <c r="D71" t="s">
        <v>30</v>
      </c>
      <c r="E71" s="3" t="s">
        <v>346</v>
      </c>
      <c r="F71" s="3" t="s">
        <v>31</v>
      </c>
      <c r="G71" s="8">
        <v>0.83333333333333337</v>
      </c>
      <c r="I71" t="s">
        <v>451</v>
      </c>
      <c r="Z71" t="s">
        <v>30</v>
      </c>
      <c r="AA71" t="s">
        <v>31</v>
      </c>
      <c r="AB71" t="s">
        <v>178</v>
      </c>
      <c r="AC71" t="str">
        <f t="shared" si="4"/>
        <v>11/10/2022</v>
      </c>
      <c r="AD71" t="str">
        <f t="shared" si="5"/>
        <v>22:15</v>
      </c>
      <c r="AE71" s="8">
        <v>0.92708333333333337</v>
      </c>
      <c r="AF71">
        <f t="shared" si="6"/>
        <v>0</v>
      </c>
      <c r="AG71">
        <f t="shared" si="3"/>
        <v>1</v>
      </c>
      <c r="AI71" s="33" t="s">
        <v>31</v>
      </c>
      <c r="AJ71" s="34">
        <v>44875.833333333336</v>
      </c>
    </row>
    <row r="72" spans="1:41" x14ac:dyDescent="0.3">
      <c r="A72" s="3">
        <v>65</v>
      </c>
      <c r="D72" t="s">
        <v>30</v>
      </c>
      <c r="E72" s="3" t="s">
        <v>347</v>
      </c>
      <c r="F72" s="3" t="s">
        <v>41</v>
      </c>
      <c r="G72" s="8">
        <v>0.89583333333333337</v>
      </c>
      <c r="Z72" t="s">
        <v>30</v>
      </c>
      <c r="AA72" t="s">
        <v>41</v>
      </c>
      <c r="AB72" t="s">
        <v>180</v>
      </c>
      <c r="AC72" t="str">
        <f t="shared" si="4"/>
        <v>11/14/2022</v>
      </c>
      <c r="AD72" t="str">
        <f t="shared" si="5"/>
        <v>21:30</v>
      </c>
      <c r="AE72" s="8">
        <v>0.89583333333333337</v>
      </c>
      <c r="AF72">
        <f t="shared" si="6"/>
        <v>0</v>
      </c>
      <c r="AG72">
        <f t="shared" si="3"/>
        <v>1</v>
      </c>
      <c r="AI72" s="33" t="s">
        <v>41</v>
      </c>
      <c r="AJ72" s="34">
        <v>44879.895833333336</v>
      </c>
    </row>
    <row r="73" spans="1:41" x14ac:dyDescent="0.3">
      <c r="A73" s="22">
        <v>66</v>
      </c>
      <c r="B73" s="21" t="s">
        <v>382</v>
      </c>
      <c r="C73" s="21" t="s">
        <v>383</v>
      </c>
      <c r="D73" s="23" t="s">
        <v>35</v>
      </c>
      <c r="E73" s="22" t="s">
        <v>348</v>
      </c>
      <c r="F73" s="22" t="s">
        <v>46</v>
      </c>
      <c r="G73" s="24">
        <v>0.90625</v>
      </c>
      <c r="Z73" t="s">
        <v>35</v>
      </c>
      <c r="AA73" t="s">
        <v>46</v>
      </c>
      <c r="AB73" t="s">
        <v>182</v>
      </c>
      <c r="AC73" t="str">
        <f t="shared" si="4"/>
        <v>11/15/2022</v>
      </c>
      <c r="AD73" t="str">
        <f t="shared" si="5"/>
        <v>21:45</v>
      </c>
      <c r="AE73" s="8">
        <v>0.90625</v>
      </c>
      <c r="AF73">
        <f t="shared" si="6"/>
        <v>1</v>
      </c>
      <c r="AG73">
        <f t="shared" ref="AG73:AG121" si="7">IF((AF73=0),1,0)</f>
        <v>0</v>
      </c>
      <c r="AI73" s="33" t="s">
        <v>46</v>
      </c>
      <c r="AJ73" s="34">
        <v>44880.90625</v>
      </c>
    </row>
    <row r="74" spans="1:41" x14ac:dyDescent="0.3">
      <c r="A74" s="3">
        <v>67</v>
      </c>
      <c r="D74" t="s">
        <v>35</v>
      </c>
      <c r="E74" s="3" t="s">
        <v>349</v>
      </c>
      <c r="F74" s="3" t="s">
        <v>49</v>
      </c>
      <c r="G74" s="8">
        <v>0.89930555555555547</v>
      </c>
      <c r="Z74" t="s">
        <v>35</v>
      </c>
      <c r="AA74" t="s">
        <v>49</v>
      </c>
      <c r="AB74" t="s">
        <v>184</v>
      </c>
      <c r="AC74" t="str">
        <f t="shared" si="4"/>
        <v>11/16/2022</v>
      </c>
      <c r="AD74" t="str">
        <f t="shared" si="5"/>
        <v>21:35</v>
      </c>
      <c r="AE74" s="8">
        <v>0.89930555555555547</v>
      </c>
      <c r="AF74">
        <f t="shared" si="6"/>
        <v>0</v>
      </c>
      <c r="AG74">
        <f t="shared" si="7"/>
        <v>1</v>
      </c>
      <c r="AI74" s="33" t="s">
        <v>49</v>
      </c>
      <c r="AJ74" s="34">
        <v>44881.899305555555</v>
      </c>
    </row>
    <row r="75" spans="1:41" x14ac:dyDescent="0.3">
      <c r="A75" s="3">
        <v>68</v>
      </c>
      <c r="D75" t="s">
        <v>30</v>
      </c>
      <c r="E75" s="3" t="s">
        <v>350</v>
      </c>
      <c r="F75" s="3" t="s">
        <v>31</v>
      </c>
      <c r="G75" s="8">
        <v>0.85416666666666663</v>
      </c>
      <c r="I75" t="s">
        <v>451</v>
      </c>
      <c r="Z75" t="s">
        <v>30</v>
      </c>
      <c r="AA75" t="s">
        <v>31</v>
      </c>
      <c r="AB75" t="s">
        <v>186</v>
      </c>
      <c r="AC75" t="str">
        <f t="shared" si="4"/>
        <v>11/17/2022</v>
      </c>
      <c r="AD75" t="str">
        <f t="shared" si="5"/>
        <v>22:15</v>
      </c>
      <c r="AE75" s="8">
        <v>0.92708333333333337</v>
      </c>
      <c r="AF75">
        <f t="shared" si="6"/>
        <v>0</v>
      </c>
      <c r="AG75">
        <f t="shared" si="7"/>
        <v>1</v>
      </c>
      <c r="AI75" s="33" t="s">
        <v>31</v>
      </c>
      <c r="AJ75" s="34">
        <v>44882.854166666664</v>
      </c>
    </row>
    <row r="76" spans="1:41" x14ac:dyDescent="0.3">
      <c r="A76" s="3">
        <v>69</v>
      </c>
      <c r="D76" t="s">
        <v>30</v>
      </c>
      <c r="E76" s="3" t="s">
        <v>351</v>
      </c>
      <c r="F76" s="3" t="s">
        <v>66</v>
      </c>
      <c r="G76" s="8">
        <v>0.30902777777777779</v>
      </c>
      <c r="Z76" t="s">
        <v>30</v>
      </c>
      <c r="AA76" t="s">
        <v>66</v>
      </c>
      <c r="AB76" t="s">
        <v>188</v>
      </c>
      <c r="AC76" t="str">
        <f t="shared" si="4"/>
        <v>11/19/2022</v>
      </c>
      <c r="AD76" t="str">
        <f t="shared" si="5"/>
        <v>7:25</v>
      </c>
      <c r="AE76" s="8">
        <v>0.30902777777777779</v>
      </c>
      <c r="AF76">
        <f t="shared" si="6"/>
        <v>0</v>
      </c>
      <c r="AG76">
        <f t="shared" si="7"/>
        <v>1</v>
      </c>
      <c r="AI76" s="33" t="s">
        <v>66</v>
      </c>
      <c r="AJ76" s="34">
        <v>44884.309027777781</v>
      </c>
    </row>
    <row r="77" spans="1:41" x14ac:dyDescent="0.3">
      <c r="A77" s="3">
        <v>70</v>
      </c>
      <c r="D77" t="s">
        <v>30</v>
      </c>
      <c r="E77" s="3" t="s">
        <v>351</v>
      </c>
      <c r="F77" s="3" t="s">
        <v>66</v>
      </c>
      <c r="G77" s="8">
        <v>0.36458333333333331</v>
      </c>
      <c r="Z77" t="s">
        <v>30</v>
      </c>
      <c r="AA77" t="s">
        <v>66</v>
      </c>
      <c r="AB77" t="s">
        <v>190</v>
      </c>
      <c r="AC77" t="str">
        <f t="shared" si="4"/>
        <v>11/19/2022</v>
      </c>
      <c r="AD77" t="str">
        <f t="shared" si="5"/>
        <v>8:45</v>
      </c>
      <c r="AE77" s="8">
        <v>0.36458333333333331</v>
      </c>
      <c r="AF77">
        <f t="shared" si="6"/>
        <v>0</v>
      </c>
      <c r="AG77">
        <f t="shared" si="7"/>
        <v>1</v>
      </c>
      <c r="AI77" s="33" t="s">
        <v>66</v>
      </c>
      <c r="AJ77" s="34">
        <v>44884.364583333336</v>
      </c>
    </row>
    <row r="78" spans="1:41" x14ac:dyDescent="0.3">
      <c r="A78" s="3">
        <v>71</v>
      </c>
      <c r="D78" t="s">
        <v>30</v>
      </c>
      <c r="E78" s="3" t="s">
        <v>351</v>
      </c>
      <c r="F78" s="3" t="s">
        <v>66</v>
      </c>
      <c r="G78" s="8">
        <v>0.4201388888888889</v>
      </c>
      <c r="Z78" t="s">
        <v>30</v>
      </c>
      <c r="AA78" t="s">
        <v>66</v>
      </c>
      <c r="AB78" t="s">
        <v>192</v>
      </c>
      <c r="AC78" t="str">
        <f t="shared" si="4"/>
        <v>11/19/2022</v>
      </c>
      <c r="AD78" t="str">
        <f t="shared" si="5"/>
        <v>10:05</v>
      </c>
      <c r="AE78" s="8">
        <v>0.4201388888888889</v>
      </c>
      <c r="AF78">
        <f t="shared" si="6"/>
        <v>0</v>
      </c>
      <c r="AG78">
        <f t="shared" si="7"/>
        <v>1</v>
      </c>
      <c r="AI78" s="33" t="s">
        <v>66</v>
      </c>
      <c r="AJ78" s="34">
        <v>44884.420138888891</v>
      </c>
    </row>
    <row r="79" spans="1:41" x14ac:dyDescent="0.3">
      <c r="A79" s="3">
        <v>72</v>
      </c>
      <c r="B79" s="19" t="s">
        <v>446</v>
      </c>
      <c r="C79" s="19" t="s">
        <v>447</v>
      </c>
      <c r="D79" s="38" t="s">
        <v>30</v>
      </c>
      <c r="E79" s="39" t="s">
        <v>351</v>
      </c>
      <c r="F79" s="39" t="s">
        <v>66</v>
      </c>
      <c r="G79" s="40">
        <v>0.47569444444444442</v>
      </c>
      <c r="Z79" t="s">
        <v>30</v>
      </c>
      <c r="AA79" t="s">
        <v>66</v>
      </c>
      <c r="AB79" t="s">
        <v>194</v>
      </c>
      <c r="AC79" t="str">
        <f t="shared" si="4"/>
        <v>11/19/2022</v>
      </c>
      <c r="AD79" t="str">
        <f t="shared" si="5"/>
        <v>11:25</v>
      </c>
      <c r="AE79" s="8">
        <v>0.47569444444444442</v>
      </c>
      <c r="AF79">
        <f t="shared" si="6"/>
        <v>0</v>
      </c>
      <c r="AG79">
        <v>0</v>
      </c>
      <c r="AI79" s="33" t="s">
        <v>66</v>
      </c>
      <c r="AJ79" s="34">
        <v>44884.475694444445</v>
      </c>
    </row>
    <row r="80" spans="1:41" x14ac:dyDescent="0.3">
      <c r="A80" s="3">
        <v>73</v>
      </c>
      <c r="D80" t="s">
        <v>35</v>
      </c>
      <c r="E80" s="3" t="s">
        <v>352</v>
      </c>
      <c r="F80" s="3" t="s">
        <v>36</v>
      </c>
      <c r="G80" s="8">
        <v>0.83333333333333337</v>
      </c>
      <c r="Z80" t="s">
        <v>35</v>
      </c>
      <c r="AA80" t="s">
        <v>36</v>
      </c>
      <c r="AB80" t="s">
        <v>196</v>
      </c>
      <c r="AC80" t="str">
        <f t="shared" si="4"/>
        <v>11/20/2022</v>
      </c>
      <c r="AD80" t="str">
        <f t="shared" si="5"/>
        <v>20:00</v>
      </c>
      <c r="AE80" s="8">
        <v>0.83333333333333337</v>
      </c>
      <c r="AF80">
        <f t="shared" si="6"/>
        <v>0</v>
      </c>
      <c r="AG80">
        <f t="shared" si="7"/>
        <v>1</v>
      </c>
      <c r="AI80" s="33" t="s">
        <v>36</v>
      </c>
      <c r="AJ80" s="34">
        <v>44885.833333333336</v>
      </c>
    </row>
    <row r="81" spans="1:36" x14ac:dyDescent="0.3">
      <c r="A81" s="3">
        <v>74</v>
      </c>
      <c r="D81" t="s">
        <v>35</v>
      </c>
      <c r="E81" s="3" t="s">
        <v>352</v>
      </c>
      <c r="F81" s="3" t="s">
        <v>36</v>
      </c>
      <c r="G81" s="8">
        <v>0.88888888888888884</v>
      </c>
      <c r="Z81" t="s">
        <v>35</v>
      </c>
      <c r="AA81" t="s">
        <v>36</v>
      </c>
      <c r="AB81" t="s">
        <v>198</v>
      </c>
      <c r="AC81" t="str">
        <f t="shared" si="4"/>
        <v>11/20/2022</v>
      </c>
      <c r="AD81" t="str">
        <f t="shared" si="5"/>
        <v>21:20</v>
      </c>
      <c r="AE81" s="8">
        <v>0.88888888888888884</v>
      </c>
      <c r="AF81">
        <f t="shared" si="6"/>
        <v>0</v>
      </c>
      <c r="AG81">
        <f t="shared" si="7"/>
        <v>1</v>
      </c>
      <c r="AI81" s="33" t="s">
        <v>36</v>
      </c>
      <c r="AJ81" s="34">
        <v>44885.888888888891</v>
      </c>
    </row>
    <row r="82" spans="1:36" x14ac:dyDescent="0.3">
      <c r="A82" s="3">
        <v>75</v>
      </c>
      <c r="D82" t="s">
        <v>30</v>
      </c>
      <c r="E82" s="3" t="s">
        <v>353</v>
      </c>
      <c r="F82" s="3" t="s">
        <v>41</v>
      </c>
      <c r="G82" s="8">
        <v>0.89583333333333337</v>
      </c>
      <c r="Z82" t="s">
        <v>30</v>
      </c>
      <c r="AA82" t="s">
        <v>41</v>
      </c>
      <c r="AB82" t="s">
        <v>200</v>
      </c>
      <c r="AC82" t="str">
        <f t="shared" si="4"/>
        <v>11/21/2022</v>
      </c>
      <c r="AD82" t="str">
        <f t="shared" si="5"/>
        <v>21:30</v>
      </c>
      <c r="AE82" s="8">
        <v>0.89583333333333337</v>
      </c>
      <c r="AF82">
        <f t="shared" si="6"/>
        <v>0</v>
      </c>
      <c r="AG82">
        <f t="shared" si="7"/>
        <v>1</v>
      </c>
      <c r="AI82" s="33" t="s">
        <v>41</v>
      </c>
      <c r="AJ82" s="34">
        <v>44886.895833333336</v>
      </c>
    </row>
    <row r="83" spans="1:36" x14ac:dyDescent="0.3">
      <c r="A83" s="3">
        <v>76</v>
      </c>
      <c r="B83" s="25" t="s">
        <v>385</v>
      </c>
      <c r="C83" s="25" t="s">
        <v>385</v>
      </c>
      <c r="D83" t="s">
        <v>30</v>
      </c>
      <c r="E83" s="3" t="s">
        <v>354</v>
      </c>
      <c r="F83" s="3" t="s">
        <v>31</v>
      </c>
      <c r="G83" s="8">
        <v>0.92708333333333337</v>
      </c>
      <c r="I83" t="s">
        <v>449</v>
      </c>
      <c r="Z83" t="s">
        <v>30</v>
      </c>
      <c r="AA83" t="s">
        <v>31</v>
      </c>
      <c r="AB83" t="s">
        <v>202</v>
      </c>
      <c r="AC83" t="str">
        <f t="shared" si="4"/>
        <v>11/24/2022</v>
      </c>
      <c r="AD83" t="str">
        <f t="shared" si="5"/>
        <v>22:15</v>
      </c>
      <c r="AE83" s="8">
        <v>0.92708333333333337</v>
      </c>
      <c r="AF83">
        <f t="shared" si="6"/>
        <v>0</v>
      </c>
      <c r="AG83">
        <f>0</f>
        <v>0</v>
      </c>
    </row>
    <row r="84" spans="1:36" x14ac:dyDescent="0.3">
      <c r="A84" s="3">
        <v>77</v>
      </c>
      <c r="D84" t="s">
        <v>35</v>
      </c>
      <c r="E84" s="3" t="s">
        <v>355</v>
      </c>
      <c r="F84" s="3" t="s">
        <v>36</v>
      </c>
      <c r="G84" s="8">
        <v>0.83333333333333337</v>
      </c>
      <c r="Z84" t="s">
        <v>35</v>
      </c>
      <c r="AA84" t="s">
        <v>36</v>
      </c>
      <c r="AB84" t="s">
        <v>204</v>
      </c>
      <c r="AC84" t="str">
        <f t="shared" si="4"/>
        <v>11/27/2022</v>
      </c>
      <c r="AD84" t="str">
        <f t="shared" si="5"/>
        <v>20:00</v>
      </c>
      <c r="AE84" s="8">
        <v>0.83333333333333337</v>
      </c>
      <c r="AF84">
        <f t="shared" si="6"/>
        <v>0</v>
      </c>
      <c r="AG84">
        <f t="shared" si="7"/>
        <v>1</v>
      </c>
      <c r="AI84" s="33" t="s">
        <v>36</v>
      </c>
      <c r="AJ84" s="34">
        <v>44892.833333333336</v>
      </c>
    </row>
    <row r="85" spans="1:36" x14ac:dyDescent="0.3">
      <c r="A85" s="3">
        <v>78</v>
      </c>
      <c r="D85" t="s">
        <v>35</v>
      </c>
      <c r="E85" s="3" t="s">
        <v>355</v>
      </c>
      <c r="F85" s="3" t="s">
        <v>36</v>
      </c>
      <c r="G85" s="8">
        <v>0.88888888888888884</v>
      </c>
      <c r="Z85" t="s">
        <v>35</v>
      </c>
      <c r="AA85" t="s">
        <v>36</v>
      </c>
      <c r="AB85" t="s">
        <v>206</v>
      </c>
      <c r="AC85" t="str">
        <f t="shared" si="4"/>
        <v>11/27/2022</v>
      </c>
      <c r="AD85" t="str">
        <f t="shared" si="5"/>
        <v>21:20</v>
      </c>
      <c r="AE85" s="8">
        <v>0.88888888888888884</v>
      </c>
      <c r="AF85">
        <f t="shared" si="6"/>
        <v>0</v>
      </c>
      <c r="AG85">
        <f t="shared" si="7"/>
        <v>1</v>
      </c>
      <c r="AI85" s="33" t="s">
        <v>36</v>
      </c>
      <c r="AJ85" s="34">
        <v>44892.888888888891</v>
      </c>
    </row>
    <row r="86" spans="1:36" x14ac:dyDescent="0.3">
      <c r="A86" s="3">
        <v>79</v>
      </c>
      <c r="D86" t="s">
        <v>30</v>
      </c>
      <c r="E86" s="3" t="s">
        <v>356</v>
      </c>
      <c r="F86" s="3" t="s">
        <v>41</v>
      </c>
      <c r="G86" s="8">
        <v>0.89583333333333337</v>
      </c>
      <c r="Z86" t="s">
        <v>30</v>
      </c>
      <c r="AA86" t="s">
        <v>41</v>
      </c>
      <c r="AB86" t="s">
        <v>208</v>
      </c>
      <c r="AC86" t="str">
        <f t="shared" si="4"/>
        <v>11/28/2022</v>
      </c>
      <c r="AD86" t="str">
        <f t="shared" si="5"/>
        <v>21:30</v>
      </c>
      <c r="AE86" s="8">
        <v>0.89583333333333337</v>
      </c>
      <c r="AF86">
        <f t="shared" si="6"/>
        <v>0</v>
      </c>
      <c r="AG86">
        <f t="shared" si="7"/>
        <v>1</v>
      </c>
      <c r="AI86" s="33" t="s">
        <v>41</v>
      </c>
      <c r="AJ86" s="34">
        <v>44893.895833333336</v>
      </c>
    </row>
    <row r="87" spans="1:36" x14ac:dyDescent="0.3">
      <c r="A87" s="22">
        <v>80</v>
      </c>
      <c r="B87" s="21" t="s">
        <v>382</v>
      </c>
      <c r="C87" s="21" t="s">
        <v>383</v>
      </c>
      <c r="D87" s="23" t="s">
        <v>35</v>
      </c>
      <c r="E87" s="22" t="s">
        <v>357</v>
      </c>
      <c r="F87" s="22" t="s">
        <v>46</v>
      </c>
      <c r="G87" s="24">
        <v>0.90625</v>
      </c>
      <c r="Z87" t="s">
        <v>35</v>
      </c>
      <c r="AA87" t="s">
        <v>46</v>
      </c>
      <c r="AB87" t="s">
        <v>210</v>
      </c>
      <c r="AC87" t="str">
        <f t="shared" si="4"/>
        <v>11/29/2022</v>
      </c>
      <c r="AD87" t="str">
        <f t="shared" si="5"/>
        <v>21:45</v>
      </c>
      <c r="AE87" s="8">
        <v>0.90625</v>
      </c>
      <c r="AF87">
        <f t="shared" si="6"/>
        <v>1</v>
      </c>
      <c r="AG87">
        <f t="shared" si="7"/>
        <v>0</v>
      </c>
      <c r="AI87" s="33" t="s">
        <v>46</v>
      </c>
      <c r="AJ87" s="34">
        <v>44894.90625</v>
      </c>
    </row>
    <row r="88" spans="1:36" x14ac:dyDescent="0.3">
      <c r="A88" s="3">
        <v>81</v>
      </c>
      <c r="D88" t="s">
        <v>35</v>
      </c>
      <c r="E88" s="3" t="s">
        <v>358</v>
      </c>
      <c r="F88" s="3" t="s">
        <v>49</v>
      </c>
      <c r="G88" s="8">
        <v>0.89930555555555547</v>
      </c>
      <c r="Z88" t="s">
        <v>35</v>
      </c>
      <c r="AA88" t="s">
        <v>49</v>
      </c>
      <c r="AB88" t="s">
        <v>212</v>
      </c>
      <c r="AC88" t="str">
        <f t="shared" si="4"/>
        <v>11/30/2022</v>
      </c>
      <c r="AD88" t="str">
        <f t="shared" si="5"/>
        <v>21:35</v>
      </c>
      <c r="AE88" s="8">
        <v>0.89930555555555547</v>
      </c>
      <c r="AF88">
        <f t="shared" si="6"/>
        <v>0</v>
      </c>
      <c r="AG88">
        <f t="shared" si="7"/>
        <v>1</v>
      </c>
      <c r="AI88" s="33" t="s">
        <v>49</v>
      </c>
      <c r="AJ88" s="34">
        <v>44895.899305555555</v>
      </c>
    </row>
    <row r="89" spans="1:36" x14ac:dyDescent="0.3">
      <c r="A89" s="3">
        <v>82</v>
      </c>
      <c r="D89" t="s">
        <v>30</v>
      </c>
      <c r="E89" s="3" t="s">
        <v>359</v>
      </c>
      <c r="F89" s="3" t="s">
        <v>31</v>
      </c>
      <c r="G89" s="8">
        <v>0.92708333333333337</v>
      </c>
      <c r="Z89" t="s">
        <v>30</v>
      </c>
      <c r="AA89" t="s">
        <v>31</v>
      </c>
      <c r="AB89" t="s">
        <v>217</v>
      </c>
      <c r="AC89" t="str">
        <f t="shared" si="4"/>
        <v>12/1/2022</v>
      </c>
      <c r="AD89" t="str">
        <f t="shared" si="5"/>
        <v>22:15</v>
      </c>
      <c r="AE89" s="8">
        <v>0.92708333333333337</v>
      </c>
      <c r="AF89">
        <f t="shared" si="6"/>
        <v>0</v>
      </c>
      <c r="AG89">
        <f t="shared" si="7"/>
        <v>1</v>
      </c>
      <c r="AI89" s="33" t="s">
        <v>31</v>
      </c>
      <c r="AJ89" s="34">
        <v>44896.927083333336</v>
      </c>
    </row>
    <row r="90" spans="1:36" x14ac:dyDescent="0.3">
      <c r="A90" s="3">
        <v>83</v>
      </c>
      <c r="D90" t="s">
        <v>30</v>
      </c>
      <c r="E90" s="32">
        <v>44899</v>
      </c>
      <c r="F90" s="3" t="s">
        <v>36</v>
      </c>
      <c r="G90" s="8">
        <v>0.83333333333333337</v>
      </c>
      <c r="I90" t="s">
        <v>450</v>
      </c>
      <c r="Z90" t="s">
        <v>30</v>
      </c>
      <c r="AA90" t="s">
        <v>66</v>
      </c>
      <c r="AB90" t="s">
        <v>219</v>
      </c>
      <c r="AC90" t="str">
        <f t="shared" si="4"/>
        <v>12/3/2022</v>
      </c>
      <c r="AD90" t="str">
        <f t="shared" si="5"/>
        <v>7:20</v>
      </c>
      <c r="AE90" s="8">
        <v>0.30555555555555552</v>
      </c>
      <c r="AF90">
        <f t="shared" si="6"/>
        <v>0</v>
      </c>
      <c r="AG90">
        <f t="shared" si="7"/>
        <v>1</v>
      </c>
      <c r="AI90" s="33" t="s">
        <v>36</v>
      </c>
      <c r="AJ90" s="34">
        <v>44899.833333333336</v>
      </c>
    </row>
    <row r="91" spans="1:36" x14ac:dyDescent="0.3">
      <c r="A91" s="3">
        <v>84</v>
      </c>
      <c r="D91" t="s">
        <v>30</v>
      </c>
      <c r="E91" s="32">
        <v>44899</v>
      </c>
      <c r="F91" s="3" t="s">
        <v>36</v>
      </c>
      <c r="G91" s="8">
        <v>0.88888888888888884</v>
      </c>
      <c r="I91" t="s">
        <v>450</v>
      </c>
      <c r="Z91" t="s">
        <v>30</v>
      </c>
      <c r="AA91" t="s">
        <v>66</v>
      </c>
      <c r="AB91" t="s">
        <v>221</v>
      </c>
      <c r="AC91" t="str">
        <f t="shared" si="4"/>
        <v>12/3/2022</v>
      </c>
      <c r="AD91" t="str">
        <f t="shared" si="5"/>
        <v>8:40</v>
      </c>
      <c r="AE91" s="8">
        <v>0.3611111111111111</v>
      </c>
      <c r="AF91">
        <f t="shared" si="6"/>
        <v>0</v>
      </c>
      <c r="AG91">
        <f t="shared" si="7"/>
        <v>1</v>
      </c>
      <c r="AI91" s="33" t="s">
        <v>36</v>
      </c>
      <c r="AJ91" s="34">
        <v>44899.888888888891</v>
      </c>
    </row>
    <row r="92" spans="1:36" x14ac:dyDescent="0.3">
      <c r="A92" s="3">
        <v>85</v>
      </c>
      <c r="D92" t="s">
        <v>30</v>
      </c>
      <c r="E92" s="3" t="s">
        <v>360</v>
      </c>
      <c r="F92" s="3" t="s">
        <v>41</v>
      </c>
      <c r="G92" s="8">
        <v>0.89583333333333337</v>
      </c>
      <c r="Z92" t="s">
        <v>30</v>
      </c>
      <c r="AA92" t="s">
        <v>41</v>
      </c>
      <c r="AB92" t="s">
        <v>223</v>
      </c>
      <c r="AC92" t="str">
        <f t="shared" si="4"/>
        <v>12/5/2022</v>
      </c>
      <c r="AD92" t="str">
        <f t="shared" si="5"/>
        <v>21:30</v>
      </c>
      <c r="AE92" s="8">
        <v>0.89583333333333337</v>
      </c>
      <c r="AF92">
        <f t="shared" si="6"/>
        <v>0</v>
      </c>
      <c r="AG92">
        <f t="shared" si="7"/>
        <v>1</v>
      </c>
      <c r="AI92" s="33" t="s">
        <v>41</v>
      </c>
      <c r="AJ92" s="34">
        <v>44900.895833333336</v>
      </c>
    </row>
    <row r="93" spans="1:36" x14ac:dyDescent="0.3">
      <c r="A93" s="22">
        <v>86</v>
      </c>
      <c r="B93" s="21" t="s">
        <v>382</v>
      </c>
      <c r="C93" s="21" t="s">
        <v>383</v>
      </c>
      <c r="D93" s="23" t="s">
        <v>35</v>
      </c>
      <c r="E93" s="22" t="s">
        <v>361</v>
      </c>
      <c r="F93" s="22" t="s">
        <v>46</v>
      </c>
      <c r="G93" s="24">
        <v>0.90625</v>
      </c>
      <c r="Z93" t="s">
        <v>35</v>
      </c>
      <c r="AA93" t="s">
        <v>46</v>
      </c>
      <c r="AB93" t="s">
        <v>225</v>
      </c>
      <c r="AC93" t="str">
        <f t="shared" si="4"/>
        <v>12/6/2022</v>
      </c>
      <c r="AD93" t="str">
        <f t="shared" si="5"/>
        <v>21:45</v>
      </c>
      <c r="AE93" s="8">
        <v>0.90625</v>
      </c>
      <c r="AF93">
        <f t="shared" si="6"/>
        <v>1</v>
      </c>
      <c r="AG93">
        <f t="shared" si="7"/>
        <v>0</v>
      </c>
      <c r="AI93" s="33" t="s">
        <v>46</v>
      </c>
      <c r="AJ93" s="34">
        <v>44901.90625</v>
      </c>
    </row>
    <row r="94" spans="1:36" x14ac:dyDescent="0.3">
      <c r="A94" s="3">
        <v>87</v>
      </c>
      <c r="D94" t="s">
        <v>35</v>
      </c>
      <c r="E94" s="3" t="s">
        <v>362</v>
      </c>
      <c r="F94" s="3" t="s">
        <v>49</v>
      </c>
      <c r="G94" s="8">
        <v>0.89930555555555547</v>
      </c>
      <c r="Z94" t="s">
        <v>35</v>
      </c>
      <c r="AA94" t="s">
        <v>49</v>
      </c>
      <c r="AB94" t="s">
        <v>227</v>
      </c>
      <c r="AC94" t="str">
        <f t="shared" si="4"/>
        <v>12/7/2022</v>
      </c>
      <c r="AD94" t="str">
        <f t="shared" si="5"/>
        <v>21:35</v>
      </c>
      <c r="AE94" s="8">
        <v>0.89930555555555547</v>
      </c>
      <c r="AF94">
        <f t="shared" si="6"/>
        <v>0</v>
      </c>
      <c r="AG94">
        <f t="shared" si="7"/>
        <v>1</v>
      </c>
      <c r="AI94" s="33" t="s">
        <v>49</v>
      </c>
      <c r="AJ94" s="34">
        <v>44902.899305555555</v>
      </c>
    </row>
    <row r="95" spans="1:36" x14ac:dyDescent="0.3">
      <c r="A95" s="3">
        <v>88</v>
      </c>
      <c r="D95" t="s">
        <v>30</v>
      </c>
      <c r="E95" s="3" t="s">
        <v>363</v>
      </c>
      <c r="F95" s="3" t="s">
        <v>31</v>
      </c>
      <c r="G95" s="8">
        <v>0.86458333333333337</v>
      </c>
      <c r="I95" t="s">
        <v>451</v>
      </c>
      <c r="Z95" t="s">
        <v>30</v>
      </c>
      <c r="AA95" t="s">
        <v>31</v>
      </c>
      <c r="AB95" t="s">
        <v>229</v>
      </c>
      <c r="AC95" t="str">
        <f t="shared" si="4"/>
        <v>12/8/2022</v>
      </c>
      <c r="AD95" t="str">
        <f t="shared" si="5"/>
        <v>22:15</v>
      </c>
      <c r="AE95" s="8">
        <v>0.92708333333333337</v>
      </c>
      <c r="AF95">
        <f t="shared" si="6"/>
        <v>0</v>
      </c>
      <c r="AG95">
        <f t="shared" si="7"/>
        <v>1</v>
      </c>
      <c r="AI95" s="33" t="s">
        <v>31</v>
      </c>
      <c r="AJ95" s="34">
        <v>44903.864583333336</v>
      </c>
    </row>
    <row r="96" spans="1:36" x14ac:dyDescent="0.3">
      <c r="A96" s="3">
        <v>89</v>
      </c>
      <c r="D96" t="s">
        <v>30</v>
      </c>
      <c r="E96" s="3" t="s">
        <v>364</v>
      </c>
      <c r="F96" s="3" t="s">
        <v>66</v>
      </c>
      <c r="G96" s="8">
        <v>0.30902777777777779</v>
      </c>
      <c r="Z96" t="s">
        <v>30</v>
      </c>
      <c r="AA96" t="s">
        <v>66</v>
      </c>
      <c r="AB96" t="s">
        <v>231</v>
      </c>
      <c r="AC96" t="str">
        <f t="shared" si="4"/>
        <v>12/10/2022</v>
      </c>
      <c r="AD96" t="str">
        <f t="shared" si="5"/>
        <v>7:25</v>
      </c>
      <c r="AE96" s="8">
        <v>0.30902777777777779</v>
      </c>
      <c r="AF96">
        <f t="shared" si="6"/>
        <v>0</v>
      </c>
      <c r="AG96">
        <f t="shared" si="7"/>
        <v>1</v>
      </c>
      <c r="AI96" s="33" t="s">
        <v>66</v>
      </c>
      <c r="AJ96" s="34">
        <v>44905.309027777781</v>
      </c>
    </row>
    <row r="97" spans="1:36" x14ac:dyDescent="0.3">
      <c r="A97" s="3">
        <v>90</v>
      </c>
      <c r="D97" t="s">
        <v>30</v>
      </c>
      <c r="E97" s="3" t="s">
        <v>364</v>
      </c>
      <c r="F97" s="3" t="s">
        <v>66</v>
      </c>
      <c r="G97" s="8">
        <v>0.36458333333333331</v>
      </c>
      <c r="Z97" t="s">
        <v>30</v>
      </c>
      <c r="AA97" t="s">
        <v>66</v>
      </c>
      <c r="AB97" t="s">
        <v>233</v>
      </c>
      <c r="AC97" t="str">
        <f t="shared" si="4"/>
        <v>12/10/2022</v>
      </c>
      <c r="AD97" t="str">
        <f t="shared" si="5"/>
        <v>8:45</v>
      </c>
      <c r="AE97" s="8">
        <v>0.36458333333333331</v>
      </c>
      <c r="AF97">
        <f t="shared" si="6"/>
        <v>0</v>
      </c>
      <c r="AG97">
        <f t="shared" si="7"/>
        <v>1</v>
      </c>
      <c r="AI97" s="33" t="s">
        <v>66</v>
      </c>
      <c r="AJ97" s="34">
        <v>44905.364583333336</v>
      </c>
    </row>
    <row r="98" spans="1:36" x14ac:dyDescent="0.3">
      <c r="A98" s="3">
        <v>91</v>
      </c>
      <c r="D98" t="s">
        <v>30</v>
      </c>
      <c r="E98" s="3" t="s">
        <v>364</v>
      </c>
      <c r="F98" s="3" t="s">
        <v>66</v>
      </c>
      <c r="G98" s="8">
        <v>0.4201388888888889</v>
      </c>
      <c r="Z98" t="s">
        <v>30</v>
      </c>
      <c r="AA98" t="s">
        <v>66</v>
      </c>
      <c r="AB98" t="s">
        <v>235</v>
      </c>
      <c r="AC98" t="str">
        <f t="shared" si="4"/>
        <v>12/10/2022</v>
      </c>
      <c r="AD98" t="str">
        <f t="shared" si="5"/>
        <v>10:05</v>
      </c>
      <c r="AE98" s="8">
        <v>0.4201388888888889</v>
      </c>
      <c r="AF98">
        <f t="shared" si="6"/>
        <v>0</v>
      </c>
      <c r="AG98">
        <f t="shared" si="7"/>
        <v>1</v>
      </c>
      <c r="AI98" s="33" t="s">
        <v>66</v>
      </c>
      <c r="AJ98" s="34">
        <v>44905.420138888891</v>
      </c>
    </row>
    <row r="99" spans="1:36" x14ac:dyDescent="0.3">
      <c r="A99" s="3">
        <v>92</v>
      </c>
      <c r="B99" s="20" t="s">
        <v>448</v>
      </c>
      <c r="C99" s="20" t="s">
        <v>448</v>
      </c>
      <c r="D99" s="35" t="s">
        <v>30</v>
      </c>
      <c r="E99" s="36" t="s">
        <v>364</v>
      </c>
      <c r="F99" s="36" t="s">
        <v>66</v>
      </c>
      <c r="G99" s="37">
        <v>0.47569444444444442</v>
      </c>
      <c r="Z99" t="s">
        <v>30</v>
      </c>
      <c r="AA99" t="s">
        <v>66</v>
      </c>
      <c r="AB99" t="s">
        <v>237</v>
      </c>
      <c r="AC99" t="str">
        <f t="shared" si="4"/>
        <v>12/10/2022</v>
      </c>
      <c r="AD99" t="str">
        <f t="shared" si="5"/>
        <v>11:25</v>
      </c>
      <c r="AE99" s="8">
        <v>0.47569444444444442</v>
      </c>
      <c r="AF99">
        <f t="shared" si="6"/>
        <v>0</v>
      </c>
      <c r="AG99">
        <v>0</v>
      </c>
      <c r="AI99" s="33" t="s">
        <v>66</v>
      </c>
      <c r="AJ99" s="34">
        <v>44905.475694444445</v>
      </c>
    </row>
    <row r="100" spans="1:36" x14ac:dyDescent="0.3">
      <c r="A100" s="3">
        <v>93</v>
      </c>
      <c r="D100" t="s">
        <v>35</v>
      </c>
      <c r="E100" s="3" t="s">
        <v>365</v>
      </c>
      <c r="F100" s="3" t="s">
        <v>36</v>
      </c>
      <c r="G100" s="8">
        <v>0.80208333333333337</v>
      </c>
      <c r="Z100" t="s">
        <v>35</v>
      </c>
      <c r="AA100" t="s">
        <v>36</v>
      </c>
      <c r="AB100" t="s">
        <v>239</v>
      </c>
      <c r="AC100" t="str">
        <f t="shared" si="4"/>
        <v>12/11/2022</v>
      </c>
      <c r="AD100" t="str">
        <f t="shared" si="5"/>
        <v>19:15</v>
      </c>
      <c r="AE100" s="8">
        <v>0.80208333333333337</v>
      </c>
      <c r="AF100">
        <f t="shared" si="6"/>
        <v>0</v>
      </c>
      <c r="AG100">
        <f t="shared" si="7"/>
        <v>1</v>
      </c>
      <c r="AI100" s="33" t="s">
        <v>36</v>
      </c>
      <c r="AJ100" s="34">
        <v>44906.802083333336</v>
      </c>
    </row>
    <row r="101" spans="1:36" x14ac:dyDescent="0.3">
      <c r="A101" s="3">
        <v>94</v>
      </c>
      <c r="D101" t="s">
        <v>35</v>
      </c>
      <c r="E101" s="3" t="s">
        <v>365</v>
      </c>
      <c r="F101" s="3" t="s">
        <v>36</v>
      </c>
      <c r="G101" s="8">
        <v>0.85763888888888884</v>
      </c>
      <c r="Z101" t="s">
        <v>35</v>
      </c>
      <c r="AA101" t="s">
        <v>36</v>
      </c>
      <c r="AB101" t="s">
        <v>241</v>
      </c>
      <c r="AC101" t="str">
        <f t="shared" si="4"/>
        <v>12/11/2022</v>
      </c>
      <c r="AD101" t="str">
        <f t="shared" si="5"/>
        <v>20:35</v>
      </c>
      <c r="AE101" s="8">
        <v>0.85763888888888884</v>
      </c>
      <c r="AF101">
        <f t="shared" si="6"/>
        <v>0</v>
      </c>
      <c r="AG101">
        <f t="shared" si="7"/>
        <v>1</v>
      </c>
      <c r="AI101" s="33" t="s">
        <v>36</v>
      </c>
      <c r="AJ101" s="34">
        <v>44906.857638888891</v>
      </c>
    </row>
    <row r="102" spans="1:36" x14ac:dyDescent="0.3">
      <c r="A102" s="3">
        <v>95</v>
      </c>
      <c r="D102" t="s">
        <v>30</v>
      </c>
      <c r="E102" s="3" t="s">
        <v>366</v>
      </c>
      <c r="F102" s="3" t="s">
        <v>41</v>
      </c>
      <c r="G102" s="8">
        <v>0.84375</v>
      </c>
      <c r="Z102" t="s">
        <v>30</v>
      </c>
      <c r="AA102" t="s">
        <v>41</v>
      </c>
      <c r="AB102" t="s">
        <v>243</v>
      </c>
      <c r="AC102" t="str">
        <f t="shared" si="4"/>
        <v>12/12/2022</v>
      </c>
      <c r="AD102" t="str">
        <f t="shared" si="5"/>
        <v>20:15</v>
      </c>
      <c r="AE102" s="8">
        <v>0.84375</v>
      </c>
      <c r="AF102">
        <f t="shared" si="6"/>
        <v>0</v>
      </c>
      <c r="AG102">
        <f t="shared" si="7"/>
        <v>1</v>
      </c>
      <c r="AI102" s="33" t="s">
        <v>41</v>
      </c>
      <c r="AJ102" s="34">
        <v>44907.84375</v>
      </c>
    </row>
    <row r="103" spans="1:36" x14ac:dyDescent="0.3">
      <c r="A103" s="3">
        <v>96</v>
      </c>
      <c r="D103" t="s">
        <v>30</v>
      </c>
      <c r="E103" s="3" t="s">
        <v>366</v>
      </c>
      <c r="F103" s="3" t="s">
        <v>41</v>
      </c>
      <c r="G103" s="8">
        <v>0.89930555555555547</v>
      </c>
      <c r="Z103" t="s">
        <v>30</v>
      </c>
      <c r="AA103" t="s">
        <v>41</v>
      </c>
      <c r="AB103" t="s">
        <v>245</v>
      </c>
      <c r="AC103" t="str">
        <f t="shared" si="4"/>
        <v>12/12/2022</v>
      </c>
      <c r="AD103" t="str">
        <f t="shared" si="5"/>
        <v>21:35</v>
      </c>
      <c r="AE103" s="8">
        <v>0.89930555555555547</v>
      </c>
      <c r="AF103">
        <f t="shared" si="6"/>
        <v>0</v>
      </c>
      <c r="AG103">
        <f t="shared" si="7"/>
        <v>1</v>
      </c>
      <c r="AI103" s="33" t="s">
        <v>41</v>
      </c>
      <c r="AJ103" s="34">
        <v>44907.899305555555</v>
      </c>
    </row>
    <row r="104" spans="1:36" x14ac:dyDescent="0.3">
      <c r="A104" s="22">
        <v>97</v>
      </c>
      <c r="B104" s="21" t="s">
        <v>382</v>
      </c>
      <c r="C104" s="21" t="s">
        <v>383</v>
      </c>
      <c r="D104" s="23" t="s">
        <v>30</v>
      </c>
      <c r="E104" s="22" t="s">
        <v>367</v>
      </c>
      <c r="F104" s="22" t="s">
        <v>46</v>
      </c>
      <c r="G104" s="24">
        <v>0.88888888888888884</v>
      </c>
      <c r="Z104" t="s">
        <v>30</v>
      </c>
      <c r="AA104" t="s">
        <v>46</v>
      </c>
      <c r="AB104" t="s">
        <v>247</v>
      </c>
      <c r="AC104" t="str">
        <f t="shared" si="4"/>
        <v>12/13/2022</v>
      </c>
      <c r="AD104" t="str">
        <f t="shared" si="5"/>
        <v>21:20</v>
      </c>
      <c r="AE104" s="8">
        <v>0.88888888888888884</v>
      </c>
      <c r="AF104">
        <f t="shared" si="6"/>
        <v>1</v>
      </c>
      <c r="AG104">
        <f t="shared" si="7"/>
        <v>0</v>
      </c>
      <c r="AI104" s="33" t="s">
        <v>46</v>
      </c>
      <c r="AJ104" s="34">
        <v>44908.888888888891</v>
      </c>
    </row>
    <row r="105" spans="1:36" x14ac:dyDescent="0.3">
      <c r="A105" s="3">
        <v>98</v>
      </c>
      <c r="D105" t="s">
        <v>35</v>
      </c>
      <c r="E105" s="3" t="s">
        <v>368</v>
      </c>
      <c r="F105" s="3" t="s">
        <v>49</v>
      </c>
      <c r="G105" s="8">
        <v>0.89930555555555547</v>
      </c>
      <c r="Z105" t="s">
        <v>35</v>
      </c>
      <c r="AA105" t="s">
        <v>49</v>
      </c>
      <c r="AB105" t="s">
        <v>249</v>
      </c>
      <c r="AC105" t="str">
        <f t="shared" si="4"/>
        <v>12/14/2022</v>
      </c>
      <c r="AD105" t="str">
        <f t="shared" si="5"/>
        <v>21:35</v>
      </c>
      <c r="AE105" s="8">
        <v>0.89930555555555547</v>
      </c>
      <c r="AF105">
        <f t="shared" si="6"/>
        <v>0</v>
      </c>
      <c r="AG105">
        <f t="shared" si="7"/>
        <v>1</v>
      </c>
      <c r="AI105" s="33" t="s">
        <v>49</v>
      </c>
      <c r="AJ105" s="34">
        <v>44909.899305555555</v>
      </c>
    </row>
    <row r="106" spans="1:36" x14ac:dyDescent="0.3">
      <c r="A106" s="3">
        <v>99</v>
      </c>
      <c r="D106" t="s">
        <v>35</v>
      </c>
      <c r="E106" s="3" t="s">
        <v>369</v>
      </c>
      <c r="F106" s="3" t="s">
        <v>31</v>
      </c>
      <c r="G106" s="8">
        <v>0.83333333333333337</v>
      </c>
      <c r="Z106" t="s">
        <v>35</v>
      </c>
      <c r="AA106" t="s">
        <v>31</v>
      </c>
      <c r="AB106" t="s">
        <v>251</v>
      </c>
      <c r="AC106" t="str">
        <f t="shared" si="4"/>
        <v>12/15/2022</v>
      </c>
      <c r="AD106" t="str">
        <f t="shared" si="5"/>
        <v>21:35</v>
      </c>
      <c r="AE106" s="8">
        <v>0.89930555555555547</v>
      </c>
      <c r="AF106">
        <f t="shared" si="6"/>
        <v>0</v>
      </c>
      <c r="AG106">
        <f t="shared" si="7"/>
        <v>1</v>
      </c>
      <c r="AI106" s="33" t="s">
        <v>31</v>
      </c>
      <c r="AJ106" s="34">
        <v>44910.833333333336</v>
      </c>
    </row>
    <row r="107" spans="1:36" x14ac:dyDescent="0.3">
      <c r="B107" s="29" t="s">
        <v>385</v>
      </c>
      <c r="C107" s="29" t="s">
        <v>385</v>
      </c>
      <c r="D107" s="26" t="s">
        <v>30</v>
      </c>
      <c r="E107" s="27" t="s">
        <v>370</v>
      </c>
      <c r="F107" s="27" t="s">
        <v>66</v>
      </c>
      <c r="G107" s="28">
        <v>5.2083333333333336E-2</v>
      </c>
      <c r="I107" t="s">
        <v>445</v>
      </c>
      <c r="Z107" t="s">
        <v>30</v>
      </c>
      <c r="AA107" t="s">
        <v>66</v>
      </c>
      <c r="AB107" t="s">
        <v>253</v>
      </c>
      <c r="AC107" t="str">
        <f t="shared" ref="AC107:AC123" si="8">TRIM(LEFT(AB107,10))</f>
        <v>12/17/2022</v>
      </c>
      <c r="AD107" t="str">
        <f t="shared" si="5"/>
        <v>1:15</v>
      </c>
      <c r="AE107" s="8">
        <v>5.2083333333333336E-2</v>
      </c>
      <c r="AF107">
        <f t="shared" si="6"/>
        <v>0</v>
      </c>
      <c r="AG107">
        <v>0</v>
      </c>
    </row>
    <row r="108" spans="1:36" x14ac:dyDescent="0.3">
      <c r="A108" s="3">
        <v>100</v>
      </c>
      <c r="D108" t="s">
        <v>30</v>
      </c>
      <c r="E108" s="3" t="s">
        <v>370</v>
      </c>
      <c r="F108" s="3" t="s">
        <v>66</v>
      </c>
      <c r="G108" s="8">
        <v>0.30902777777777779</v>
      </c>
      <c r="Z108" t="s">
        <v>30</v>
      </c>
      <c r="AA108" t="s">
        <v>66</v>
      </c>
      <c r="AB108" t="s">
        <v>255</v>
      </c>
      <c r="AC108" t="str">
        <f t="shared" si="8"/>
        <v>12/17/2022</v>
      </c>
      <c r="AD108" t="str">
        <f t="shared" si="5"/>
        <v>7:25</v>
      </c>
      <c r="AE108" s="8">
        <v>0.30902777777777779</v>
      </c>
      <c r="AF108">
        <f t="shared" si="6"/>
        <v>0</v>
      </c>
      <c r="AG108">
        <f t="shared" si="7"/>
        <v>1</v>
      </c>
      <c r="AI108" s="33" t="s">
        <v>66</v>
      </c>
      <c r="AJ108" s="34">
        <v>44912.309027777781</v>
      </c>
    </row>
    <row r="109" spans="1:36" x14ac:dyDescent="0.3">
      <c r="A109" s="3">
        <v>101</v>
      </c>
      <c r="D109" t="s">
        <v>30</v>
      </c>
      <c r="E109" s="3" t="s">
        <v>370</v>
      </c>
      <c r="F109" s="3" t="s">
        <v>66</v>
      </c>
      <c r="G109" s="8">
        <v>0.36458333333333331</v>
      </c>
      <c r="Z109" t="s">
        <v>30</v>
      </c>
      <c r="AA109" t="s">
        <v>66</v>
      </c>
      <c r="AB109" t="s">
        <v>257</v>
      </c>
      <c r="AC109" t="str">
        <f t="shared" si="8"/>
        <v>12/17/2022</v>
      </c>
      <c r="AD109" t="str">
        <f t="shared" si="5"/>
        <v>8:45</v>
      </c>
      <c r="AE109" s="8">
        <v>0.36458333333333331</v>
      </c>
      <c r="AF109">
        <f t="shared" si="6"/>
        <v>0</v>
      </c>
      <c r="AG109">
        <f t="shared" si="7"/>
        <v>1</v>
      </c>
      <c r="AI109" s="33" t="s">
        <v>66</v>
      </c>
      <c r="AJ109" s="34">
        <v>44912.364583333336</v>
      </c>
    </row>
    <row r="110" spans="1:36" x14ac:dyDescent="0.3">
      <c r="A110" s="3">
        <v>102</v>
      </c>
      <c r="D110" t="s">
        <v>30</v>
      </c>
      <c r="E110" s="3" t="s">
        <v>370</v>
      </c>
      <c r="F110" s="3" t="s">
        <v>66</v>
      </c>
      <c r="G110" s="8">
        <v>0.4201388888888889</v>
      </c>
      <c r="Z110" t="s">
        <v>30</v>
      </c>
      <c r="AA110" t="s">
        <v>66</v>
      </c>
      <c r="AB110" t="s">
        <v>259</v>
      </c>
      <c r="AC110" t="str">
        <f t="shared" si="8"/>
        <v>12/17/2022</v>
      </c>
      <c r="AD110" t="str">
        <f t="shared" si="5"/>
        <v>10:05</v>
      </c>
      <c r="AE110" s="8">
        <v>0.4201388888888889</v>
      </c>
      <c r="AF110">
        <f t="shared" si="6"/>
        <v>0</v>
      </c>
      <c r="AG110">
        <f t="shared" si="7"/>
        <v>1</v>
      </c>
      <c r="AI110" s="33" t="s">
        <v>66</v>
      </c>
      <c r="AJ110" s="34">
        <v>44912.420138888891</v>
      </c>
    </row>
    <row r="111" spans="1:36" x14ac:dyDescent="0.3">
      <c r="A111" s="3">
        <v>103</v>
      </c>
      <c r="B111" s="19" t="s">
        <v>446</v>
      </c>
      <c r="C111" s="19" t="s">
        <v>447</v>
      </c>
      <c r="D111" s="38" t="s">
        <v>30</v>
      </c>
      <c r="E111" s="39" t="s">
        <v>370</v>
      </c>
      <c r="F111" s="39" t="s">
        <v>66</v>
      </c>
      <c r="G111" s="40">
        <v>0.47569444444444442</v>
      </c>
      <c r="Z111" t="s">
        <v>30</v>
      </c>
      <c r="AA111" t="s">
        <v>66</v>
      </c>
      <c r="AB111" t="s">
        <v>261</v>
      </c>
      <c r="AC111" t="str">
        <f t="shared" si="8"/>
        <v>12/17/2022</v>
      </c>
      <c r="AD111" t="str">
        <f t="shared" si="5"/>
        <v>11:25</v>
      </c>
      <c r="AE111" s="8">
        <v>0.47569444444444442</v>
      </c>
      <c r="AF111">
        <f t="shared" si="6"/>
        <v>0</v>
      </c>
      <c r="AG111">
        <v>0</v>
      </c>
      <c r="AI111" s="33" t="s">
        <v>66</v>
      </c>
      <c r="AJ111" s="34">
        <v>44912.475694444445</v>
      </c>
    </row>
    <row r="112" spans="1:36" x14ac:dyDescent="0.3">
      <c r="A112" s="3">
        <v>104</v>
      </c>
      <c r="D112" t="s">
        <v>35</v>
      </c>
      <c r="E112" s="3" t="s">
        <v>371</v>
      </c>
      <c r="F112" s="3" t="s">
        <v>36</v>
      </c>
      <c r="G112" s="8">
        <v>0.78125</v>
      </c>
      <c r="Z112" t="s">
        <v>35</v>
      </c>
      <c r="AA112" t="s">
        <v>36</v>
      </c>
      <c r="AB112" t="s">
        <v>263</v>
      </c>
      <c r="AC112" t="str">
        <f t="shared" si="8"/>
        <v>12/18/2022</v>
      </c>
      <c r="AD112" t="str">
        <f t="shared" si="5"/>
        <v>18:45</v>
      </c>
      <c r="AE112" s="8">
        <v>0.78125</v>
      </c>
      <c r="AF112">
        <f t="shared" si="6"/>
        <v>0</v>
      </c>
      <c r="AG112">
        <f t="shared" si="7"/>
        <v>1</v>
      </c>
      <c r="AI112" s="33" t="s">
        <v>36</v>
      </c>
      <c r="AJ112" s="34">
        <v>44913.78125</v>
      </c>
    </row>
    <row r="113" spans="1:36" x14ac:dyDescent="0.3">
      <c r="A113" s="3">
        <v>105</v>
      </c>
      <c r="D113" t="s">
        <v>35</v>
      </c>
      <c r="E113" s="3" t="s">
        <v>371</v>
      </c>
      <c r="F113" s="3" t="s">
        <v>36</v>
      </c>
      <c r="G113" s="8">
        <v>0.83680555555555547</v>
      </c>
      <c r="Z113" t="s">
        <v>35</v>
      </c>
      <c r="AA113" t="s">
        <v>36</v>
      </c>
      <c r="AB113" t="s">
        <v>265</v>
      </c>
      <c r="AC113" t="str">
        <f t="shared" si="8"/>
        <v>12/18/2022</v>
      </c>
      <c r="AD113" t="str">
        <f t="shared" si="5"/>
        <v>20:05</v>
      </c>
      <c r="AE113" s="8">
        <v>0.83680555555555547</v>
      </c>
      <c r="AF113">
        <f t="shared" si="6"/>
        <v>0</v>
      </c>
      <c r="AG113">
        <f t="shared" si="7"/>
        <v>1</v>
      </c>
      <c r="AI113" s="33" t="s">
        <v>36</v>
      </c>
      <c r="AJ113" s="34">
        <v>44913.836805555555</v>
      </c>
    </row>
    <row r="114" spans="1:36" x14ac:dyDescent="0.3">
      <c r="A114" s="3">
        <v>106</v>
      </c>
      <c r="D114" t="s">
        <v>35</v>
      </c>
      <c r="E114" s="3" t="s">
        <v>371</v>
      </c>
      <c r="F114" s="3" t="s">
        <v>36</v>
      </c>
      <c r="G114" s="8">
        <v>0.89236111111111116</v>
      </c>
      <c r="Z114" t="s">
        <v>35</v>
      </c>
      <c r="AA114" t="s">
        <v>36</v>
      </c>
      <c r="AB114" t="s">
        <v>267</v>
      </c>
      <c r="AC114" t="str">
        <f t="shared" si="8"/>
        <v>12/18/2022</v>
      </c>
      <c r="AD114" t="str">
        <f t="shared" si="5"/>
        <v>21:25</v>
      </c>
      <c r="AE114" s="8">
        <v>0.89236111111111116</v>
      </c>
      <c r="AF114">
        <f t="shared" si="6"/>
        <v>0</v>
      </c>
      <c r="AG114">
        <f t="shared" si="7"/>
        <v>1</v>
      </c>
      <c r="AI114" s="33" t="s">
        <v>36</v>
      </c>
      <c r="AJ114" s="34">
        <v>44913.892361111109</v>
      </c>
    </row>
    <row r="115" spans="1:36" x14ac:dyDescent="0.3">
      <c r="A115" s="3">
        <v>107</v>
      </c>
      <c r="D115" t="s">
        <v>30</v>
      </c>
      <c r="E115" s="3" t="s">
        <v>372</v>
      </c>
      <c r="F115" s="3" t="s">
        <v>41</v>
      </c>
      <c r="G115" s="8">
        <v>0.84375</v>
      </c>
      <c r="Z115" t="s">
        <v>30</v>
      </c>
      <c r="AA115" t="s">
        <v>41</v>
      </c>
      <c r="AB115" t="s">
        <v>269</v>
      </c>
      <c r="AC115" t="str">
        <f t="shared" si="8"/>
        <v>12/19/2022</v>
      </c>
      <c r="AD115" t="str">
        <f t="shared" si="5"/>
        <v>20:15</v>
      </c>
      <c r="AE115" s="8">
        <v>0.84375</v>
      </c>
      <c r="AF115">
        <f t="shared" si="6"/>
        <v>0</v>
      </c>
      <c r="AG115">
        <f t="shared" si="7"/>
        <v>1</v>
      </c>
      <c r="AI115" s="33" t="s">
        <v>41</v>
      </c>
      <c r="AJ115" s="34">
        <v>44914.84375</v>
      </c>
    </row>
    <row r="116" spans="1:36" x14ac:dyDescent="0.3">
      <c r="A116" s="3">
        <v>108</v>
      </c>
      <c r="D116" t="s">
        <v>30</v>
      </c>
      <c r="E116" s="3" t="s">
        <v>372</v>
      </c>
      <c r="F116" s="3" t="s">
        <v>41</v>
      </c>
      <c r="G116" s="8">
        <v>0.89930555555555547</v>
      </c>
      <c r="Z116" t="s">
        <v>30</v>
      </c>
      <c r="AA116" t="s">
        <v>41</v>
      </c>
      <c r="AB116" t="s">
        <v>271</v>
      </c>
      <c r="AC116" t="str">
        <f t="shared" si="8"/>
        <v>12/19/2022</v>
      </c>
      <c r="AD116" t="str">
        <f t="shared" si="5"/>
        <v>21:35</v>
      </c>
      <c r="AE116" s="8">
        <v>0.89930555555555547</v>
      </c>
      <c r="AF116">
        <f t="shared" si="6"/>
        <v>0</v>
      </c>
      <c r="AG116">
        <f t="shared" si="7"/>
        <v>1</v>
      </c>
      <c r="AI116" s="33" t="s">
        <v>41</v>
      </c>
      <c r="AJ116" s="34">
        <v>44914.899305555555</v>
      </c>
    </row>
    <row r="117" spans="1:36" x14ac:dyDescent="0.3">
      <c r="A117" s="22">
        <v>109</v>
      </c>
      <c r="B117" s="21" t="s">
        <v>382</v>
      </c>
      <c r="C117" s="21" t="s">
        <v>383</v>
      </c>
      <c r="D117" s="23" t="s">
        <v>35</v>
      </c>
      <c r="E117" s="22" t="s">
        <v>373</v>
      </c>
      <c r="F117" s="22" t="s">
        <v>46</v>
      </c>
      <c r="G117" s="24">
        <v>0.90625</v>
      </c>
      <c r="Z117" t="s">
        <v>35</v>
      </c>
      <c r="AA117" t="s">
        <v>46</v>
      </c>
      <c r="AB117" t="s">
        <v>273</v>
      </c>
      <c r="AC117" t="str">
        <f t="shared" si="8"/>
        <v>12/20/2022</v>
      </c>
      <c r="AD117" t="str">
        <f t="shared" si="5"/>
        <v>21:45</v>
      </c>
      <c r="AE117" s="8">
        <v>0.90625</v>
      </c>
      <c r="AF117">
        <f t="shared" si="6"/>
        <v>1</v>
      </c>
      <c r="AG117">
        <f t="shared" si="7"/>
        <v>0</v>
      </c>
      <c r="AI117" s="33" t="s">
        <v>46</v>
      </c>
      <c r="AJ117" s="34">
        <v>44915.90625</v>
      </c>
    </row>
    <row r="118" spans="1:36" x14ac:dyDescent="0.3">
      <c r="A118" s="3">
        <v>110</v>
      </c>
      <c r="D118" t="s">
        <v>35</v>
      </c>
      <c r="E118" s="3" t="s">
        <v>374</v>
      </c>
      <c r="F118" s="3" t="s">
        <v>49</v>
      </c>
      <c r="G118" s="8">
        <v>0.89930555555555547</v>
      </c>
      <c r="Z118" t="s">
        <v>35</v>
      </c>
      <c r="AA118" t="s">
        <v>49</v>
      </c>
      <c r="AB118" t="s">
        <v>275</v>
      </c>
      <c r="AC118" t="str">
        <f t="shared" si="8"/>
        <v>12/21/2022</v>
      </c>
      <c r="AD118" t="str">
        <f t="shared" si="5"/>
        <v>21:35</v>
      </c>
      <c r="AE118" s="8">
        <v>0.89930555555555547</v>
      </c>
      <c r="AF118">
        <f t="shared" si="6"/>
        <v>0</v>
      </c>
      <c r="AG118">
        <f t="shared" si="7"/>
        <v>1</v>
      </c>
      <c r="AI118" s="33" t="s">
        <v>49</v>
      </c>
      <c r="AJ118" s="34">
        <v>44916.899305555555</v>
      </c>
    </row>
    <row r="119" spans="1:36" x14ac:dyDescent="0.3">
      <c r="A119" s="3">
        <v>111</v>
      </c>
      <c r="D119" t="s">
        <v>35</v>
      </c>
      <c r="E119" s="3" t="s">
        <v>375</v>
      </c>
      <c r="F119" s="3" t="s">
        <v>31</v>
      </c>
      <c r="G119" s="8">
        <v>0.89930555555555547</v>
      </c>
      <c r="Z119" t="s">
        <v>35</v>
      </c>
      <c r="AA119" t="s">
        <v>31</v>
      </c>
      <c r="AB119" t="s">
        <v>277</v>
      </c>
      <c r="AC119" t="str">
        <f t="shared" si="8"/>
        <v>12/22/2022</v>
      </c>
      <c r="AD119" t="str">
        <f t="shared" si="5"/>
        <v>21:35</v>
      </c>
      <c r="AE119" s="8">
        <v>0.89930555555555547</v>
      </c>
      <c r="AF119">
        <f t="shared" si="6"/>
        <v>0</v>
      </c>
      <c r="AG119">
        <f t="shared" si="7"/>
        <v>1</v>
      </c>
      <c r="AI119" s="33" t="s">
        <v>31</v>
      </c>
      <c r="AJ119" s="34">
        <v>44917.899305555555</v>
      </c>
    </row>
    <row r="120" spans="1:36" x14ac:dyDescent="0.3">
      <c r="A120" s="3">
        <v>112</v>
      </c>
      <c r="B120" s="30" t="s">
        <v>442</v>
      </c>
      <c r="C120" s="31" t="s">
        <v>383</v>
      </c>
      <c r="D120" t="s">
        <v>30</v>
      </c>
      <c r="E120" s="3" t="s">
        <v>376</v>
      </c>
      <c r="F120" s="3" t="s">
        <v>41</v>
      </c>
      <c r="G120" s="8">
        <v>0.89583333333333337</v>
      </c>
      <c r="Z120" t="s">
        <v>30</v>
      </c>
      <c r="AA120" t="s">
        <v>41</v>
      </c>
      <c r="AB120" t="s">
        <v>279</v>
      </c>
      <c r="AC120" t="str">
        <f t="shared" si="8"/>
        <v>12/26/2022</v>
      </c>
      <c r="AD120" t="str">
        <f t="shared" si="5"/>
        <v>21:30</v>
      </c>
      <c r="AE120" s="8">
        <v>0.89583333333333337</v>
      </c>
      <c r="AF120">
        <f t="shared" si="6"/>
        <v>0</v>
      </c>
      <c r="AG120">
        <v>0</v>
      </c>
      <c r="AI120" s="33" t="s">
        <v>41</v>
      </c>
      <c r="AJ120" s="34">
        <v>44921.895833333336</v>
      </c>
    </row>
    <row r="121" spans="1:36" x14ac:dyDescent="0.3">
      <c r="A121" s="22">
        <v>113</v>
      </c>
      <c r="B121" s="21" t="s">
        <v>382</v>
      </c>
      <c r="C121" s="21" t="s">
        <v>383</v>
      </c>
      <c r="D121" s="23" t="s">
        <v>35</v>
      </c>
      <c r="E121" s="22" t="s">
        <v>377</v>
      </c>
      <c r="F121" s="22" t="s">
        <v>46</v>
      </c>
      <c r="G121" s="24">
        <v>0.90625</v>
      </c>
      <c r="Z121" t="s">
        <v>35</v>
      </c>
      <c r="AA121" t="s">
        <v>46</v>
      </c>
      <c r="AB121" t="s">
        <v>281</v>
      </c>
      <c r="AC121" t="str">
        <f t="shared" si="8"/>
        <v>12/27/2022</v>
      </c>
      <c r="AD121" t="str">
        <f t="shared" si="5"/>
        <v>21:45</v>
      </c>
      <c r="AE121" s="8">
        <v>0.90625</v>
      </c>
      <c r="AF121">
        <f t="shared" si="6"/>
        <v>1</v>
      </c>
      <c r="AG121">
        <f t="shared" si="7"/>
        <v>0</v>
      </c>
      <c r="AI121" s="33" t="s">
        <v>46</v>
      </c>
      <c r="AJ121" s="34">
        <v>44922.90625</v>
      </c>
    </row>
    <row r="122" spans="1:36" x14ac:dyDescent="0.3">
      <c r="A122" s="3">
        <v>114</v>
      </c>
      <c r="B122" s="31" t="s">
        <v>442</v>
      </c>
      <c r="C122" s="30" t="s">
        <v>383</v>
      </c>
      <c r="D122" t="s">
        <v>35</v>
      </c>
      <c r="E122" s="3" t="s">
        <v>378</v>
      </c>
      <c r="F122" s="3" t="s">
        <v>49</v>
      </c>
      <c r="G122" s="8">
        <v>0.89930555555555547</v>
      </c>
      <c r="Z122" t="s">
        <v>35</v>
      </c>
      <c r="AA122" t="s">
        <v>49</v>
      </c>
      <c r="AB122" t="s">
        <v>283</v>
      </c>
      <c r="AC122" t="str">
        <f t="shared" si="8"/>
        <v>12/28/2022</v>
      </c>
      <c r="AD122" t="str">
        <f t="shared" si="5"/>
        <v>21:35</v>
      </c>
      <c r="AE122" s="8">
        <v>0.89930555555555547</v>
      </c>
      <c r="AF122">
        <f t="shared" si="6"/>
        <v>0</v>
      </c>
      <c r="AG122">
        <v>0</v>
      </c>
      <c r="AI122" s="33" t="s">
        <v>49</v>
      </c>
      <c r="AJ122" s="34">
        <v>44923.899305555555</v>
      </c>
    </row>
    <row r="123" spans="1:36" x14ac:dyDescent="0.3">
      <c r="A123" s="3">
        <v>115</v>
      </c>
      <c r="B123" s="30" t="s">
        <v>442</v>
      </c>
      <c r="C123" s="31" t="s">
        <v>383</v>
      </c>
      <c r="D123" t="s">
        <v>35</v>
      </c>
      <c r="E123" s="3" t="s">
        <v>379</v>
      </c>
      <c r="F123" s="3" t="s">
        <v>31</v>
      </c>
      <c r="G123" s="8">
        <v>0.92708333333333337</v>
      </c>
      <c r="Z123" t="s">
        <v>35</v>
      </c>
      <c r="AA123" t="s">
        <v>31</v>
      </c>
      <c r="AB123" t="s">
        <v>285</v>
      </c>
      <c r="AC123" t="str">
        <f t="shared" si="8"/>
        <v>12/29/2022</v>
      </c>
      <c r="AD123" t="str">
        <f t="shared" si="5"/>
        <v>22:15</v>
      </c>
      <c r="AE123" s="8">
        <v>0.92708333333333337</v>
      </c>
      <c r="AF123">
        <f t="shared" si="6"/>
        <v>0</v>
      </c>
      <c r="AG123">
        <v>0</v>
      </c>
      <c r="AI123" s="33" t="s">
        <v>31</v>
      </c>
      <c r="AJ123" s="34">
        <v>44924.927083333336</v>
      </c>
    </row>
    <row r="124" spans="1:36" x14ac:dyDescent="0.3">
      <c r="AF124">
        <f>SUM(AF4:AF123)</f>
        <v>16</v>
      </c>
      <c r="AG124">
        <f>SUM(AG7:AG123)</f>
        <v>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596F2-B978-4B2E-AF0B-6D6743E205FF}">
  <dimension ref="A1:AO126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sqref="A1:XFD1048576"/>
    </sheetView>
  </sheetViews>
  <sheetFormatPr defaultRowHeight="14.4" x14ac:dyDescent="0.3"/>
  <cols>
    <col min="1" max="1" width="6.77734375" customWidth="1"/>
    <col min="2" max="4" width="15.77734375" customWidth="1"/>
    <col min="5" max="5" width="10.77734375" customWidth="1"/>
    <col min="6" max="6" width="8.88671875" style="3"/>
    <col min="8" max="8" width="3.77734375" customWidth="1"/>
    <col min="11" max="11" width="15.77734375" customWidth="1"/>
    <col min="13" max="24" width="8.88671875" hidden="1" customWidth="1"/>
    <col min="26" max="26" width="15.21875" customWidth="1"/>
    <col min="28" max="28" width="15.6640625" customWidth="1"/>
    <col min="29" max="29" width="10.5546875" customWidth="1"/>
    <col min="36" max="36" width="15.6640625" bestFit="1" customWidth="1"/>
    <col min="38" max="38" width="11.33203125" bestFit="1" customWidth="1"/>
  </cols>
  <sheetData>
    <row r="1" spans="1:41" x14ac:dyDescent="0.3">
      <c r="A1" s="1" t="s">
        <v>457</v>
      </c>
      <c r="B1" s="2"/>
      <c r="C1" s="2"/>
      <c r="E1" s="3"/>
    </row>
    <row r="2" spans="1:41" x14ac:dyDescent="0.3">
      <c r="A2" s="4"/>
      <c r="B2" s="2"/>
      <c r="C2" s="2"/>
      <c r="E2" s="3"/>
      <c r="AL2" t="s">
        <v>455</v>
      </c>
      <c r="AO2" t="s">
        <v>455</v>
      </c>
    </row>
    <row r="3" spans="1:41" x14ac:dyDescent="0.3">
      <c r="A3" s="5" t="s">
        <v>289</v>
      </c>
      <c r="B3" s="6" t="s">
        <v>290</v>
      </c>
      <c r="C3" s="6" t="s">
        <v>291</v>
      </c>
      <c r="D3" s="5" t="s">
        <v>15</v>
      </c>
      <c r="E3" s="5" t="s">
        <v>292</v>
      </c>
      <c r="F3" s="5" t="s">
        <v>293</v>
      </c>
      <c r="G3" s="5" t="s">
        <v>294</v>
      </c>
      <c r="H3" s="7"/>
      <c r="I3" s="7" t="s">
        <v>295</v>
      </c>
      <c r="J3" s="7"/>
      <c r="K3" s="7" t="s">
        <v>296</v>
      </c>
      <c r="AF3" t="s">
        <v>392</v>
      </c>
      <c r="AG3" t="s">
        <v>393</v>
      </c>
      <c r="AI3" s="33" t="s">
        <v>21</v>
      </c>
      <c r="AJ3" s="33" t="s">
        <v>22</v>
      </c>
      <c r="AL3" t="s">
        <v>290</v>
      </c>
      <c r="AO3" t="s">
        <v>291</v>
      </c>
    </row>
    <row r="4" spans="1:41" x14ac:dyDescent="0.3">
      <c r="A4" s="3"/>
      <c r="B4" s="42" t="s">
        <v>384</v>
      </c>
      <c r="C4" s="42" t="s">
        <v>384</v>
      </c>
      <c r="D4" s="42" t="s">
        <v>30</v>
      </c>
      <c r="E4" s="43" t="s">
        <v>297</v>
      </c>
      <c r="F4" s="43" t="s">
        <v>31</v>
      </c>
      <c r="G4" s="44">
        <v>0.82291666666666663</v>
      </c>
      <c r="I4" t="s">
        <v>444</v>
      </c>
      <c r="K4" s="9" t="s">
        <v>396</v>
      </c>
      <c r="Z4" t="s">
        <v>30</v>
      </c>
      <c r="AA4" t="s">
        <v>31</v>
      </c>
      <c r="AB4" t="s">
        <v>32</v>
      </c>
      <c r="AC4" t="str">
        <f>TRIM(LEFT(AB4,9))</f>
        <v>9/1/2022</v>
      </c>
      <c r="AD4" t="str">
        <f>TRIM(RIGHT(AB4,5))</f>
        <v>19:45</v>
      </c>
      <c r="AE4" s="8">
        <v>0.82291666666666663</v>
      </c>
      <c r="AF4">
        <f>IF((B4="Tuesday_Night"),1,0)</f>
        <v>0</v>
      </c>
    </row>
    <row r="5" spans="1:41" x14ac:dyDescent="0.3">
      <c r="A5" s="3"/>
      <c r="B5" s="25" t="s">
        <v>385</v>
      </c>
      <c r="C5" s="25" t="s">
        <v>385</v>
      </c>
      <c r="D5" t="s">
        <v>35</v>
      </c>
      <c r="E5" s="3" t="s">
        <v>298</v>
      </c>
      <c r="F5" s="3" t="s">
        <v>36</v>
      </c>
      <c r="G5" s="8">
        <v>0.67013888888888884</v>
      </c>
      <c r="K5" s="10" t="s">
        <v>386</v>
      </c>
      <c r="Z5" t="s">
        <v>35</v>
      </c>
      <c r="AA5" t="s">
        <v>36</v>
      </c>
      <c r="AB5" t="s">
        <v>37</v>
      </c>
      <c r="AC5" t="str">
        <f t="shared" ref="AC5:AC41" si="0">TRIM(LEFT(AB5,9))</f>
        <v>9/4/2022</v>
      </c>
      <c r="AD5" t="str">
        <f t="shared" ref="AD5:AD68" si="1">TRIM(RIGHT(AB5,5))</f>
        <v>16:05</v>
      </c>
      <c r="AE5" s="8">
        <v>0.67013888888888884</v>
      </c>
      <c r="AF5">
        <f t="shared" ref="AF5:AF68" si="2">IF((B5="Tuesday_Night"),1,0)</f>
        <v>0</v>
      </c>
    </row>
    <row r="6" spans="1:41" x14ac:dyDescent="0.3">
      <c r="A6" s="3"/>
      <c r="B6" s="25" t="s">
        <v>385</v>
      </c>
      <c r="C6" s="25" t="s">
        <v>385</v>
      </c>
      <c r="D6" t="s">
        <v>35</v>
      </c>
      <c r="E6" s="3" t="s">
        <v>298</v>
      </c>
      <c r="F6" s="3" t="s">
        <v>36</v>
      </c>
      <c r="G6" s="8">
        <v>0.72569444444444453</v>
      </c>
      <c r="K6" s="11" t="s">
        <v>387</v>
      </c>
      <c r="Z6" t="s">
        <v>35</v>
      </c>
      <c r="AA6" t="s">
        <v>36</v>
      </c>
      <c r="AB6" t="s">
        <v>39</v>
      </c>
      <c r="AC6" t="str">
        <f t="shared" si="0"/>
        <v>9/4/2022</v>
      </c>
      <c r="AD6" t="str">
        <f t="shared" si="1"/>
        <v>17:25</v>
      </c>
      <c r="AE6" s="8">
        <v>0.72569444444444453</v>
      </c>
      <c r="AF6">
        <f t="shared" si="2"/>
        <v>0</v>
      </c>
    </row>
    <row r="7" spans="1:41" x14ac:dyDescent="0.3">
      <c r="A7" s="3">
        <v>1</v>
      </c>
      <c r="B7" s="12" t="s">
        <v>380</v>
      </c>
      <c r="C7" s="16" t="s">
        <v>381</v>
      </c>
      <c r="D7" t="s">
        <v>30</v>
      </c>
      <c r="E7" s="3" t="s">
        <v>299</v>
      </c>
      <c r="F7" s="3" t="s">
        <v>41</v>
      </c>
      <c r="G7" s="8">
        <v>0.84375</v>
      </c>
      <c r="K7" s="12" t="s">
        <v>380</v>
      </c>
      <c r="Z7" t="s">
        <v>30</v>
      </c>
      <c r="AA7" t="s">
        <v>41</v>
      </c>
      <c r="AB7" t="s">
        <v>42</v>
      </c>
      <c r="AC7" t="str">
        <f t="shared" si="0"/>
        <v>9/5/2022</v>
      </c>
      <c r="AD7" t="str">
        <f t="shared" si="1"/>
        <v>20:15</v>
      </c>
      <c r="AE7" s="8">
        <v>0.84375</v>
      </c>
      <c r="AF7">
        <f t="shared" si="2"/>
        <v>0</v>
      </c>
      <c r="AG7">
        <f>IF((AF7=0),1,0)</f>
        <v>1</v>
      </c>
      <c r="AH7" t="s">
        <v>397</v>
      </c>
      <c r="AL7" t="str">
        <f>_xlfn.XLOOKUP(A7,From_Marty!$K$3:$K$47,From_Marty!$L$3:$L$47,"Not_Found",0,1)</f>
        <v>Capitals</v>
      </c>
      <c r="AM7" s="12" t="s">
        <v>380</v>
      </c>
      <c r="AN7" s="16" t="s">
        <v>381</v>
      </c>
      <c r="AO7" t="str">
        <f>_xlfn.XLOOKUP(A7,From_Marty!$K$3:$K$47,From_Marty!$M$3:$M$47,"Not_Found",0,1)</f>
        <v>Wizzards</v>
      </c>
    </row>
    <row r="8" spans="1:41" x14ac:dyDescent="0.3">
      <c r="A8" s="3"/>
      <c r="B8" s="25" t="s">
        <v>385</v>
      </c>
      <c r="C8" s="25" t="s">
        <v>385</v>
      </c>
      <c r="D8" t="s">
        <v>30</v>
      </c>
      <c r="E8" s="3" t="s">
        <v>299</v>
      </c>
      <c r="F8" s="3" t="s">
        <v>41</v>
      </c>
      <c r="G8" s="8">
        <v>0.89930555555555547</v>
      </c>
      <c r="K8" s="13" t="s">
        <v>388</v>
      </c>
      <c r="Z8" t="s">
        <v>30</v>
      </c>
      <c r="AA8" t="s">
        <v>41</v>
      </c>
      <c r="AB8" t="s">
        <v>44</v>
      </c>
      <c r="AC8" t="str">
        <f t="shared" si="0"/>
        <v>9/5/2022</v>
      </c>
      <c r="AD8" t="str">
        <f t="shared" si="1"/>
        <v>21:35</v>
      </c>
      <c r="AE8" s="8">
        <v>0.89930555555555547</v>
      </c>
      <c r="AF8">
        <f t="shared" si="2"/>
        <v>0</v>
      </c>
      <c r="AG8">
        <v>0</v>
      </c>
      <c r="AL8" t="str">
        <f>_xlfn.XLOOKUP(A8,From_Marty!$K$3:$K$47,From_Marty!$L$3:$L$47,"Not_Found",0,1)</f>
        <v>Not_Found</v>
      </c>
      <c r="AM8" s="25" t="s">
        <v>385</v>
      </c>
      <c r="AN8" s="25" t="s">
        <v>385</v>
      </c>
      <c r="AO8" t="str">
        <f>_xlfn.XLOOKUP(A8,From_Marty!$K$3:$K$47,From_Marty!$M$3:$M$47,"Not_Found",0,1)</f>
        <v>Not_Found</v>
      </c>
    </row>
    <row r="9" spans="1:41" x14ac:dyDescent="0.3">
      <c r="A9" s="22">
        <v>2</v>
      </c>
      <c r="B9" s="21" t="s">
        <v>382</v>
      </c>
      <c r="C9" s="21" t="s">
        <v>383</v>
      </c>
      <c r="D9" s="23" t="s">
        <v>35</v>
      </c>
      <c r="E9" s="22" t="s">
        <v>300</v>
      </c>
      <c r="F9" s="22" t="s">
        <v>46</v>
      </c>
      <c r="G9" s="24">
        <v>0.90625</v>
      </c>
      <c r="K9" s="14" t="s">
        <v>389</v>
      </c>
      <c r="Z9" t="s">
        <v>35</v>
      </c>
      <c r="AA9" t="s">
        <v>46</v>
      </c>
      <c r="AB9" t="s">
        <v>47</v>
      </c>
      <c r="AC9" t="str">
        <f t="shared" si="0"/>
        <v>9/6/2022</v>
      </c>
      <c r="AD9" t="str">
        <f t="shared" si="1"/>
        <v>21:45</v>
      </c>
      <c r="AE9" s="8">
        <v>0.90625</v>
      </c>
      <c r="AF9">
        <f t="shared" si="2"/>
        <v>1</v>
      </c>
      <c r="AG9">
        <f t="shared" ref="AG9:AG73" si="3">IF((AF9=0),1,0)</f>
        <v>0</v>
      </c>
      <c r="AL9" t="str">
        <f>_xlfn.XLOOKUP(A9,From_Marty!$K$3:$K$47,From_Marty!$L$3:$L$47,"Not_Found",0,1)</f>
        <v>Not_Found</v>
      </c>
      <c r="AM9" s="21" t="s">
        <v>382</v>
      </c>
      <c r="AN9" s="21" t="s">
        <v>383</v>
      </c>
      <c r="AO9" t="str">
        <f>_xlfn.XLOOKUP(A9,From_Marty!$K$3:$K$47,From_Marty!$M$3:$M$47,"Not_Found",0,1)</f>
        <v>Not_Found</v>
      </c>
    </row>
    <row r="10" spans="1:41" x14ac:dyDescent="0.3">
      <c r="A10" s="3">
        <v>3</v>
      </c>
      <c r="B10" s="13" t="s">
        <v>388</v>
      </c>
      <c r="C10" s="17" t="s">
        <v>390</v>
      </c>
      <c r="D10" t="s">
        <v>35</v>
      </c>
      <c r="E10" s="3" t="s">
        <v>301</v>
      </c>
      <c r="F10" s="3" t="s">
        <v>49</v>
      </c>
      <c r="G10" s="8">
        <v>0.89930555555555547</v>
      </c>
      <c r="K10" s="15" t="s">
        <v>394</v>
      </c>
      <c r="Z10" t="s">
        <v>35</v>
      </c>
      <c r="AA10" t="s">
        <v>49</v>
      </c>
      <c r="AB10" t="s">
        <v>50</v>
      </c>
      <c r="AC10" t="str">
        <f t="shared" si="0"/>
        <v>9/7/2022</v>
      </c>
      <c r="AD10" t="str">
        <f t="shared" si="1"/>
        <v>21:35</v>
      </c>
      <c r="AE10" s="8">
        <v>0.89930555555555547</v>
      </c>
      <c r="AF10">
        <f t="shared" si="2"/>
        <v>0</v>
      </c>
      <c r="AG10">
        <f t="shared" si="3"/>
        <v>1</v>
      </c>
      <c r="AH10" t="s">
        <v>398</v>
      </c>
      <c r="AL10" t="str">
        <f>_xlfn.XLOOKUP(A10,From_Marty!$K$3:$K$47,From_Marty!$L$3:$L$47,"Not_Found",0,1)</f>
        <v>Wolves</v>
      </c>
      <c r="AM10" s="13" t="s">
        <v>388</v>
      </c>
      <c r="AN10" s="17" t="s">
        <v>390</v>
      </c>
      <c r="AO10" t="str">
        <f>_xlfn.XLOOKUP(A10,From_Marty!$K$3:$K$47,From_Marty!$M$3:$M$47,"Not_Found",0,1)</f>
        <v>Champs</v>
      </c>
    </row>
    <row r="11" spans="1:41" x14ac:dyDescent="0.3">
      <c r="A11" s="3">
        <v>4</v>
      </c>
      <c r="B11" s="10" t="s">
        <v>386</v>
      </c>
      <c r="C11" s="11" t="s">
        <v>387</v>
      </c>
      <c r="D11" t="s">
        <v>35</v>
      </c>
      <c r="E11" s="3" t="s">
        <v>302</v>
      </c>
      <c r="F11" s="3" t="s">
        <v>31</v>
      </c>
      <c r="G11" s="8">
        <v>0.82291666666666663</v>
      </c>
      <c r="K11" s="16" t="s">
        <v>381</v>
      </c>
      <c r="Z11" t="s">
        <v>35</v>
      </c>
      <c r="AA11" t="s">
        <v>31</v>
      </c>
      <c r="AB11" t="s">
        <v>52</v>
      </c>
      <c r="AC11" t="str">
        <f t="shared" si="0"/>
        <v>9/8/2022</v>
      </c>
      <c r="AD11" t="str">
        <f t="shared" si="1"/>
        <v>19:45</v>
      </c>
      <c r="AE11" s="8">
        <v>0.82291666666666663</v>
      </c>
      <c r="AF11">
        <f t="shared" si="2"/>
        <v>0</v>
      </c>
      <c r="AG11">
        <f t="shared" si="3"/>
        <v>1</v>
      </c>
      <c r="AH11" t="s">
        <v>399</v>
      </c>
      <c r="AL11" t="str">
        <f>_xlfn.XLOOKUP(A11,From_Marty!$K$3:$K$47,From_Marty!$L$3:$L$47,"Not_Found",0,1)</f>
        <v>Journeymen</v>
      </c>
      <c r="AM11" s="10" t="s">
        <v>386</v>
      </c>
      <c r="AN11" s="11" t="s">
        <v>387</v>
      </c>
      <c r="AO11" t="str">
        <f>_xlfn.XLOOKUP(A11,From_Marty!$K$3:$K$47,From_Marty!$M$3:$M$47,"Not_Found",0,1)</f>
        <v>Legends</v>
      </c>
    </row>
    <row r="12" spans="1:41" x14ac:dyDescent="0.3">
      <c r="A12" s="3">
        <v>5</v>
      </c>
      <c r="B12" s="14" t="s">
        <v>389</v>
      </c>
      <c r="C12" s="15" t="s">
        <v>394</v>
      </c>
      <c r="D12" t="s">
        <v>35</v>
      </c>
      <c r="E12" s="3" t="s">
        <v>303</v>
      </c>
      <c r="F12" s="3" t="s">
        <v>36</v>
      </c>
      <c r="G12" s="8">
        <v>0.83333333333333337</v>
      </c>
      <c r="K12" s="17" t="s">
        <v>390</v>
      </c>
      <c r="Z12" t="s">
        <v>35</v>
      </c>
      <c r="AA12" t="s">
        <v>36</v>
      </c>
      <c r="AB12" t="s">
        <v>54</v>
      </c>
      <c r="AC12" t="str">
        <f t="shared" si="0"/>
        <v>9/11/2022</v>
      </c>
      <c r="AD12" t="str">
        <f t="shared" si="1"/>
        <v>20:00</v>
      </c>
      <c r="AE12" s="8">
        <v>0.83333333333333337</v>
      </c>
      <c r="AF12">
        <f t="shared" si="2"/>
        <v>0</v>
      </c>
      <c r="AG12">
        <f t="shared" si="3"/>
        <v>1</v>
      </c>
      <c r="AH12" t="s">
        <v>400</v>
      </c>
      <c r="AI12" s="33" t="s">
        <v>36</v>
      </c>
      <c r="AJ12" s="34">
        <v>44815.833333333336</v>
      </c>
      <c r="AL12" t="str">
        <f>_xlfn.XLOOKUP(A12,From_Marty!$K$3:$K$47,From_Marty!$L$3:$L$47,"Not_Found",0,1)</f>
        <v>Lions_Pride</v>
      </c>
      <c r="AM12" s="14" t="s">
        <v>389</v>
      </c>
      <c r="AN12" s="15" t="s">
        <v>394</v>
      </c>
      <c r="AO12" t="str">
        <f>_xlfn.XLOOKUP(A12,From_Marty!$K$3:$K$47,From_Marty!$M$3:$M$47,"Not_Found",0,1)</f>
        <v>Hammers</v>
      </c>
    </row>
    <row r="13" spans="1:41" x14ac:dyDescent="0.3">
      <c r="A13" s="3">
        <v>6</v>
      </c>
      <c r="B13" s="11" t="s">
        <v>387</v>
      </c>
      <c r="C13" s="9" t="s">
        <v>396</v>
      </c>
      <c r="D13" t="s">
        <v>35</v>
      </c>
      <c r="E13" s="3" t="s">
        <v>303</v>
      </c>
      <c r="F13" s="3" t="s">
        <v>36</v>
      </c>
      <c r="G13" s="8">
        <v>0.88888888888888884</v>
      </c>
      <c r="K13" s="18" t="s">
        <v>395</v>
      </c>
      <c r="Z13" t="s">
        <v>35</v>
      </c>
      <c r="AA13" t="s">
        <v>36</v>
      </c>
      <c r="AB13" t="s">
        <v>56</v>
      </c>
      <c r="AC13" t="str">
        <f t="shared" si="0"/>
        <v>9/11/2022</v>
      </c>
      <c r="AD13" t="str">
        <f t="shared" si="1"/>
        <v>21:20</v>
      </c>
      <c r="AE13" s="8">
        <v>0.88888888888888884</v>
      </c>
      <c r="AF13">
        <f t="shared" si="2"/>
        <v>0</v>
      </c>
      <c r="AG13">
        <f t="shared" si="3"/>
        <v>1</v>
      </c>
      <c r="AH13" t="s">
        <v>401</v>
      </c>
      <c r="AI13" s="33" t="s">
        <v>36</v>
      </c>
      <c r="AJ13" s="34">
        <v>44815.888888888891</v>
      </c>
      <c r="AL13" t="str">
        <f>_xlfn.XLOOKUP(A13,From_Marty!$K$3:$K$47,From_Marty!$L$3:$L$47,"Not_Found",0,1)</f>
        <v>CCHC</v>
      </c>
      <c r="AM13" s="11" t="s">
        <v>387</v>
      </c>
      <c r="AN13" s="9" t="s">
        <v>396</v>
      </c>
      <c r="AO13" t="str">
        <f>_xlfn.XLOOKUP(A13,From_Marty!$K$3:$K$47,From_Marty!$M$3:$M$47,"Not_Found",0,1)</f>
        <v>Legends</v>
      </c>
    </row>
    <row r="14" spans="1:41" x14ac:dyDescent="0.3">
      <c r="A14" s="3">
        <v>7</v>
      </c>
      <c r="B14" s="17" t="s">
        <v>390</v>
      </c>
      <c r="C14" s="16" t="s">
        <v>381</v>
      </c>
      <c r="D14" t="s">
        <v>30</v>
      </c>
      <c r="E14" s="3" t="s">
        <v>304</v>
      </c>
      <c r="F14" s="3" t="s">
        <v>41</v>
      </c>
      <c r="G14" s="8">
        <v>0.89583333333333337</v>
      </c>
      <c r="H14" s="13" t="s">
        <v>388</v>
      </c>
      <c r="I14" s="14" t="s">
        <v>389</v>
      </c>
      <c r="Z14" t="s">
        <v>30</v>
      </c>
      <c r="AA14" t="s">
        <v>41</v>
      </c>
      <c r="AB14" t="s">
        <v>58</v>
      </c>
      <c r="AC14" t="str">
        <f t="shared" si="0"/>
        <v>9/12/2022</v>
      </c>
      <c r="AD14" t="str">
        <f t="shared" si="1"/>
        <v>21:30</v>
      </c>
      <c r="AE14" s="8">
        <v>0.89583333333333337</v>
      </c>
      <c r="AF14">
        <f>IF((H14="Tuesday_Night"),1,0)</f>
        <v>0</v>
      </c>
      <c r="AG14">
        <f t="shared" si="3"/>
        <v>1</v>
      </c>
      <c r="AH14" t="s">
        <v>402</v>
      </c>
      <c r="AI14" s="33" t="s">
        <v>41</v>
      </c>
      <c r="AJ14" s="34">
        <v>44816.895833333336</v>
      </c>
      <c r="AL14" t="str">
        <f>_xlfn.XLOOKUP(A14,From_Marty!$K$3:$K$47,From_Marty!$L$3:$L$47,"Not_Found",0,1)</f>
        <v>Wizzards</v>
      </c>
      <c r="AM14" s="13" t="s">
        <v>388</v>
      </c>
      <c r="AN14" s="14" t="s">
        <v>389</v>
      </c>
      <c r="AO14" t="str">
        <f>_xlfn.XLOOKUP(A14,From_Marty!$K$3:$K$47,From_Marty!$M$3:$M$47,"Not_Found",0,1)</f>
        <v>Wolves</v>
      </c>
    </row>
    <row r="15" spans="1:41" x14ac:dyDescent="0.3">
      <c r="A15" s="22">
        <v>8</v>
      </c>
      <c r="B15" s="21" t="s">
        <v>382</v>
      </c>
      <c r="C15" s="21" t="s">
        <v>383</v>
      </c>
      <c r="D15" s="23" t="s">
        <v>35</v>
      </c>
      <c r="E15" s="22" t="s">
        <v>305</v>
      </c>
      <c r="F15" s="22" t="s">
        <v>46</v>
      </c>
      <c r="G15" s="24">
        <v>0.90625</v>
      </c>
      <c r="K15" s="19" t="s">
        <v>391</v>
      </c>
      <c r="Z15" t="s">
        <v>35</v>
      </c>
      <c r="AA15" t="s">
        <v>46</v>
      </c>
      <c r="AB15" t="s">
        <v>60</v>
      </c>
      <c r="AC15" t="str">
        <f t="shared" si="0"/>
        <v>9/13/2022</v>
      </c>
      <c r="AD15" t="str">
        <f t="shared" si="1"/>
        <v>21:45</v>
      </c>
      <c r="AE15" s="8">
        <v>0.90625</v>
      </c>
      <c r="AF15">
        <f t="shared" si="2"/>
        <v>1</v>
      </c>
      <c r="AG15">
        <f t="shared" si="3"/>
        <v>0</v>
      </c>
      <c r="AI15" s="33" t="s">
        <v>46</v>
      </c>
      <c r="AJ15" s="34">
        <v>44817.90625</v>
      </c>
      <c r="AL15" t="str">
        <f>_xlfn.XLOOKUP(A15,From_Marty!$K$3:$K$47,From_Marty!$L$3:$L$47,"Not_Found",0,1)</f>
        <v>Not_Found</v>
      </c>
      <c r="AM15" s="21" t="s">
        <v>382</v>
      </c>
      <c r="AN15" s="21" t="s">
        <v>383</v>
      </c>
      <c r="AO15" t="str">
        <f>_xlfn.XLOOKUP(A15,From_Marty!$K$3:$K$47,From_Marty!$M$3:$M$47,"Not_Found",0,1)</f>
        <v>Not_Found</v>
      </c>
    </row>
    <row r="16" spans="1:41" x14ac:dyDescent="0.3">
      <c r="A16" s="3">
        <v>9</v>
      </c>
      <c r="B16" s="10" t="s">
        <v>386</v>
      </c>
      <c r="C16" s="9" t="s">
        <v>396</v>
      </c>
      <c r="D16" t="s">
        <v>35</v>
      </c>
      <c r="E16" s="3" t="s">
        <v>306</v>
      </c>
      <c r="F16" s="3" t="s">
        <v>49</v>
      </c>
      <c r="G16" s="8">
        <v>0.89930555555555547</v>
      </c>
      <c r="K16" s="20" t="s">
        <v>448</v>
      </c>
      <c r="Z16" t="s">
        <v>35</v>
      </c>
      <c r="AA16" t="s">
        <v>49</v>
      </c>
      <c r="AB16" t="s">
        <v>62</v>
      </c>
      <c r="AC16" t="str">
        <f t="shared" si="0"/>
        <v>9/14/2022</v>
      </c>
      <c r="AD16" t="str">
        <f t="shared" si="1"/>
        <v>21:35</v>
      </c>
      <c r="AE16" s="8">
        <v>0.89930555555555547</v>
      </c>
      <c r="AF16">
        <f t="shared" si="2"/>
        <v>0</v>
      </c>
      <c r="AG16">
        <f t="shared" si="3"/>
        <v>1</v>
      </c>
      <c r="AH16" t="s">
        <v>403</v>
      </c>
      <c r="AI16" s="33" t="s">
        <v>49</v>
      </c>
      <c r="AJ16" s="34">
        <v>44818.899305555555</v>
      </c>
      <c r="AL16" t="str">
        <f>_xlfn.XLOOKUP(A16,From_Marty!$K$3:$K$47,From_Marty!$L$3:$L$47,"Not_Found",0,1)</f>
        <v>CCHC</v>
      </c>
      <c r="AM16" s="10" t="s">
        <v>386</v>
      </c>
      <c r="AN16" s="9" t="s">
        <v>396</v>
      </c>
      <c r="AO16" t="str">
        <f>_xlfn.XLOOKUP(A16,From_Marty!$K$3:$K$47,From_Marty!$M$3:$M$47,"Not_Found",0,1)</f>
        <v>Journeymen</v>
      </c>
    </row>
    <row r="17" spans="1:41" x14ac:dyDescent="0.3">
      <c r="A17" s="3">
        <v>10</v>
      </c>
      <c r="B17" s="13" t="s">
        <v>388</v>
      </c>
      <c r="C17" s="14" t="s">
        <v>389</v>
      </c>
      <c r="D17" t="s">
        <v>30</v>
      </c>
      <c r="E17" s="3" t="s">
        <v>307</v>
      </c>
      <c r="F17" s="3" t="s">
        <v>31</v>
      </c>
      <c r="G17" s="8">
        <v>0.79166666666666663</v>
      </c>
      <c r="H17" s="17" t="s">
        <v>390</v>
      </c>
      <c r="I17" s="16" t="s">
        <v>381</v>
      </c>
      <c r="K17" s="21" t="s">
        <v>382</v>
      </c>
      <c r="Z17" t="s">
        <v>30</v>
      </c>
      <c r="AA17" t="s">
        <v>31</v>
      </c>
      <c r="AB17" t="s">
        <v>64</v>
      </c>
      <c r="AC17" t="str">
        <f t="shared" si="0"/>
        <v>9/15/2022</v>
      </c>
      <c r="AD17" t="str">
        <f t="shared" si="1"/>
        <v>19:00</v>
      </c>
      <c r="AE17" s="8">
        <v>0.79166666666666663</v>
      </c>
      <c r="AF17">
        <f>IF((B14="Tuesday_Night"),1,0)</f>
        <v>0</v>
      </c>
      <c r="AG17">
        <f t="shared" si="3"/>
        <v>1</v>
      </c>
      <c r="AH17" t="s">
        <v>405</v>
      </c>
      <c r="AI17" s="33" t="s">
        <v>31</v>
      </c>
      <c r="AJ17" s="34">
        <v>44819.791666666664</v>
      </c>
      <c r="AL17" t="str">
        <f>_xlfn.XLOOKUP(A17,From_Marty!$K$3:$K$47,From_Marty!$L$3:$L$47,"Not_Found",0,1)</f>
        <v>Champs</v>
      </c>
      <c r="AM17" s="17" t="s">
        <v>390</v>
      </c>
      <c r="AN17" s="16" t="s">
        <v>381</v>
      </c>
      <c r="AO17" t="str">
        <f>_xlfn.XLOOKUP(A17,From_Marty!$K$3:$K$47,From_Marty!$M$3:$M$47,"Not_Found",0,1)</f>
        <v>Hammers</v>
      </c>
    </row>
    <row r="18" spans="1:41" x14ac:dyDescent="0.3">
      <c r="A18" s="3">
        <v>11</v>
      </c>
      <c r="B18" s="12" t="s">
        <v>380</v>
      </c>
      <c r="C18" s="15" t="s">
        <v>394</v>
      </c>
      <c r="D18" t="s">
        <v>30</v>
      </c>
      <c r="E18" s="3" t="s">
        <v>308</v>
      </c>
      <c r="F18" s="3" t="s">
        <v>66</v>
      </c>
      <c r="G18" s="8">
        <v>0.30902777777777779</v>
      </c>
      <c r="Z18" t="s">
        <v>30</v>
      </c>
      <c r="AA18" t="s">
        <v>66</v>
      </c>
      <c r="AB18" t="s">
        <v>67</v>
      </c>
      <c r="AC18" t="str">
        <f t="shared" si="0"/>
        <v>9/17/2022</v>
      </c>
      <c r="AD18" t="str">
        <f t="shared" si="1"/>
        <v>7:25</v>
      </c>
      <c r="AE18" s="8">
        <v>0.30902777777777779</v>
      </c>
      <c r="AF18">
        <f t="shared" si="2"/>
        <v>0</v>
      </c>
      <c r="AG18">
        <f t="shared" si="3"/>
        <v>1</v>
      </c>
      <c r="AH18" t="s">
        <v>406</v>
      </c>
      <c r="AI18" s="33" t="s">
        <v>66</v>
      </c>
      <c r="AJ18" s="34">
        <v>44821.309027777781</v>
      </c>
      <c r="AL18" t="str">
        <f>_xlfn.XLOOKUP(A18,From_Marty!$K$3:$K$47,From_Marty!$L$3:$L$47,"Not_Found",0,1)</f>
        <v>Lions_Pride</v>
      </c>
      <c r="AM18" s="12" t="s">
        <v>380</v>
      </c>
      <c r="AN18" s="15" t="s">
        <v>394</v>
      </c>
      <c r="AO18" t="str">
        <f>_xlfn.XLOOKUP(A18,From_Marty!$K$3:$K$47,From_Marty!$M$3:$M$47,"Not_Found",0,1)</f>
        <v>Capitals</v>
      </c>
    </row>
    <row r="19" spans="1:41" x14ac:dyDescent="0.3">
      <c r="A19" s="3">
        <v>12</v>
      </c>
      <c r="B19" s="17" t="s">
        <v>390</v>
      </c>
      <c r="C19" s="14" t="s">
        <v>389</v>
      </c>
      <c r="D19" t="s">
        <v>30</v>
      </c>
      <c r="E19" s="3" t="s">
        <v>308</v>
      </c>
      <c r="F19" s="3" t="s">
        <v>66</v>
      </c>
      <c r="G19" s="8">
        <v>0.36458333333333331</v>
      </c>
      <c r="Z19" t="s">
        <v>30</v>
      </c>
      <c r="AA19" t="s">
        <v>66</v>
      </c>
      <c r="AB19" t="s">
        <v>69</v>
      </c>
      <c r="AC19" t="str">
        <f t="shared" si="0"/>
        <v>9/17/2022</v>
      </c>
      <c r="AD19" t="str">
        <f t="shared" si="1"/>
        <v>8:45</v>
      </c>
      <c r="AE19" s="8">
        <v>0.36458333333333331</v>
      </c>
      <c r="AF19">
        <f t="shared" si="2"/>
        <v>0</v>
      </c>
      <c r="AG19">
        <f t="shared" si="3"/>
        <v>1</v>
      </c>
      <c r="AH19" t="s">
        <v>407</v>
      </c>
      <c r="AI19" s="33" t="s">
        <v>66</v>
      </c>
      <c r="AJ19" s="34">
        <v>44821.364583333336</v>
      </c>
      <c r="AL19" t="str">
        <f>_xlfn.XLOOKUP(A19,From_Marty!$K$3:$K$47,From_Marty!$L$3:$L$47,"Not_Found",0,1)</f>
        <v>Wolves</v>
      </c>
      <c r="AM19" s="17" t="s">
        <v>390</v>
      </c>
      <c r="AN19" s="14" t="s">
        <v>389</v>
      </c>
      <c r="AO19" t="str">
        <f>_xlfn.XLOOKUP(A19,From_Marty!$K$3:$K$47,From_Marty!$M$3:$M$47,"Not_Found",0,1)</f>
        <v>Hammers</v>
      </c>
    </row>
    <row r="20" spans="1:41" x14ac:dyDescent="0.3">
      <c r="A20" s="3">
        <v>13</v>
      </c>
      <c r="B20" s="41" t="s">
        <v>448</v>
      </c>
      <c r="C20" s="41" t="s">
        <v>448</v>
      </c>
      <c r="D20" s="42" t="s">
        <v>30</v>
      </c>
      <c r="E20" s="43" t="s">
        <v>308</v>
      </c>
      <c r="F20" s="43" t="s">
        <v>66</v>
      </c>
      <c r="G20" s="44">
        <v>0.4201388888888889</v>
      </c>
      <c r="I20" t="s">
        <v>444</v>
      </c>
      <c r="Z20" t="s">
        <v>30</v>
      </c>
      <c r="AA20" t="s">
        <v>66</v>
      </c>
      <c r="AB20" t="s">
        <v>71</v>
      </c>
      <c r="AC20" t="str">
        <f t="shared" si="0"/>
        <v>9/17/2022</v>
      </c>
      <c r="AD20" t="str">
        <f t="shared" si="1"/>
        <v>10:05</v>
      </c>
      <c r="AE20" s="8">
        <v>0.4201388888888889</v>
      </c>
      <c r="AF20">
        <f t="shared" si="2"/>
        <v>0</v>
      </c>
      <c r="AG20">
        <v>0</v>
      </c>
      <c r="AI20" s="33" t="s">
        <v>66</v>
      </c>
      <c r="AJ20" s="34">
        <v>44821.420138888891</v>
      </c>
      <c r="AL20" t="str">
        <f>_xlfn.XLOOKUP(A20,From_Marty!$K$3:$K$47,From_Marty!$L$3:$L$47,"Not_Found",0,1)</f>
        <v>Not_Found</v>
      </c>
      <c r="AM20" s="20" t="s">
        <v>448</v>
      </c>
      <c r="AN20" s="20" t="s">
        <v>448</v>
      </c>
      <c r="AO20" t="str">
        <f>_xlfn.XLOOKUP(A20,From_Marty!$K$3:$K$47,From_Marty!$M$3:$M$47,"Not_Found",0,1)</f>
        <v>Not_Found</v>
      </c>
    </row>
    <row r="21" spans="1:41" x14ac:dyDescent="0.3">
      <c r="A21" s="3">
        <v>14</v>
      </c>
      <c r="B21" s="11" t="s">
        <v>387</v>
      </c>
      <c r="C21" s="10" t="s">
        <v>386</v>
      </c>
      <c r="D21" t="s">
        <v>35</v>
      </c>
      <c r="E21" s="3" t="s">
        <v>309</v>
      </c>
      <c r="F21" s="3" t="s">
        <v>36</v>
      </c>
      <c r="G21" s="8">
        <v>0.83333333333333337</v>
      </c>
      <c r="Z21" t="s">
        <v>35</v>
      </c>
      <c r="AA21" t="s">
        <v>36</v>
      </c>
      <c r="AB21" t="s">
        <v>73</v>
      </c>
      <c r="AC21" t="str">
        <f t="shared" si="0"/>
        <v>9/18/2022</v>
      </c>
      <c r="AD21" t="str">
        <f t="shared" si="1"/>
        <v>20:00</v>
      </c>
      <c r="AE21" s="8">
        <v>0.83333333333333337</v>
      </c>
      <c r="AF21">
        <f t="shared" si="2"/>
        <v>0</v>
      </c>
      <c r="AG21">
        <f t="shared" si="3"/>
        <v>1</v>
      </c>
      <c r="AH21" t="s">
        <v>404</v>
      </c>
      <c r="AI21" s="33" t="s">
        <v>36</v>
      </c>
      <c r="AJ21" s="34">
        <v>44822.833333333336</v>
      </c>
      <c r="AL21" t="str">
        <f>_xlfn.XLOOKUP(A21,From_Marty!$K$3:$K$47,From_Marty!$L$3:$L$47,"Not_Found",0,1)</f>
        <v>Journeymen</v>
      </c>
      <c r="AM21" s="11" t="s">
        <v>387</v>
      </c>
      <c r="AN21" s="10" t="s">
        <v>386</v>
      </c>
      <c r="AO21" t="str">
        <f>_xlfn.XLOOKUP(A21,From_Marty!$K$3:$K$47,From_Marty!$M$3:$M$47,"Not_Found",0,1)</f>
        <v>Legends</v>
      </c>
    </row>
    <row r="22" spans="1:41" x14ac:dyDescent="0.3">
      <c r="A22" s="3">
        <v>15</v>
      </c>
      <c r="B22" s="16" t="s">
        <v>381</v>
      </c>
      <c r="C22" s="15" t="s">
        <v>394</v>
      </c>
      <c r="D22" t="s">
        <v>35</v>
      </c>
      <c r="E22" s="3" t="s">
        <v>309</v>
      </c>
      <c r="F22" s="3" t="s">
        <v>36</v>
      </c>
      <c r="G22" s="8">
        <v>0.88888888888888884</v>
      </c>
      <c r="H22" s="12" t="s">
        <v>380</v>
      </c>
      <c r="I22" s="13" t="s">
        <v>388</v>
      </c>
      <c r="Z22" t="s">
        <v>35</v>
      </c>
      <c r="AA22" t="s">
        <v>36</v>
      </c>
      <c r="AB22" t="s">
        <v>75</v>
      </c>
      <c r="AC22" t="str">
        <f t="shared" si="0"/>
        <v>9/18/2022</v>
      </c>
      <c r="AD22" t="str">
        <f t="shared" si="1"/>
        <v>21:20</v>
      </c>
      <c r="AE22" s="8">
        <v>0.88888888888888884</v>
      </c>
      <c r="AF22">
        <f>IF((H22="Tuesday_Night"),1,0)</f>
        <v>0</v>
      </c>
      <c r="AG22">
        <f t="shared" si="3"/>
        <v>1</v>
      </c>
      <c r="AH22" t="s">
        <v>408</v>
      </c>
      <c r="AI22" s="33" t="s">
        <v>36</v>
      </c>
      <c r="AJ22" s="34">
        <v>44822.888888888891</v>
      </c>
      <c r="AL22" t="str">
        <f>_xlfn.XLOOKUP(A22,From_Marty!$K$3:$K$47,From_Marty!$L$3:$L$47,"Not_Found",0,1)</f>
        <v>Lions_Pride</v>
      </c>
      <c r="AM22" s="12" t="s">
        <v>380</v>
      </c>
      <c r="AN22" s="13" t="s">
        <v>388</v>
      </c>
      <c r="AO22" t="str">
        <f>_xlfn.XLOOKUP(A22,From_Marty!$K$3:$K$47,From_Marty!$M$3:$M$47,"Not_Found",0,1)</f>
        <v>Wizzards</v>
      </c>
    </row>
    <row r="23" spans="1:41" x14ac:dyDescent="0.3">
      <c r="A23" s="3">
        <v>16</v>
      </c>
      <c r="B23" s="12" t="s">
        <v>380</v>
      </c>
      <c r="C23" s="13" t="s">
        <v>388</v>
      </c>
      <c r="D23" t="s">
        <v>30</v>
      </c>
      <c r="E23" s="3" t="s">
        <v>310</v>
      </c>
      <c r="F23" s="3" t="s">
        <v>41</v>
      </c>
      <c r="G23" s="8">
        <v>0.89583333333333337</v>
      </c>
      <c r="H23" s="16" t="s">
        <v>381</v>
      </c>
      <c r="I23" s="15" t="s">
        <v>394</v>
      </c>
      <c r="Z23" t="s">
        <v>30</v>
      </c>
      <c r="AA23" t="s">
        <v>41</v>
      </c>
      <c r="AB23" t="s">
        <v>77</v>
      </c>
      <c r="AC23" t="str">
        <f t="shared" si="0"/>
        <v>9/19/2022</v>
      </c>
      <c r="AD23" t="str">
        <f t="shared" si="1"/>
        <v>21:30</v>
      </c>
      <c r="AE23" s="8">
        <v>0.89583333333333337</v>
      </c>
      <c r="AF23">
        <f>IF((H23="Tuesday_Night"),1,0)</f>
        <v>0</v>
      </c>
      <c r="AG23">
        <f t="shared" si="3"/>
        <v>1</v>
      </c>
      <c r="AH23" t="s">
        <v>409</v>
      </c>
      <c r="AI23" s="33" t="s">
        <v>41</v>
      </c>
      <c r="AJ23" s="34">
        <v>44823.895833333336</v>
      </c>
      <c r="AL23" t="str">
        <f>_xlfn.XLOOKUP(A23,From_Marty!$K$3:$K$47,From_Marty!$L$3:$L$47,"Not_Found",0,1)</f>
        <v>Capitals</v>
      </c>
      <c r="AM23" s="16" t="s">
        <v>381</v>
      </c>
      <c r="AN23" s="15" t="s">
        <v>394</v>
      </c>
      <c r="AO23" t="str">
        <f>_xlfn.XLOOKUP(A23,From_Marty!$K$3:$K$47,From_Marty!$M$3:$M$47,"Not_Found",0,1)</f>
        <v>Champs</v>
      </c>
    </row>
    <row r="24" spans="1:41" x14ac:dyDescent="0.3">
      <c r="A24" s="22">
        <v>17</v>
      </c>
      <c r="B24" s="21" t="s">
        <v>382</v>
      </c>
      <c r="C24" s="21" t="s">
        <v>383</v>
      </c>
      <c r="D24" s="23" t="s">
        <v>35</v>
      </c>
      <c r="E24" s="22" t="s">
        <v>311</v>
      </c>
      <c r="F24" s="22" t="s">
        <v>46</v>
      </c>
      <c r="G24" s="24">
        <v>0.90625</v>
      </c>
      <c r="Z24" t="s">
        <v>35</v>
      </c>
      <c r="AA24" t="s">
        <v>46</v>
      </c>
      <c r="AB24" t="s">
        <v>79</v>
      </c>
      <c r="AC24" t="str">
        <f t="shared" si="0"/>
        <v>9/20/2022</v>
      </c>
      <c r="AD24" t="str">
        <f t="shared" si="1"/>
        <v>21:45</v>
      </c>
      <c r="AE24" s="8">
        <v>0.90625</v>
      </c>
      <c r="AF24">
        <f t="shared" si="2"/>
        <v>1</v>
      </c>
      <c r="AG24">
        <f t="shared" si="3"/>
        <v>0</v>
      </c>
      <c r="AI24" s="33" t="s">
        <v>46</v>
      </c>
      <c r="AJ24" s="34">
        <v>44824.90625</v>
      </c>
      <c r="AL24" t="str">
        <f>_xlfn.XLOOKUP(A24,From_Marty!$K$3:$K$47,From_Marty!$L$3:$L$47,"Not_Found",0,1)</f>
        <v>Not_Found</v>
      </c>
      <c r="AM24" s="21" t="s">
        <v>382</v>
      </c>
      <c r="AN24" s="21" t="s">
        <v>383</v>
      </c>
      <c r="AO24" t="str">
        <f>_xlfn.XLOOKUP(A24,From_Marty!$K$3:$K$47,From_Marty!$M$3:$M$47,"Not_Found",0,1)</f>
        <v>Not_Found</v>
      </c>
    </row>
    <row r="25" spans="1:41" x14ac:dyDescent="0.3">
      <c r="A25" s="3">
        <v>18</v>
      </c>
      <c r="B25" s="14" t="s">
        <v>389</v>
      </c>
      <c r="C25" s="16" t="s">
        <v>381</v>
      </c>
      <c r="D25" t="s">
        <v>35</v>
      </c>
      <c r="E25" s="3" t="s">
        <v>312</v>
      </c>
      <c r="F25" s="3" t="s">
        <v>49</v>
      </c>
      <c r="G25" s="8">
        <v>0.89930555555555547</v>
      </c>
      <c r="Z25" t="s">
        <v>35</v>
      </c>
      <c r="AA25" t="s">
        <v>49</v>
      </c>
      <c r="AB25" t="s">
        <v>81</v>
      </c>
      <c r="AC25" t="str">
        <f t="shared" si="0"/>
        <v>9/21/2022</v>
      </c>
      <c r="AD25" t="str">
        <f t="shared" si="1"/>
        <v>21:35</v>
      </c>
      <c r="AE25" s="8">
        <v>0.89930555555555547</v>
      </c>
      <c r="AF25">
        <f t="shared" si="2"/>
        <v>0</v>
      </c>
      <c r="AG25">
        <f t="shared" si="3"/>
        <v>1</v>
      </c>
      <c r="AH25" t="s">
        <v>410</v>
      </c>
      <c r="AI25" s="33" t="s">
        <v>49</v>
      </c>
      <c r="AJ25" s="34">
        <v>44825.899305555555</v>
      </c>
      <c r="AL25" t="str">
        <f>_xlfn.XLOOKUP(A25,From_Marty!$K$3:$K$47,From_Marty!$L$3:$L$47,"Not_Found",0,1)</f>
        <v>Wizzards</v>
      </c>
      <c r="AM25" s="14" t="s">
        <v>389</v>
      </c>
      <c r="AN25" s="16" t="s">
        <v>381</v>
      </c>
      <c r="AO25" t="str">
        <f>_xlfn.XLOOKUP(A25,From_Marty!$K$3:$K$47,From_Marty!$M$3:$M$47,"Not_Found",0,1)</f>
        <v>Hammers</v>
      </c>
    </row>
    <row r="26" spans="1:41" x14ac:dyDescent="0.3">
      <c r="A26" s="3">
        <v>19</v>
      </c>
      <c r="B26" s="19" t="s">
        <v>446</v>
      </c>
      <c r="C26" s="19" t="s">
        <v>447</v>
      </c>
      <c r="D26" s="38" t="s">
        <v>35</v>
      </c>
      <c r="E26" s="39" t="s">
        <v>313</v>
      </c>
      <c r="F26" s="39" t="s">
        <v>36</v>
      </c>
      <c r="G26" s="40">
        <v>0.83333333333333337</v>
      </c>
      <c r="Z26" t="s">
        <v>35</v>
      </c>
      <c r="AA26" t="s">
        <v>36</v>
      </c>
      <c r="AB26" t="s">
        <v>83</v>
      </c>
      <c r="AC26" t="str">
        <f t="shared" si="0"/>
        <v>9/25/2022</v>
      </c>
      <c r="AD26" t="str">
        <f t="shared" si="1"/>
        <v>20:00</v>
      </c>
      <c r="AE26" s="8">
        <v>0.83333333333333337</v>
      </c>
      <c r="AF26">
        <f t="shared" si="2"/>
        <v>0</v>
      </c>
      <c r="AG26">
        <v>0</v>
      </c>
      <c r="AI26" s="33" t="s">
        <v>36</v>
      </c>
      <c r="AJ26" s="34">
        <v>44829.833333333336</v>
      </c>
      <c r="AL26" t="str">
        <f>_xlfn.XLOOKUP(A26,From_Marty!$K$3:$K$47,From_Marty!$L$3:$L$47,"Not_Found",0,1)</f>
        <v>Not_Found</v>
      </c>
      <c r="AM26" s="19" t="s">
        <v>446</v>
      </c>
      <c r="AN26" s="19" t="s">
        <v>447</v>
      </c>
      <c r="AO26" t="str">
        <f>_xlfn.XLOOKUP(A26,From_Marty!$K$3:$K$47,From_Marty!$M$3:$M$47,"Not_Found",0,1)</f>
        <v>Not_Found</v>
      </c>
    </row>
    <row r="27" spans="1:41" x14ac:dyDescent="0.3">
      <c r="A27" s="3">
        <v>20</v>
      </c>
      <c r="B27" s="9" t="s">
        <v>396</v>
      </c>
      <c r="C27" s="11" t="s">
        <v>387</v>
      </c>
      <c r="D27" t="s">
        <v>35</v>
      </c>
      <c r="E27" s="3" t="s">
        <v>313</v>
      </c>
      <c r="F27" s="3" t="s">
        <v>36</v>
      </c>
      <c r="G27" s="8">
        <v>0.88888888888888884</v>
      </c>
      <c r="Z27" t="s">
        <v>35</v>
      </c>
      <c r="AA27" t="s">
        <v>36</v>
      </c>
      <c r="AB27" t="s">
        <v>85</v>
      </c>
      <c r="AC27" t="str">
        <f t="shared" si="0"/>
        <v>9/25/2022</v>
      </c>
      <c r="AD27" t="str">
        <f t="shared" si="1"/>
        <v>21:20</v>
      </c>
      <c r="AE27" s="8">
        <v>0.88888888888888884</v>
      </c>
      <c r="AF27">
        <f t="shared" si="2"/>
        <v>0</v>
      </c>
      <c r="AG27">
        <f t="shared" si="3"/>
        <v>1</v>
      </c>
      <c r="AH27" t="s">
        <v>411</v>
      </c>
      <c r="AI27" s="33" t="s">
        <v>36</v>
      </c>
      <c r="AJ27" s="34">
        <v>44829.888888888891</v>
      </c>
      <c r="AL27" t="str">
        <f>_xlfn.XLOOKUP(A27,From_Marty!$K$3:$K$47,From_Marty!$L$3:$L$47,"Not_Found",0,1)</f>
        <v>CCHC</v>
      </c>
      <c r="AM27" s="9" t="s">
        <v>396</v>
      </c>
      <c r="AN27" s="11" t="s">
        <v>387</v>
      </c>
      <c r="AO27" t="str">
        <f>_xlfn.XLOOKUP(A27,From_Marty!$K$3:$K$47,From_Marty!$M$3:$M$47,"Not_Found",0,1)</f>
        <v>Legends</v>
      </c>
    </row>
    <row r="28" spans="1:41" x14ac:dyDescent="0.3">
      <c r="A28" s="3">
        <v>21</v>
      </c>
      <c r="B28" s="17" t="s">
        <v>390</v>
      </c>
      <c r="C28" s="12" t="s">
        <v>380</v>
      </c>
      <c r="D28" t="s">
        <v>30</v>
      </c>
      <c r="E28" s="3" t="s">
        <v>314</v>
      </c>
      <c r="F28" s="3" t="s">
        <v>41</v>
      </c>
      <c r="G28" s="8">
        <v>0.89583333333333337</v>
      </c>
      <c r="H28" s="15" t="s">
        <v>394</v>
      </c>
      <c r="I28" s="13" t="s">
        <v>388</v>
      </c>
      <c r="Z28" t="s">
        <v>30</v>
      </c>
      <c r="AA28" t="s">
        <v>41</v>
      </c>
      <c r="AB28" t="s">
        <v>87</v>
      </c>
      <c r="AC28" t="str">
        <f t="shared" si="0"/>
        <v>9/26/2022</v>
      </c>
      <c r="AD28" t="str">
        <f t="shared" si="1"/>
        <v>21:30</v>
      </c>
      <c r="AE28" s="8">
        <v>0.89583333333333337</v>
      </c>
      <c r="AF28">
        <f>IF((H28="Tuesday_Night"),1,0)</f>
        <v>0</v>
      </c>
      <c r="AG28">
        <f t="shared" si="3"/>
        <v>1</v>
      </c>
      <c r="AH28" t="s">
        <v>414</v>
      </c>
      <c r="AI28" s="33" t="s">
        <v>41</v>
      </c>
      <c r="AJ28" s="34">
        <v>44830.895833333336</v>
      </c>
      <c r="AL28" t="str">
        <f>_xlfn.XLOOKUP(A28,From_Marty!$K$3:$K$47,From_Marty!$L$3:$L$47,"Not_Found",0,1)</f>
        <v>Wolves</v>
      </c>
      <c r="AM28" s="15" t="s">
        <v>394</v>
      </c>
      <c r="AN28" s="13" t="s">
        <v>388</v>
      </c>
      <c r="AO28" t="str">
        <f>_xlfn.XLOOKUP(A28,From_Marty!$K$3:$K$47,From_Marty!$M$3:$M$47,"Not_Found",0,1)</f>
        <v>Capitals</v>
      </c>
    </row>
    <row r="29" spans="1:41" x14ac:dyDescent="0.3">
      <c r="A29" s="22">
        <v>22</v>
      </c>
      <c r="B29" s="21" t="s">
        <v>382</v>
      </c>
      <c r="C29" s="21" t="s">
        <v>383</v>
      </c>
      <c r="D29" s="23" t="s">
        <v>35</v>
      </c>
      <c r="E29" s="22" t="s">
        <v>315</v>
      </c>
      <c r="F29" s="22" t="s">
        <v>46</v>
      </c>
      <c r="G29" s="24">
        <v>0.90625</v>
      </c>
      <c r="Z29" t="s">
        <v>35</v>
      </c>
      <c r="AA29" t="s">
        <v>46</v>
      </c>
      <c r="AB29" t="s">
        <v>89</v>
      </c>
      <c r="AC29" t="str">
        <f t="shared" si="0"/>
        <v>9/27/2022</v>
      </c>
      <c r="AD29" t="str">
        <f t="shared" si="1"/>
        <v>21:45</v>
      </c>
      <c r="AE29" s="8">
        <v>0.90625</v>
      </c>
      <c r="AF29">
        <f t="shared" si="2"/>
        <v>1</v>
      </c>
      <c r="AG29">
        <f t="shared" si="3"/>
        <v>0</v>
      </c>
      <c r="AI29" s="33" t="s">
        <v>46</v>
      </c>
      <c r="AJ29" s="34">
        <v>44831.90625</v>
      </c>
      <c r="AL29" t="str">
        <f>_xlfn.XLOOKUP(A29,From_Marty!$K$3:$K$47,From_Marty!$L$3:$L$47,"Not_Found",0,1)</f>
        <v>Not_Found</v>
      </c>
      <c r="AM29" s="21" t="s">
        <v>382</v>
      </c>
      <c r="AN29" s="21" t="s">
        <v>383</v>
      </c>
      <c r="AO29" t="str">
        <f>_xlfn.XLOOKUP(A29,From_Marty!$K$3:$K$47,From_Marty!$M$3:$M$47,"Not_Found",0,1)</f>
        <v>Not_Found</v>
      </c>
    </row>
    <row r="30" spans="1:41" x14ac:dyDescent="0.3">
      <c r="A30" s="3">
        <v>23</v>
      </c>
      <c r="B30" s="9" t="s">
        <v>396</v>
      </c>
      <c r="C30" s="10" t="s">
        <v>386</v>
      </c>
      <c r="D30" t="s">
        <v>35</v>
      </c>
      <c r="E30" s="3" t="s">
        <v>316</v>
      </c>
      <c r="F30" s="3" t="s">
        <v>49</v>
      </c>
      <c r="G30" s="8">
        <v>0.89930555555555547</v>
      </c>
      <c r="Z30" t="s">
        <v>35</v>
      </c>
      <c r="AA30" t="s">
        <v>49</v>
      </c>
      <c r="AB30" t="s">
        <v>91</v>
      </c>
      <c r="AC30" t="str">
        <f t="shared" si="0"/>
        <v>9/28/2022</v>
      </c>
      <c r="AD30" t="str">
        <f t="shared" si="1"/>
        <v>21:35</v>
      </c>
      <c r="AE30" s="8">
        <v>0.89930555555555547</v>
      </c>
      <c r="AF30">
        <f t="shared" si="2"/>
        <v>0</v>
      </c>
      <c r="AG30">
        <f t="shared" si="3"/>
        <v>1</v>
      </c>
      <c r="AH30" t="s">
        <v>415</v>
      </c>
      <c r="AI30" s="33" t="s">
        <v>49</v>
      </c>
      <c r="AJ30" s="34">
        <v>44832.899305555555</v>
      </c>
      <c r="AL30" t="str">
        <f>_xlfn.XLOOKUP(A30,From_Marty!$K$3:$K$47,From_Marty!$L$3:$L$47,"Not_Found",0,1)</f>
        <v>CCHC</v>
      </c>
      <c r="AM30" s="9" t="s">
        <v>396</v>
      </c>
      <c r="AN30" s="10" t="s">
        <v>386</v>
      </c>
      <c r="AO30" t="str">
        <f>_xlfn.XLOOKUP(A30,From_Marty!$K$3:$K$47,From_Marty!$M$3:$M$47,"Not_Found",0,1)</f>
        <v>Journeymen</v>
      </c>
    </row>
    <row r="31" spans="1:41" x14ac:dyDescent="0.3">
      <c r="A31" s="3">
        <v>24</v>
      </c>
      <c r="B31" s="15" t="s">
        <v>394</v>
      </c>
      <c r="C31" s="13" t="s">
        <v>388</v>
      </c>
      <c r="D31" t="s">
        <v>30</v>
      </c>
      <c r="E31" s="3" t="s">
        <v>317</v>
      </c>
      <c r="F31" s="3" t="s">
        <v>31</v>
      </c>
      <c r="G31" s="8">
        <v>0.82291666666666663</v>
      </c>
      <c r="H31" s="17" t="s">
        <v>390</v>
      </c>
      <c r="I31" s="12" t="s">
        <v>380</v>
      </c>
      <c r="Z31" t="s">
        <v>30</v>
      </c>
      <c r="AA31" t="s">
        <v>31</v>
      </c>
      <c r="AB31" t="s">
        <v>93</v>
      </c>
      <c r="AC31" t="str">
        <f t="shared" si="0"/>
        <v>9/29/2022</v>
      </c>
      <c r="AD31" t="str">
        <f t="shared" si="1"/>
        <v>19:45</v>
      </c>
      <c r="AE31" s="8">
        <v>0.82291666666666663</v>
      </c>
      <c r="AF31">
        <f t="shared" si="2"/>
        <v>0</v>
      </c>
      <c r="AG31">
        <f t="shared" si="3"/>
        <v>1</v>
      </c>
      <c r="AH31" t="s">
        <v>416</v>
      </c>
      <c r="AI31" s="33" t="s">
        <v>31</v>
      </c>
      <c r="AJ31" s="34">
        <v>44833.822916666664</v>
      </c>
      <c r="AL31" t="str">
        <f>_xlfn.XLOOKUP(A31,From_Marty!$K$3:$K$47,From_Marty!$L$3:$L$47,"Not_Found",0,1)</f>
        <v>Lions_Pride</v>
      </c>
      <c r="AM31" s="17" t="s">
        <v>390</v>
      </c>
      <c r="AN31" s="12" t="s">
        <v>380</v>
      </c>
      <c r="AO31" t="str">
        <f>_xlfn.XLOOKUP(A31,From_Marty!$K$3:$K$47,From_Marty!$M$3:$M$47,"Not_Found",0,1)</f>
        <v>Champs</v>
      </c>
    </row>
    <row r="32" spans="1:41" x14ac:dyDescent="0.3">
      <c r="A32" s="3">
        <v>25</v>
      </c>
      <c r="B32" s="10" t="s">
        <v>386</v>
      </c>
      <c r="C32" s="11" t="s">
        <v>387</v>
      </c>
      <c r="D32" t="s">
        <v>35</v>
      </c>
      <c r="E32" s="3" t="s">
        <v>318</v>
      </c>
      <c r="F32" s="3" t="s">
        <v>36</v>
      </c>
      <c r="G32" s="8">
        <v>0.85416666666666663</v>
      </c>
      <c r="I32" t="s">
        <v>443</v>
      </c>
      <c r="Z32" t="s">
        <v>35</v>
      </c>
      <c r="AA32" t="s">
        <v>36</v>
      </c>
      <c r="AB32" t="s">
        <v>97</v>
      </c>
      <c r="AC32" t="str">
        <f t="shared" si="0"/>
        <v>10/2/2022</v>
      </c>
      <c r="AD32" t="str">
        <f t="shared" si="1"/>
        <v>20:00</v>
      </c>
      <c r="AE32" s="8">
        <v>0.83333333333333337</v>
      </c>
      <c r="AF32">
        <f t="shared" si="2"/>
        <v>0</v>
      </c>
      <c r="AG32">
        <f t="shared" si="3"/>
        <v>1</v>
      </c>
      <c r="AH32" t="s">
        <v>412</v>
      </c>
      <c r="AI32" s="33" t="s">
        <v>36</v>
      </c>
      <c r="AJ32" s="34">
        <v>44836.854166666664</v>
      </c>
      <c r="AL32" t="str">
        <f>_xlfn.XLOOKUP(A32,From_Marty!$K$3:$K$47,From_Marty!$L$3:$L$47,"Not_Found",0,1)</f>
        <v>Journeymen</v>
      </c>
      <c r="AM32" s="10" t="s">
        <v>386</v>
      </c>
      <c r="AN32" s="11" t="s">
        <v>387</v>
      </c>
      <c r="AO32" t="str">
        <f>_xlfn.XLOOKUP(A32,From_Marty!$K$3:$K$47,From_Marty!$M$3:$M$47,"Not_Found",0,1)</f>
        <v>Legends</v>
      </c>
    </row>
    <row r="33" spans="1:41" x14ac:dyDescent="0.3">
      <c r="A33" s="3">
        <v>26</v>
      </c>
      <c r="B33" s="14" t="s">
        <v>389</v>
      </c>
      <c r="C33" s="12" t="s">
        <v>380</v>
      </c>
      <c r="D33" t="s">
        <v>35</v>
      </c>
      <c r="E33" s="3" t="s">
        <v>318</v>
      </c>
      <c r="F33" s="3" t="s">
        <v>36</v>
      </c>
      <c r="G33" s="8">
        <v>0.90972222222222221</v>
      </c>
      <c r="I33" t="s">
        <v>443</v>
      </c>
      <c r="Z33" t="s">
        <v>35</v>
      </c>
      <c r="AA33" t="s">
        <v>36</v>
      </c>
      <c r="AB33" t="s">
        <v>99</v>
      </c>
      <c r="AC33" t="str">
        <f t="shared" si="0"/>
        <v>10/2/2022</v>
      </c>
      <c r="AD33" t="str">
        <f t="shared" si="1"/>
        <v>21:20</v>
      </c>
      <c r="AE33" s="8">
        <v>0.88888888888888884</v>
      </c>
      <c r="AF33">
        <f t="shared" si="2"/>
        <v>0</v>
      </c>
      <c r="AG33">
        <f t="shared" si="3"/>
        <v>1</v>
      </c>
      <c r="AH33" t="s">
        <v>417</v>
      </c>
      <c r="AI33" s="33" t="s">
        <v>36</v>
      </c>
      <c r="AJ33" s="34">
        <v>44836.909722222219</v>
      </c>
      <c r="AL33" t="str">
        <f>_xlfn.XLOOKUP(A33,From_Marty!$K$3:$K$47,From_Marty!$L$3:$L$47,"Not_Found",0,1)</f>
        <v>Capitals</v>
      </c>
      <c r="AM33" s="15" t="s">
        <v>394</v>
      </c>
      <c r="AN33" s="17" t="s">
        <v>390</v>
      </c>
      <c r="AO33" t="str">
        <f>_xlfn.XLOOKUP(A33,From_Marty!$K$3:$K$47,From_Marty!$M$3:$M$47,"Not_Found",0,1)</f>
        <v>Hammers</v>
      </c>
    </row>
    <row r="34" spans="1:41" x14ac:dyDescent="0.3">
      <c r="A34" s="3">
        <v>27</v>
      </c>
      <c r="B34" s="16" t="s">
        <v>381</v>
      </c>
      <c r="C34" s="13" t="s">
        <v>388</v>
      </c>
      <c r="D34" t="s">
        <v>30</v>
      </c>
      <c r="E34" s="3" t="s">
        <v>319</v>
      </c>
      <c r="F34" s="3" t="s">
        <v>41</v>
      </c>
      <c r="G34" s="8">
        <v>0.89583333333333337</v>
      </c>
      <c r="Z34" t="s">
        <v>30</v>
      </c>
      <c r="AA34" t="s">
        <v>41</v>
      </c>
      <c r="AB34" t="s">
        <v>101</v>
      </c>
      <c r="AC34" t="str">
        <f t="shared" si="0"/>
        <v>10/3/2022</v>
      </c>
      <c r="AD34" t="str">
        <f t="shared" si="1"/>
        <v>21:30</v>
      </c>
      <c r="AE34" s="8">
        <v>0.89583333333333337</v>
      </c>
      <c r="AF34">
        <f t="shared" si="2"/>
        <v>0</v>
      </c>
      <c r="AG34">
        <f t="shared" si="3"/>
        <v>1</v>
      </c>
      <c r="AH34" t="s">
        <v>418</v>
      </c>
      <c r="AI34" s="33" t="s">
        <v>41</v>
      </c>
      <c r="AJ34" s="34">
        <v>44837.895833333336</v>
      </c>
      <c r="AL34" t="str">
        <f>_xlfn.XLOOKUP(A34,From_Marty!$K$3:$K$47,From_Marty!$L$3:$L$47,"Not_Found",0,1)</f>
        <v>Wizzards</v>
      </c>
      <c r="AM34" s="16" t="s">
        <v>381</v>
      </c>
      <c r="AN34" s="13" t="s">
        <v>388</v>
      </c>
      <c r="AO34" t="str">
        <f>_xlfn.XLOOKUP(A34,From_Marty!$K$3:$K$47,From_Marty!$M$3:$M$47,"Not_Found",0,1)</f>
        <v>Champs</v>
      </c>
    </row>
    <row r="35" spans="1:41" x14ac:dyDescent="0.3">
      <c r="A35" s="22">
        <v>28</v>
      </c>
      <c r="B35" s="21" t="s">
        <v>382</v>
      </c>
      <c r="C35" s="21" t="s">
        <v>383</v>
      </c>
      <c r="D35" s="23" t="s">
        <v>35</v>
      </c>
      <c r="E35" s="22" t="s">
        <v>320</v>
      </c>
      <c r="F35" s="22" t="s">
        <v>46</v>
      </c>
      <c r="G35" s="24">
        <v>0.90625</v>
      </c>
      <c r="Z35" t="s">
        <v>35</v>
      </c>
      <c r="AA35" t="s">
        <v>46</v>
      </c>
      <c r="AB35" t="s">
        <v>103</v>
      </c>
      <c r="AC35" t="str">
        <f t="shared" si="0"/>
        <v>10/4/2022</v>
      </c>
      <c r="AD35" t="str">
        <f t="shared" si="1"/>
        <v>21:45</v>
      </c>
      <c r="AE35" s="8">
        <v>0.90625</v>
      </c>
      <c r="AF35">
        <f t="shared" si="2"/>
        <v>1</v>
      </c>
      <c r="AG35">
        <f t="shared" si="3"/>
        <v>0</v>
      </c>
      <c r="AI35" s="33" t="s">
        <v>46</v>
      </c>
      <c r="AJ35" s="34">
        <v>44838.90625</v>
      </c>
      <c r="AL35" t="str">
        <f>_xlfn.XLOOKUP(A35,From_Marty!$K$3:$K$47,From_Marty!$L$3:$L$47,"Not_Found",0,1)</f>
        <v>Not_Found</v>
      </c>
      <c r="AM35" s="21" t="s">
        <v>382</v>
      </c>
      <c r="AN35" s="21" t="s">
        <v>383</v>
      </c>
      <c r="AO35" t="str">
        <f>_xlfn.XLOOKUP(A35,From_Marty!$K$3:$K$47,From_Marty!$M$3:$M$47,"Not_Found",0,1)</f>
        <v>Not_Found</v>
      </c>
    </row>
    <row r="36" spans="1:41" x14ac:dyDescent="0.3">
      <c r="A36" s="3">
        <v>29</v>
      </c>
      <c r="B36" s="15" t="s">
        <v>394</v>
      </c>
      <c r="C36" s="17" t="s">
        <v>390</v>
      </c>
      <c r="D36" t="s">
        <v>35</v>
      </c>
      <c r="E36" s="3" t="s">
        <v>321</v>
      </c>
      <c r="F36" s="3" t="s">
        <v>49</v>
      </c>
      <c r="G36" s="8">
        <v>0.89930555555555547</v>
      </c>
      <c r="H36" s="14" t="s">
        <v>389</v>
      </c>
      <c r="I36" s="12" t="s">
        <v>380</v>
      </c>
      <c r="Z36" t="s">
        <v>35</v>
      </c>
      <c r="AA36" t="s">
        <v>49</v>
      </c>
      <c r="AB36" t="s">
        <v>105</v>
      </c>
      <c r="AC36" t="str">
        <f t="shared" si="0"/>
        <v>10/5/2022</v>
      </c>
      <c r="AD36" t="str">
        <f t="shared" si="1"/>
        <v>21:35</v>
      </c>
      <c r="AE36" s="8">
        <v>0.89930555555555547</v>
      </c>
      <c r="AF36">
        <f>IF((H36="Tuesday_Night"),1,0)</f>
        <v>0</v>
      </c>
      <c r="AG36">
        <f t="shared" si="3"/>
        <v>1</v>
      </c>
      <c r="AH36" t="s">
        <v>419</v>
      </c>
      <c r="AI36" s="33" t="s">
        <v>49</v>
      </c>
      <c r="AJ36" s="34">
        <v>44839.899305555555</v>
      </c>
      <c r="AL36" t="str">
        <f>_xlfn.XLOOKUP(A36,From_Marty!$K$3:$K$47,From_Marty!$L$3:$L$47,"Not_Found",0,1)</f>
        <v>Lions_Pride</v>
      </c>
      <c r="AM36" s="14" t="s">
        <v>389</v>
      </c>
      <c r="AN36" s="12" t="s">
        <v>380</v>
      </c>
      <c r="AO36" t="str">
        <f>_xlfn.XLOOKUP(A36,From_Marty!$K$3:$K$47,From_Marty!$M$3:$M$47,"Not_Found",0,1)</f>
        <v>Wolves</v>
      </c>
    </row>
    <row r="37" spans="1:41" x14ac:dyDescent="0.3">
      <c r="A37" s="3">
        <v>30</v>
      </c>
      <c r="B37" s="11" t="s">
        <v>387</v>
      </c>
      <c r="C37" s="9" t="s">
        <v>396</v>
      </c>
      <c r="D37" t="s">
        <v>30</v>
      </c>
      <c r="E37" s="3" t="s">
        <v>322</v>
      </c>
      <c r="F37" s="3" t="s">
        <v>31</v>
      </c>
      <c r="G37" s="8">
        <v>0.82291666666666663</v>
      </c>
      <c r="Z37" t="s">
        <v>30</v>
      </c>
      <c r="AA37" t="s">
        <v>31</v>
      </c>
      <c r="AB37" t="s">
        <v>107</v>
      </c>
      <c r="AC37" t="str">
        <f t="shared" si="0"/>
        <v>10/6/2022</v>
      </c>
      <c r="AD37" t="str">
        <f t="shared" si="1"/>
        <v>19:45</v>
      </c>
      <c r="AE37" s="8">
        <v>0.82291666666666663</v>
      </c>
      <c r="AF37">
        <f t="shared" si="2"/>
        <v>0</v>
      </c>
      <c r="AG37">
        <f t="shared" si="3"/>
        <v>1</v>
      </c>
      <c r="AH37" t="s">
        <v>413</v>
      </c>
      <c r="AI37" s="33" t="s">
        <v>31</v>
      </c>
      <c r="AJ37" s="34">
        <v>44840.822916666664</v>
      </c>
      <c r="AL37" t="str">
        <f>_xlfn.XLOOKUP(A37,From_Marty!$K$3:$K$47,From_Marty!$L$3:$L$47,"Not_Found",0,1)</f>
        <v>CCHC</v>
      </c>
      <c r="AM37" s="11" t="s">
        <v>387</v>
      </c>
      <c r="AN37" s="9" t="s">
        <v>396</v>
      </c>
      <c r="AO37" t="str">
        <f>_xlfn.XLOOKUP(A37,From_Marty!$K$3:$K$47,From_Marty!$M$3:$M$47,"Not_Found",0,1)</f>
        <v>Legends</v>
      </c>
    </row>
    <row r="38" spans="1:41" x14ac:dyDescent="0.3">
      <c r="A38" s="3">
        <v>31</v>
      </c>
      <c r="B38" s="12" t="s">
        <v>380</v>
      </c>
      <c r="C38" s="16" t="s">
        <v>381</v>
      </c>
      <c r="D38" t="s">
        <v>30</v>
      </c>
      <c r="E38" s="3" t="s">
        <v>323</v>
      </c>
      <c r="F38" s="3" t="s">
        <v>66</v>
      </c>
      <c r="G38" s="28">
        <v>0.33680555555555558</v>
      </c>
      <c r="I38" t="s">
        <v>460</v>
      </c>
      <c r="Z38" t="s">
        <v>30</v>
      </c>
      <c r="AA38" t="s">
        <v>66</v>
      </c>
      <c r="AB38" t="s">
        <v>109</v>
      </c>
      <c r="AC38" t="str">
        <f t="shared" si="0"/>
        <v>10/8/2022</v>
      </c>
      <c r="AD38" t="str">
        <f t="shared" si="1"/>
        <v>8:05</v>
      </c>
      <c r="AE38" s="8">
        <v>0.33680555555555558</v>
      </c>
      <c r="AF38">
        <f t="shared" si="2"/>
        <v>0</v>
      </c>
      <c r="AG38">
        <f t="shared" si="3"/>
        <v>1</v>
      </c>
      <c r="AH38" t="s">
        <v>420</v>
      </c>
      <c r="AI38" s="33" t="s">
        <v>66</v>
      </c>
      <c r="AJ38" s="34">
        <v>44842.336805555555</v>
      </c>
      <c r="AL38" t="str">
        <f>_xlfn.XLOOKUP(A38,From_Marty!$K$3:$K$47,From_Marty!$L$3:$L$47,"Not_Found",0,1)</f>
        <v>Wizzards</v>
      </c>
      <c r="AM38" s="12" t="s">
        <v>380</v>
      </c>
      <c r="AN38" s="16" t="s">
        <v>381</v>
      </c>
      <c r="AO38" t="str">
        <f>_xlfn.XLOOKUP(A38,From_Marty!$K$3:$K$47,From_Marty!$M$3:$M$47,"Not_Found",0,1)</f>
        <v>Capitals</v>
      </c>
    </row>
    <row r="39" spans="1:41" x14ac:dyDescent="0.3">
      <c r="A39" s="3">
        <v>32</v>
      </c>
      <c r="B39" s="20" t="s">
        <v>448</v>
      </c>
      <c r="C39" s="20" t="s">
        <v>448</v>
      </c>
      <c r="D39" s="35" t="s">
        <v>30</v>
      </c>
      <c r="E39" s="36" t="s">
        <v>323</v>
      </c>
      <c r="F39" s="36" t="s">
        <v>66</v>
      </c>
      <c r="G39" s="37">
        <v>0.3923611111111111</v>
      </c>
      <c r="Z39" t="s">
        <v>30</v>
      </c>
      <c r="AA39" t="s">
        <v>66</v>
      </c>
      <c r="AB39" t="s">
        <v>111</v>
      </c>
      <c r="AC39" t="str">
        <f t="shared" si="0"/>
        <v>10/8/2022</v>
      </c>
      <c r="AD39" t="str">
        <f t="shared" si="1"/>
        <v>9:25</v>
      </c>
      <c r="AE39" s="8">
        <v>0.3923611111111111</v>
      </c>
      <c r="AF39">
        <f t="shared" si="2"/>
        <v>0</v>
      </c>
      <c r="AG39">
        <v>0</v>
      </c>
      <c r="AI39" s="33" t="s">
        <v>66</v>
      </c>
      <c r="AJ39" s="34">
        <v>44842.392361111109</v>
      </c>
      <c r="AL39" t="str">
        <f>_xlfn.XLOOKUP(A39,From_Marty!$K$3:$K$47,From_Marty!$L$3:$L$47,"Not_Found",0,1)</f>
        <v>Not_Found</v>
      </c>
      <c r="AM39" s="20" t="s">
        <v>448</v>
      </c>
      <c r="AN39" s="20" t="s">
        <v>448</v>
      </c>
      <c r="AO39" t="str">
        <f>_xlfn.XLOOKUP(A39,From_Marty!$K$3:$K$47,From_Marty!$M$3:$M$47,"Not_Found",0,1)</f>
        <v>Not_Found</v>
      </c>
    </row>
    <row r="40" spans="1:41" x14ac:dyDescent="0.3">
      <c r="A40" s="3">
        <v>33</v>
      </c>
      <c r="B40" s="13" t="s">
        <v>388</v>
      </c>
      <c r="C40" s="17" t="s">
        <v>390</v>
      </c>
      <c r="D40" t="s">
        <v>35</v>
      </c>
      <c r="E40" s="3" t="s">
        <v>324</v>
      </c>
      <c r="F40" s="3" t="s">
        <v>36</v>
      </c>
      <c r="G40" s="28">
        <v>0.85763888888888884</v>
      </c>
      <c r="I40" t="s">
        <v>458</v>
      </c>
      <c r="Z40" t="s">
        <v>35</v>
      </c>
      <c r="AA40" t="s">
        <v>36</v>
      </c>
      <c r="AB40" t="s">
        <v>113</v>
      </c>
      <c r="AC40" t="str">
        <f t="shared" si="0"/>
        <v>10/9/2022</v>
      </c>
      <c r="AD40" t="str">
        <f t="shared" si="1"/>
        <v>20:15</v>
      </c>
      <c r="AE40" s="8">
        <v>0.84375</v>
      </c>
      <c r="AF40">
        <f t="shared" si="2"/>
        <v>0</v>
      </c>
      <c r="AG40">
        <f t="shared" si="3"/>
        <v>1</v>
      </c>
      <c r="AH40" t="s">
        <v>421</v>
      </c>
      <c r="AI40" s="33" t="s">
        <v>36</v>
      </c>
      <c r="AJ40" s="34">
        <v>44843.84375</v>
      </c>
      <c r="AL40" t="str">
        <f>_xlfn.XLOOKUP(A40,From_Marty!$K$3:$K$47,From_Marty!$L$3:$L$47,"Not_Found",0,1)</f>
        <v>Wolves</v>
      </c>
      <c r="AM40" s="13" t="s">
        <v>388</v>
      </c>
      <c r="AN40" s="17" t="s">
        <v>390</v>
      </c>
      <c r="AO40" t="str">
        <f>_xlfn.XLOOKUP(A40,From_Marty!$K$3:$K$47,From_Marty!$M$3:$M$47,"Not_Found",0,1)</f>
        <v>Champs</v>
      </c>
    </row>
    <row r="41" spans="1:41" x14ac:dyDescent="0.3">
      <c r="A41" s="3">
        <v>34</v>
      </c>
      <c r="B41" s="10" t="s">
        <v>386</v>
      </c>
      <c r="C41" s="9" t="s">
        <v>396</v>
      </c>
      <c r="D41" t="s">
        <v>35</v>
      </c>
      <c r="E41" s="3" t="s">
        <v>324</v>
      </c>
      <c r="F41" s="3" t="s">
        <v>36</v>
      </c>
      <c r="G41" s="28">
        <v>0.91319444444444453</v>
      </c>
      <c r="I41" t="s">
        <v>459</v>
      </c>
      <c r="Z41" t="s">
        <v>35</v>
      </c>
      <c r="AA41" t="s">
        <v>36</v>
      </c>
      <c r="AB41" t="s">
        <v>115</v>
      </c>
      <c r="AC41" t="str">
        <f t="shared" si="0"/>
        <v>10/9/2022</v>
      </c>
      <c r="AD41" t="str">
        <f t="shared" si="1"/>
        <v>21:35</v>
      </c>
      <c r="AE41" s="8">
        <v>0.89930555555555547</v>
      </c>
      <c r="AF41">
        <f t="shared" si="2"/>
        <v>0</v>
      </c>
      <c r="AG41">
        <f t="shared" si="3"/>
        <v>1</v>
      </c>
      <c r="AH41" t="s">
        <v>422</v>
      </c>
      <c r="AI41" s="33" t="s">
        <v>36</v>
      </c>
      <c r="AJ41" s="34">
        <v>44843.899305555555</v>
      </c>
      <c r="AL41" t="str">
        <f>_xlfn.XLOOKUP(A41,From_Marty!$K$3:$K$47,From_Marty!$L$3:$L$47,"Not_Found",0,1)</f>
        <v>CCHC</v>
      </c>
      <c r="AM41" s="10" t="s">
        <v>386</v>
      </c>
      <c r="AN41" s="9" t="s">
        <v>396</v>
      </c>
      <c r="AO41" t="str">
        <f>_xlfn.XLOOKUP(A41,From_Marty!$K$3:$K$47,From_Marty!$M$3:$M$47,"Not_Found",0,1)</f>
        <v>Journeymen</v>
      </c>
    </row>
    <row r="42" spans="1:41" x14ac:dyDescent="0.3">
      <c r="A42" s="3">
        <v>35</v>
      </c>
      <c r="B42" s="14" t="s">
        <v>389</v>
      </c>
      <c r="C42" s="15" t="s">
        <v>394</v>
      </c>
      <c r="D42" t="s">
        <v>30</v>
      </c>
      <c r="E42" s="3" t="s">
        <v>325</v>
      </c>
      <c r="F42" s="3" t="s">
        <v>41</v>
      </c>
      <c r="G42" s="8">
        <v>0.89583333333333337</v>
      </c>
      <c r="Z42" t="s">
        <v>30</v>
      </c>
      <c r="AA42" t="s">
        <v>41</v>
      </c>
      <c r="AB42" t="s">
        <v>117</v>
      </c>
      <c r="AC42" t="str">
        <f>TRIM(LEFT(AB42,10))</f>
        <v>10/10/2022</v>
      </c>
      <c r="AD42" t="str">
        <f t="shared" si="1"/>
        <v>21:30</v>
      </c>
      <c r="AE42" s="8">
        <v>0.89583333333333337</v>
      </c>
      <c r="AF42">
        <f t="shared" si="2"/>
        <v>0</v>
      </c>
      <c r="AG42">
        <f t="shared" si="3"/>
        <v>1</v>
      </c>
      <c r="AH42" t="s">
        <v>423</v>
      </c>
      <c r="AI42" s="33" t="s">
        <v>41</v>
      </c>
      <c r="AJ42" s="34">
        <v>44844.895833333336</v>
      </c>
      <c r="AL42" t="str">
        <f>_xlfn.XLOOKUP(A42,From_Marty!$K$3:$K$47,From_Marty!$L$3:$L$47,"Not_Found",0,1)</f>
        <v>Lions_Pride</v>
      </c>
      <c r="AM42" s="14" t="s">
        <v>389</v>
      </c>
      <c r="AN42" s="15" t="s">
        <v>394</v>
      </c>
      <c r="AO42" t="str">
        <f>_xlfn.XLOOKUP(A42,From_Marty!$K$3:$K$47,From_Marty!$M$3:$M$47,"Not_Found",0,1)</f>
        <v>Hammers</v>
      </c>
    </row>
    <row r="43" spans="1:41" x14ac:dyDescent="0.3">
      <c r="A43" s="22">
        <v>36</v>
      </c>
      <c r="B43" s="21" t="s">
        <v>382</v>
      </c>
      <c r="C43" s="21" t="s">
        <v>383</v>
      </c>
      <c r="D43" s="23" t="s">
        <v>35</v>
      </c>
      <c r="E43" s="22" t="s">
        <v>326</v>
      </c>
      <c r="F43" s="22" t="s">
        <v>46</v>
      </c>
      <c r="G43" s="24">
        <v>0.90625</v>
      </c>
      <c r="Z43" t="s">
        <v>35</v>
      </c>
      <c r="AA43" t="s">
        <v>46</v>
      </c>
      <c r="AB43" t="s">
        <v>119</v>
      </c>
      <c r="AC43" t="str">
        <f t="shared" ref="AC43:AC107" si="4">TRIM(LEFT(AB43,10))</f>
        <v>10/11/2022</v>
      </c>
      <c r="AD43" t="str">
        <f t="shared" si="1"/>
        <v>21:45</v>
      </c>
      <c r="AE43" s="8">
        <v>0.90625</v>
      </c>
      <c r="AF43">
        <f t="shared" si="2"/>
        <v>1</v>
      </c>
      <c r="AG43">
        <f t="shared" si="3"/>
        <v>0</v>
      </c>
      <c r="AI43" s="33" t="s">
        <v>46</v>
      </c>
      <c r="AJ43" s="34">
        <v>44845.90625</v>
      </c>
      <c r="AL43" t="str">
        <f>_xlfn.XLOOKUP(A43,From_Marty!$K$3:$K$47,From_Marty!$L$3:$L$47,"Not_Found",0,1)</f>
        <v>Not_Found</v>
      </c>
      <c r="AM43" s="21" t="s">
        <v>382</v>
      </c>
      <c r="AN43" s="21" t="s">
        <v>383</v>
      </c>
      <c r="AO43" t="str">
        <f>_xlfn.XLOOKUP(A43,From_Marty!$K$3:$K$47,From_Marty!$M$3:$M$47,"Not_Found",0,1)</f>
        <v>Not_Found</v>
      </c>
    </row>
    <row r="44" spans="1:41" x14ac:dyDescent="0.3">
      <c r="A44" s="3">
        <v>37</v>
      </c>
      <c r="B44" s="13" t="s">
        <v>388</v>
      </c>
      <c r="C44" s="14" t="s">
        <v>389</v>
      </c>
      <c r="D44" t="s">
        <v>35</v>
      </c>
      <c r="E44" s="3" t="s">
        <v>327</v>
      </c>
      <c r="F44" s="3" t="s">
        <v>49</v>
      </c>
      <c r="G44" s="8">
        <v>0.89930555555555547</v>
      </c>
      <c r="Z44" t="s">
        <v>35</v>
      </c>
      <c r="AA44" t="s">
        <v>49</v>
      </c>
      <c r="AB44" t="s">
        <v>121</v>
      </c>
      <c r="AC44" t="str">
        <f t="shared" si="4"/>
        <v>10/12/2022</v>
      </c>
      <c r="AD44" t="str">
        <f t="shared" si="1"/>
        <v>21:35</v>
      </c>
      <c r="AE44" s="8">
        <v>0.89930555555555547</v>
      </c>
      <c r="AF44">
        <f t="shared" si="2"/>
        <v>0</v>
      </c>
      <c r="AG44">
        <f t="shared" si="3"/>
        <v>1</v>
      </c>
      <c r="AH44" t="s">
        <v>424</v>
      </c>
      <c r="AI44" s="33" t="s">
        <v>49</v>
      </c>
      <c r="AJ44" s="34">
        <v>44846.899305555555</v>
      </c>
      <c r="AL44" t="str">
        <f>_xlfn.XLOOKUP(A44,From_Marty!$K$3:$K$47,From_Marty!$L$3:$L$47,"Not_Found",0,1)</f>
        <v>Champs</v>
      </c>
      <c r="AM44" s="13" t="s">
        <v>388</v>
      </c>
      <c r="AN44" s="14" t="s">
        <v>389</v>
      </c>
      <c r="AO44" t="str">
        <f>_xlfn.XLOOKUP(A44,From_Marty!$K$3:$K$47,From_Marty!$M$3:$M$47,"Not_Found",0,1)</f>
        <v>Hammers</v>
      </c>
    </row>
    <row r="45" spans="1:41" x14ac:dyDescent="0.3">
      <c r="A45" s="3">
        <v>38</v>
      </c>
      <c r="B45" s="11" t="s">
        <v>387</v>
      </c>
      <c r="C45" s="10" t="s">
        <v>386</v>
      </c>
      <c r="D45" t="s">
        <v>30</v>
      </c>
      <c r="E45" s="3" t="s">
        <v>328</v>
      </c>
      <c r="F45" s="3" t="s">
        <v>66</v>
      </c>
      <c r="G45" s="8">
        <v>0.30902777777777779</v>
      </c>
      <c r="Z45" t="s">
        <v>30</v>
      </c>
      <c r="AA45" t="s">
        <v>66</v>
      </c>
      <c r="AB45" t="s">
        <v>123</v>
      </c>
      <c r="AC45" t="str">
        <f t="shared" si="4"/>
        <v>10/15/2022</v>
      </c>
      <c r="AD45" t="str">
        <f t="shared" si="1"/>
        <v>7:25</v>
      </c>
      <c r="AE45" s="8">
        <v>0.30902777777777779</v>
      </c>
      <c r="AF45">
        <f t="shared" si="2"/>
        <v>0</v>
      </c>
      <c r="AG45">
        <f t="shared" si="3"/>
        <v>1</v>
      </c>
      <c r="AH45" t="s">
        <v>425</v>
      </c>
      <c r="AI45" s="33" t="s">
        <v>66</v>
      </c>
      <c r="AJ45" s="34">
        <v>44849.309027777781</v>
      </c>
      <c r="AL45" t="str">
        <f>_xlfn.XLOOKUP(A45,From_Marty!$K$3:$K$47,From_Marty!$L$3:$L$47,"Not_Found",0,1)</f>
        <v>Journeymen</v>
      </c>
      <c r="AM45" s="11" t="s">
        <v>387</v>
      </c>
      <c r="AN45" s="10" t="s">
        <v>386</v>
      </c>
      <c r="AO45" t="str">
        <f>_xlfn.XLOOKUP(A45,From_Marty!$K$3:$K$47,From_Marty!$M$3:$M$47,"Not_Found",0,1)</f>
        <v>Legends</v>
      </c>
    </row>
    <row r="46" spans="1:41" x14ac:dyDescent="0.3">
      <c r="A46" s="3">
        <v>39</v>
      </c>
      <c r="B46" s="17" t="s">
        <v>390</v>
      </c>
      <c r="C46" s="16" t="s">
        <v>381</v>
      </c>
      <c r="D46" t="s">
        <v>30</v>
      </c>
      <c r="E46" s="3" t="s">
        <v>328</v>
      </c>
      <c r="F46" s="3" t="s">
        <v>66</v>
      </c>
      <c r="G46" s="8">
        <v>0.36458333333333331</v>
      </c>
      <c r="Z46" t="s">
        <v>30</v>
      </c>
      <c r="AA46" t="s">
        <v>66</v>
      </c>
      <c r="AB46" t="s">
        <v>125</v>
      </c>
      <c r="AC46" t="str">
        <f t="shared" si="4"/>
        <v>10/15/2022</v>
      </c>
      <c r="AD46" t="str">
        <f t="shared" si="1"/>
        <v>8:45</v>
      </c>
      <c r="AE46" s="8">
        <v>0.36458333333333331</v>
      </c>
      <c r="AF46">
        <f t="shared" si="2"/>
        <v>0</v>
      </c>
      <c r="AG46">
        <f t="shared" si="3"/>
        <v>1</v>
      </c>
      <c r="AH46" t="s">
        <v>426</v>
      </c>
      <c r="AI46" s="33" t="s">
        <v>66</v>
      </c>
      <c r="AJ46" s="34">
        <v>44849.364583333336</v>
      </c>
      <c r="AL46" t="str">
        <f>_xlfn.XLOOKUP(A46,From_Marty!$K$3:$K$47,From_Marty!$L$3:$L$47,"Not_Found",0,1)</f>
        <v>Wizzards</v>
      </c>
      <c r="AM46" s="17" t="s">
        <v>390</v>
      </c>
      <c r="AN46" s="16" t="s">
        <v>381</v>
      </c>
      <c r="AO46" t="str">
        <f>_xlfn.XLOOKUP(A46,From_Marty!$K$3:$K$47,From_Marty!$M$3:$M$47,"Not_Found",0,1)</f>
        <v>Wolves</v>
      </c>
    </row>
    <row r="47" spans="1:41" x14ac:dyDescent="0.3">
      <c r="A47" s="3">
        <v>40</v>
      </c>
      <c r="B47" s="12" t="s">
        <v>380</v>
      </c>
      <c r="C47" s="15" t="s">
        <v>394</v>
      </c>
      <c r="D47" t="s">
        <v>30</v>
      </c>
      <c r="E47" s="3" t="s">
        <v>328</v>
      </c>
      <c r="F47" s="3" t="s">
        <v>66</v>
      </c>
      <c r="G47" s="8">
        <v>0.4201388888888889</v>
      </c>
      <c r="Z47" t="s">
        <v>30</v>
      </c>
      <c r="AA47" t="s">
        <v>66</v>
      </c>
      <c r="AB47" t="s">
        <v>127</v>
      </c>
      <c r="AC47" t="str">
        <f t="shared" si="4"/>
        <v>10/15/2022</v>
      </c>
      <c r="AD47" t="str">
        <f t="shared" si="1"/>
        <v>10:05</v>
      </c>
      <c r="AE47" s="8">
        <v>0.4201388888888889</v>
      </c>
      <c r="AF47">
        <f t="shared" si="2"/>
        <v>0</v>
      </c>
      <c r="AG47">
        <f t="shared" si="3"/>
        <v>1</v>
      </c>
      <c r="AH47" t="s">
        <v>427</v>
      </c>
      <c r="AI47" s="33" t="s">
        <v>66</v>
      </c>
      <c r="AJ47" s="34">
        <v>44849.420138888891</v>
      </c>
      <c r="AL47" t="str">
        <f>_xlfn.XLOOKUP(A47,From_Marty!$K$3:$K$47,From_Marty!$L$3:$L$47,"Not_Found",0,1)</f>
        <v>Lions_Pride</v>
      </c>
      <c r="AM47" s="12" t="s">
        <v>380</v>
      </c>
      <c r="AN47" s="15" t="s">
        <v>394</v>
      </c>
      <c r="AO47" t="str">
        <f>_xlfn.XLOOKUP(A47,From_Marty!$K$3:$K$47,From_Marty!$M$3:$M$47,"Not_Found",0,1)</f>
        <v>Capitals</v>
      </c>
    </row>
    <row r="48" spans="1:41" x14ac:dyDescent="0.3">
      <c r="A48" s="3">
        <v>41</v>
      </c>
      <c r="B48" s="19" t="s">
        <v>446</v>
      </c>
      <c r="C48" s="19" t="s">
        <v>447</v>
      </c>
      <c r="D48" s="38" t="s">
        <v>30</v>
      </c>
      <c r="E48" s="39" t="s">
        <v>328</v>
      </c>
      <c r="F48" s="39" t="s">
        <v>66</v>
      </c>
      <c r="G48" s="40">
        <v>0.47569444444444442</v>
      </c>
      <c r="Z48" t="s">
        <v>30</v>
      </c>
      <c r="AA48" t="s">
        <v>66</v>
      </c>
      <c r="AB48" t="s">
        <v>129</v>
      </c>
      <c r="AC48" t="str">
        <f t="shared" si="4"/>
        <v>10/15/2022</v>
      </c>
      <c r="AD48" t="str">
        <f t="shared" si="1"/>
        <v>11:25</v>
      </c>
      <c r="AE48" s="8">
        <v>0.47569444444444442</v>
      </c>
      <c r="AF48">
        <f t="shared" si="2"/>
        <v>0</v>
      </c>
      <c r="AG48">
        <v>0</v>
      </c>
      <c r="AI48" s="33" t="s">
        <v>66</v>
      </c>
      <c r="AJ48" s="34">
        <v>44849.475694444445</v>
      </c>
      <c r="AL48" t="str">
        <f>_xlfn.XLOOKUP(A48,From_Marty!$K$3:$K$47,From_Marty!$L$3:$L$47,"Not_Found",0,1)</f>
        <v>Not_Found</v>
      </c>
      <c r="AM48" s="19" t="s">
        <v>446</v>
      </c>
      <c r="AN48" s="19" t="s">
        <v>447</v>
      </c>
      <c r="AO48" t="str">
        <f>_xlfn.XLOOKUP(A48,From_Marty!$K$3:$K$47,From_Marty!$M$3:$M$47,"Not_Found",0,1)</f>
        <v>Not_Found</v>
      </c>
    </row>
    <row r="49" spans="1:41" x14ac:dyDescent="0.3">
      <c r="A49" s="3">
        <v>42</v>
      </c>
      <c r="B49" s="9" t="s">
        <v>396</v>
      </c>
      <c r="C49" s="10" t="s">
        <v>386</v>
      </c>
      <c r="D49" t="s">
        <v>35</v>
      </c>
      <c r="E49" s="3" t="s">
        <v>329</v>
      </c>
      <c r="F49" s="3" t="s">
        <v>36</v>
      </c>
      <c r="G49" s="8">
        <v>0.83333333333333337</v>
      </c>
      <c r="H49" s="9" t="s">
        <v>396</v>
      </c>
      <c r="I49" s="11" t="s">
        <v>387</v>
      </c>
      <c r="Z49" t="s">
        <v>35</v>
      </c>
      <c r="AA49" t="s">
        <v>36</v>
      </c>
      <c r="AB49" t="s">
        <v>131</v>
      </c>
      <c r="AC49" t="str">
        <f t="shared" si="4"/>
        <v>10/16/2022</v>
      </c>
      <c r="AD49" t="str">
        <f t="shared" si="1"/>
        <v>20:00</v>
      </c>
      <c r="AE49" s="8">
        <v>0.83333333333333337</v>
      </c>
      <c r="AF49">
        <f>IF((H49="Tuesday_Night"),1,0)</f>
        <v>0</v>
      </c>
      <c r="AG49">
        <f t="shared" si="3"/>
        <v>1</v>
      </c>
      <c r="AH49" t="s">
        <v>428</v>
      </c>
      <c r="AI49" s="33" t="s">
        <v>36</v>
      </c>
      <c r="AJ49" s="34">
        <v>44850.833333333336</v>
      </c>
      <c r="AL49" t="str">
        <f>_xlfn.XLOOKUP(A49,From_Marty!$K$3:$K$47,From_Marty!$L$3:$L$47,"Not_Found",0,1)</f>
        <v>CCHC</v>
      </c>
      <c r="AM49" s="9" t="s">
        <v>396</v>
      </c>
      <c r="AN49" s="11" t="s">
        <v>387</v>
      </c>
      <c r="AO49" t="str">
        <f>_xlfn.XLOOKUP(A49,From_Marty!$K$3:$K$47,From_Marty!$M$3:$M$47,"Not_Found",0,1)</f>
        <v>Journeymen</v>
      </c>
    </row>
    <row r="50" spans="1:41" x14ac:dyDescent="0.3">
      <c r="A50" s="3">
        <v>43</v>
      </c>
      <c r="B50" s="17" t="s">
        <v>390</v>
      </c>
      <c r="C50" s="14" t="s">
        <v>389</v>
      </c>
      <c r="D50" t="s">
        <v>35</v>
      </c>
      <c r="E50" s="3" t="s">
        <v>329</v>
      </c>
      <c r="F50" s="3" t="s">
        <v>36</v>
      </c>
      <c r="G50" s="8">
        <v>0.88888888888888884</v>
      </c>
      <c r="Z50" t="s">
        <v>35</v>
      </c>
      <c r="AA50" t="s">
        <v>36</v>
      </c>
      <c r="AB50" t="s">
        <v>133</v>
      </c>
      <c r="AC50" t="str">
        <f t="shared" si="4"/>
        <v>10/16/2022</v>
      </c>
      <c r="AD50" t="str">
        <f t="shared" si="1"/>
        <v>21:20</v>
      </c>
      <c r="AE50" s="8">
        <v>0.88888888888888884</v>
      </c>
      <c r="AF50">
        <f t="shared" si="2"/>
        <v>0</v>
      </c>
      <c r="AG50">
        <f t="shared" si="3"/>
        <v>1</v>
      </c>
      <c r="AH50" t="s">
        <v>429</v>
      </c>
      <c r="AI50" s="33" t="s">
        <v>36</v>
      </c>
      <c r="AJ50" s="34">
        <v>44850.888888888891</v>
      </c>
      <c r="AL50" t="str">
        <f>_xlfn.XLOOKUP(A50,From_Marty!$K$3:$K$47,From_Marty!$L$3:$L$47,"Not_Found",0,1)</f>
        <v>Wolves</v>
      </c>
      <c r="AM50" s="17" t="s">
        <v>390</v>
      </c>
      <c r="AN50" s="14" t="s">
        <v>389</v>
      </c>
      <c r="AO50" t="str">
        <f>_xlfn.XLOOKUP(A50,From_Marty!$K$3:$K$47,From_Marty!$M$3:$M$47,"Not_Found",0,1)</f>
        <v>Hammers</v>
      </c>
    </row>
    <row r="51" spans="1:41" x14ac:dyDescent="0.3">
      <c r="A51" s="3">
        <v>44</v>
      </c>
      <c r="B51" s="12" t="s">
        <v>380</v>
      </c>
      <c r="C51" s="13" t="s">
        <v>388</v>
      </c>
      <c r="D51" t="s">
        <v>30</v>
      </c>
      <c r="E51" s="3" t="s">
        <v>330</v>
      </c>
      <c r="F51" s="3" t="s">
        <v>41</v>
      </c>
      <c r="G51" s="8">
        <v>0.89583333333333337</v>
      </c>
      <c r="Z51" t="s">
        <v>30</v>
      </c>
      <c r="AA51" t="s">
        <v>41</v>
      </c>
      <c r="AB51" t="s">
        <v>135</v>
      </c>
      <c r="AC51" t="str">
        <f t="shared" si="4"/>
        <v>10/17/2022</v>
      </c>
      <c r="AD51" t="str">
        <f t="shared" si="1"/>
        <v>21:30</v>
      </c>
      <c r="AE51" s="8">
        <v>0.89583333333333337</v>
      </c>
      <c r="AF51">
        <f t="shared" si="2"/>
        <v>0</v>
      </c>
      <c r="AG51">
        <f t="shared" si="3"/>
        <v>1</v>
      </c>
      <c r="AH51" t="s">
        <v>430</v>
      </c>
      <c r="AI51" s="33" t="s">
        <v>41</v>
      </c>
      <c r="AJ51" s="34">
        <v>44851.895833333336</v>
      </c>
      <c r="AL51" t="str">
        <f>_xlfn.XLOOKUP(A51,From_Marty!$K$3:$K$47,From_Marty!$L$3:$L$47,"Not_Found",0,1)</f>
        <v>Capitals</v>
      </c>
      <c r="AM51" s="12" t="s">
        <v>380</v>
      </c>
      <c r="AN51" s="13" t="s">
        <v>388</v>
      </c>
      <c r="AO51" t="str">
        <f>_xlfn.XLOOKUP(A51,From_Marty!$K$3:$K$47,From_Marty!$M$3:$M$47,"Not_Found",0,1)</f>
        <v>Champs</v>
      </c>
    </row>
    <row r="52" spans="1:41" x14ac:dyDescent="0.3">
      <c r="A52" s="22">
        <v>45</v>
      </c>
      <c r="B52" s="21" t="s">
        <v>382</v>
      </c>
      <c r="C52" s="21" t="s">
        <v>383</v>
      </c>
      <c r="D52" s="23" t="s">
        <v>35</v>
      </c>
      <c r="E52" s="22" t="s">
        <v>331</v>
      </c>
      <c r="F52" s="22" t="s">
        <v>46</v>
      </c>
      <c r="G52" s="24">
        <v>0.90625</v>
      </c>
      <c r="Z52" t="s">
        <v>35</v>
      </c>
      <c r="AA52" t="s">
        <v>46</v>
      </c>
      <c r="AB52" t="s">
        <v>137</v>
      </c>
      <c r="AC52" t="str">
        <f t="shared" si="4"/>
        <v>10/18/2022</v>
      </c>
      <c r="AD52" t="str">
        <f t="shared" si="1"/>
        <v>21:45</v>
      </c>
      <c r="AE52" s="8">
        <v>0.90625</v>
      </c>
      <c r="AF52">
        <f t="shared" si="2"/>
        <v>1</v>
      </c>
      <c r="AG52">
        <f t="shared" si="3"/>
        <v>0</v>
      </c>
      <c r="AI52" s="33" t="s">
        <v>46</v>
      </c>
      <c r="AJ52" s="34">
        <v>44852.90625</v>
      </c>
      <c r="AL52" t="str">
        <f>_xlfn.XLOOKUP(A52,From_Marty!$K$3:$K$47,From_Marty!$L$3:$L$47,"Not_Found",0,1)</f>
        <v>Not_Found</v>
      </c>
      <c r="AM52" s="21" t="s">
        <v>382</v>
      </c>
      <c r="AN52" s="21" t="s">
        <v>383</v>
      </c>
      <c r="AO52" t="str">
        <f>_xlfn.XLOOKUP(A52,From_Marty!$K$3:$K$47,From_Marty!$M$3:$M$47,"Not_Found",0,1)</f>
        <v>Not_Found</v>
      </c>
    </row>
    <row r="53" spans="1:41" x14ac:dyDescent="0.3">
      <c r="A53" s="3">
        <v>46</v>
      </c>
      <c r="B53" s="16" t="s">
        <v>381</v>
      </c>
      <c r="C53" s="15" t="s">
        <v>394</v>
      </c>
      <c r="D53" t="s">
        <v>35</v>
      </c>
      <c r="E53" s="3" t="s">
        <v>332</v>
      </c>
      <c r="F53" s="3" t="s">
        <v>49</v>
      </c>
      <c r="G53" s="8">
        <v>0.89930555555555547</v>
      </c>
      <c r="H53" s="9" t="s">
        <v>396</v>
      </c>
      <c r="I53" s="10" t="s">
        <v>386</v>
      </c>
      <c r="Z53" t="s">
        <v>35</v>
      </c>
      <c r="AA53" t="s">
        <v>49</v>
      </c>
      <c r="AB53" t="s">
        <v>139</v>
      </c>
      <c r="AC53" t="str">
        <f t="shared" si="4"/>
        <v>10/19/2022</v>
      </c>
      <c r="AD53" t="str">
        <f t="shared" si="1"/>
        <v>21:35</v>
      </c>
      <c r="AE53" s="8">
        <v>0.89930555555555547</v>
      </c>
      <c r="AF53">
        <f t="shared" si="2"/>
        <v>0</v>
      </c>
      <c r="AG53">
        <f t="shared" si="3"/>
        <v>1</v>
      </c>
      <c r="AH53" t="s">
        <v>431</v>
      </c>
      <c r="AI53" s="33" t="s">
        <v>49</v>
      </c>
      <c r="AJ53" s="34">
        <v>44853.899305555555</v>
      </c>
      <c r="AL53" t="str">
        <f>_xlfn.XLOOKUP(A53,From_Marty!$K$3:$K$47,From_Marty!$L$3:$L$47,"Not_Found",0,1)</f>
        <v>Lions_Pride</v>
      </c>
      <c r="AM53" s="9" t="s">
        <v>396</v>
      </c>
      <c r="AN53" s="10" t="s">
        <v>386</v>
      </c>
      <c r="AO53" t="str">
        <f>_xlfn.XLOOKUP(A53,From_Marty!$K$3:$K$47,From_Marty!$M$3:$M$47,"Not_Found",0,1)</f>
        <v>Wizzards</v>
      </c>
    </row>
    <row r="54" spans="1:41" x14ac:dyDescent="0.3">
      <c r="A54" s="22">
        <v>47</v>
      </c>
      <c r="B54" s="21" t="s">
        <v>382</v>
      </c>
      <c r="C54" s="21" t="s">
        <v>383</v>
      </c>
      <c r="D54" s="23" t="s">
        <v>35</v>
      </c>
      <c r="E54" s="22" t="s">
        <v>333</v>
      </c>
      <c r="F54" s="22" t="s">
        <v>46</v>
      </c>
      <c r="G54" s="24">
        <v>0.90625</v>
      </c>
      <c r="Z54" t="s">
        <v>35</v>
      </c>
      <c r="AA54" t="s">
        <v>46</v>
      </c>
      <c r="AB54" t="s">
        <v>141</v>
      </c>
      <c r="AC54" t="str">
        <f t="shared" si="4"/>
        <v>10/25/2022</v>
      </c>
      <c r="AD54" t="str">
        <f t="shared" si="1"/>
        <v>21:45</v>
      </c>
      <c r="AE54" s="8">
        <v>0.90625</v>
      </c>
      <c r="AF54">
        <f t="shared" si="2"/>
        <v>1</v>
      </c>
      <c r="AG54">
        <f t="shared" si="3"/>
        <v>0</v>
      </c>
      <c r="AI54" s="33" t="s">
        <v>46</v>
      </c>
      <c r="AJ54" s="34">
        <v>44859.90625</v>
      </c>
      <c r="AL54" t="str">
        <f>_xlfn.XLOOKUP(A54,From_Marty!$K$3:$K$47,From_Marty!$L$3:$L$47,"Not_Found",0,1)</f>
        <v>Not_Found</v>
      </c>
      <c r="AM54" s="21" t="s">
        <v>382</v>
      </c>
      <c r="AN54" s="21" t="s">
        <v>383</v>
      </c>
      <c r="AO54" t="str">
        <f>_xlfn.XLOOKUP(A54,From_Marty!$K$3:$K$47,From_Marty!$M$3:$M$47,"Not_Found",0,1)</f>
        <v>Not_Found</v>
      </c>
    </row>
    <row r="55" spans="1:41" x14ac:dyDescent="0.3">
      <c r="A55" s="3">
        <v>48</v>
      </c>
      <c r="B55" s="9" t="s">
        <v>396</v>
      </c>
      <c r="C55" s="11" t="s">
        <v>387</v>
      </c>
      <c r="D55" t="s">
        <v>35</v>
      </c>
      <c r="E55" s="3" t="s">
        <v>334</v>
      </c>
      <c r="F55" s="3" t="s">
        <v>49</v>
      </c>
      <c r="G55" s="8">
        <v>0.89930555555555547</v>
      </c>
      <c r="H55" s="16" t="s">
        <v>381</v>
      </c>
      <c r="I55" s="15" t="s">
        <v>394</v>
      </c>
      <c r="Z55" t="s">
        <v>35</v>
      </c>
      <c r="AA55" t="s">
        <v>49</v>
      </c>
      <c r="AB55" t="s">
        <v>143</v>
      </c>
      <c r="AC55" t="str">
        <f t="shared" si="4"/>
        <v>10/26/2022</v>
      </c>
      <c r="AD55" t="str">
        <f t="shared" si="1"/>
        <v>21:35</v>
      </c>
      <c r="AE55" s="8">
        <v>0.89930555555555547</v>
      </c>
      <c r="AF55">
        <f t="shared" si="2"/>
        <v>0</v>
      </c>
      <c r="AG55">
        <f t="shared" si="3"/>
        <v>1</v>
      </c>
      <c r="AH55" t="s">
        <v>432</v>
      </c>
      <c r="AI55" s="33" t="s">
        <v>49</v>
      </c>
      <c r="AJ55" s="34">
        <v>44860.899305555555</v>
      </c>
      <c r="AL55" t="str">
        <f>_xlfn.XLOOKUP(A55,From_Marty!$K$3:$K$47,From_Marty!$L$3:$L$47,"Not_Found",0,1)</f>
        <v>CCHC</v>
      </c>
      <c r="AM55" s="16" t="s">
        <v>381</v>
      </c>
      <c r="AN55" s="15" t="s">
        <v>394</v>
      </c>
      <c r="AO55" t="str">
        <f>_xlfn.XLOOKUP(A55,From_Marty!$K$3:$K$47,From_Marty!$M$3:$M$47,"Not_Found",0,1)</f>
        <v>Legends</v>
      </c>
    </row>
    <row r="56" spans="1:41" x14ac:dyDescent="0.3">
      <c r="A56" s="3">
        <v>49</v>
      </c>
      <c r="B56" s="17" t="s">
        <v>390</v>
      </c>
      <c r="C56" s="12" t="s">
        <v>380</v>
      </c>
      <c r="D56" t="s">
        <v>30</v>
      </c>
      <c r="E56" s="3" t="s">
        <v>335</v>
      </c>
      <c r="F56" s="3" t="s">
        <v>31</v>
      </c>
      <c r="G56" s="8">
        <v>0.84375</v>
      </c>
      <c r="H56" s="14" t="s">
        <v>389</v>
      </c>
      <c r="I56" s="16" t="s">
        <v>381</v>
      </c>
      <c r="Z56" t="s">
        <v>30</v>
      </c>
      <c r="AA56" t="s">
        <v>31</v>
      </c>
      <c r="AB56" t="s">
        <v>145</v>
      </c>
      <c r="AC56" t="str">
        <f t="shared" si="4"/>
        <v>10/27/2022</v>
      </c>
      <c r="AD56" t="str">
        <f t="shared" si="1"/>
        <v>22:15</v>
      </c>
      <c r="AE56" s="8">
        <v>0.92708333333333337</v>
      </c>
      <c r="AF56">
        <f>IF((H56="Tuesday_Night"),1,0)</f>
        <v>0</v>
      </c>
      <c r="AG56">
        <f t="shared" si="3"/>
        <v>1</v>
      </c>
      <c r="AH56" t="s">
        <v>433</v>
      </c>
      <c r="AI56" s="33" t="s">
        <v>31</v>
      </c>
      <c r="AJ56" s="34">
        <v>44861.84375</v>
      </c>
      <c r="AL56" t="str">
        <f>_xlfn.XLOOKUP(A56,From_Marty!$K$3:$K$47,From_Marty!$L$3:$L$47,"Not_Found",0,1)</f>
        <v>Wolves</v>
      </c>
      <c r="AM56" s="14" t="s">
        <v>389</v>
      </c>
      <c r="AN56" s="16" t="s">
        <v>381</v>
      </c>
      <c r="AO56" t="str">
        <f>_xlfn.XLOOKUP(A56,From_Marty!$K$3:$K$47,From_Marty!$M$3:$M$47,"Not_Found",0,1)</f>
        <v>Capitals</v>
      </c>
    </row>
    <row r="57" spans="1:41" x14ac:dyDescent="0.3">
      <c r="A57" s="3">
        <v>50</v>
      </c>
      <c r="B57" s="15" t="s">
        <v>394</v>
      </c>
      <c r="C57" s="13" t="s">
        <v>388</v>
      </c>
      <c r="D57" t="s">
        <v>35</v>
      </c>
      <c r="E57" s="3" t="s">
        <v>336</v>
      </c>
      <c r="F57" s="3" t="s">
        <v>36</v>
      </c>
      <c r="G57" s="8">
        <v>0.83333333333333337</v>
      </c>
      <c r="Z57" t="s">
        <v>35</v>
      </c>
      <c r="AA57" t="s">
        <v>36</v>
      </c>
      <c r="AB57" t="s">
        <v>147</v>
      </c>
      <c r="AC57" t="str">
        <f t="shared" si="4"/>
        <v>10/30/2022</v>
      </c>
      <c r="AD57" t="str">
        <f t="shared" si="1"/>
        <v>20:00</v>
      </c>
      <c r="AE57" s="8">
        <v>0.83333333333333337</v>
      </c>
      <c r="AF57">
        <f t="shared" si="2"/>
        <v>0</v>
      </c>
      <c r="AG57">
        <f t="shared" si="3"/>
        <v>1</v>
      </c>
      <c r="AH57" t="s">
        <v>434</v>
      </c>
      <c r="AI57" s="33" t="s">
        <v>36</v>
      </c>
      <c r="AJ57" s="34">
        <v>44864.833333333336</v>
      </c>
      <c r="AL57" t="str">
        <f>_xlfn.XLOOKUP(A57,From_Marty!$K$3:$K$47,From_Marty!$L$3:$L$47,"Not_Found",0,1)</f>
        <v>Lions_Pride</v>
      </c>
      <c r="AM57" s="15" t="s">
        <v>394</v>
      </c>
      <c r="AN57" s="13" t="s">
        <v>388</v>
      </c>
      <c r="AO57" t="str">
        <f>_xlfn.XLOOKUP(A57,From_Marty!$K$3:$K$47,From_Marty!$M$3:$M$47,"Not_Found",0,1)</f>
        <v>Champs</v>
      </c>
    </row>
    <row r="58" spans="1:41" x14ac:dyDescent="0.3">
      <c r="A58" s="3">
        <v>51</v>
      </c>
      <c r="B58" s="10" t="s">
        <v>386</v>
      </c>
      <c r="C58" s="11" t="s">
        <v>387</v>
      </c>
      <c r="D58" t="s">
        <v>35</v>
      </c>
      <c r="E58" s="3" t="s">
        <v>336</v>
      </c>
      <c r="F58" s="3" t="s">
        <v>36</v>
      </c>
      <c r="G58" s="8">
        <v>0.88888888888888884</v>
      </c>
      <c r="Z58" t="s">
        <v>35</v>
      </c>
      <c r="AA58" t="s">
        <v>36</v>
      </c>
      <c r="AB58" t="s">
        <v>149</v>
      </c>
      <c r="AC58" t="str">
        <f t="shared" si="4"/>
        <v>10/30/2022</v>
      </c>
      <c r="AD58" t="str">
        <f t="shared" si="1"/>
        <v>21:20</v>
      </c>
      <c r="AE58" s="8">
        <v>0.88888888888888884</v>
      </c>
      <c r="AF58">
        <f t="shared" si="2"/>
        <v>0</v>
      </c>
      <c r="AG58">
        <f t="shared" si="3"/>
        <v>1</v>
      </c>
      <c r="AH58" t="s">
        <v>435</v>
      </c>
      <c r="AI58" s="33" t="s">
        <v>36</v>
      </c>
      <c r="AJ58" s="34">
        <v>44864.888888888891</v>
      </c>
      <c r="AL58" t="str">
        <f>_xlfn.XLOOKUP(A58,From_Marty!$K$3:$K$47,From_Marty!$L$3:$L$47,"Not_Found",0,1)</f>
        <v>Journeymen</v>
      </c>
      <c r="AM58" s="10" t="s">
        <v>386</v>
      </c>
      <c r="AN58" s="11" t="s">
        <v>387</v>
      </c>
      <c r="AO58" t="str">
        <f>_xlfn.XLOOKUP(A58,From_Marty!$K$3:$K$47,From_Marty!$M$3:$M$47,"Not_Found",0,1)</f>
        <v>Legends</v>
      </c>
    </row>
    <row r="59" spans="1:41" x14ac:dyDescent="0.3">
      <c r="A59" s="3">
        <v>52</v>
      </c>
      <c r="B59" s="14" t="s">
        <v>389</v>
      </c>
      <c r="C59" s="16" t="s">
        <v>381</v>
      </c>
      <c r="D59" t="s">
        <v>30</v>
      </c>
      <c r="E59" s="3" t="s">
        <v>337</v>
      </c>
      <c r="F59" s="3" t="s">
        <v>41</v>
      </c>
      <c r="G59" s="8">
        <v>0.89583333333333337</v>
      </c>
      <c r="H59" s="17" t="s">
        <v>390</v>
      </c>
      <c r="I59" s="12" t="s">
        <v>380</v>
      </c>
      <c r="Z59" t="s">
        <v>30</v>
      </c>
      <c r="AA59" t="s">
        <v>41</v>
      </c>
      <c r="AB59" t="s">
        <v>151</v>
      </c>
      <c r="AC59" t="str">
        <f t="shared" si="4"/>
        <v>10/31/2022</v>
      </c>
      <c r="AD59" t="str">
        <f t="shared" si="1"/>
        <v>21:30</v>
      </c>
      <c r="AE59" s="8">
        <v>0.89583333333333337</v>
      </c>
      <c r="AF59">
        <f t="shared" si="2"/>
        <v>0</v>
      </c>
      <c r="AG59">
        <f t="shared" si="3"/>
        <v>1</v>
      </c>
      <c r="AH59" t="s">
        <v>436</v>
      </c>
      <c r="AI59" s="33" t="s">
        <v>41</v>
      </c>
      <c r="AJ59" s="34">
        <v>44865.895833333336</v>
      </c>
      <c r="AL59" t="str">
        <f>_xlfn.XLOOKUP(A59,From_Marty!$K$3:$K$47,From_Marty!$L$3:$L$47,"Not_Found",0,1)</f>
        <v>Wizzards</v>
      </c>
      <c r="AM59" s="17" t="s">
        <v>390</v>
      </c>
      <c r="AN59" s="12" t="s">
        <v>380</v>
      </c>
      <c r="AO59" t="str">
        <f>_xlfn.XLOOKUP(A59,From_Marty!$K$3:$K$47,From_Marty!$M$3:$M$47,"Not_Found",0,1)</f>
        <v>Hammers</v>
      </c>
    </row>
    <row r="60" spans="1:41" x14ac:dyDescent="0.3">
      <c r="A60" s="22">
        <v>53</v>
      </c>
      <c r="B60" s="21" t="s">
        <v>382</v>
      </c>
      <c r="C60" s="21" t="s">
        <v>383</v>
      </c>
      <c r="D60" s="23" t="s">
        <v>35</v>
      </c>
      <c r="E60" s="22" t="s">
        <v>338</v>
      </c>
      <c r="F60" s="22" t="s">
        <v>46</v>
      </c>
      <c r="G60" s="24">
        <v>0.90625</v>
      </c>
      <c r="Z60" t="s">
        <v>35</v>
      </c>
      <c r="AA60" t="s">
        <v>46</v>
      </c>
      <c r="AB60" t="s">
        <v>156</v>
      </c>
      <c r="AC60" t="str">
        <f t="shared" si="4"/>
        <v>11/1/2022</v>
      </c>
      <c r="AD60" t="str">
        <f t="shared" si="1"/>
        <v>21:45</v>
      </c>
      <c r="AE60" s="8">
        <v>0.90625</v>
      </c>
      <c r="AF60">
        <f t="shared" si="2"/>
        <v>1</v>
      </c>
      <c r="AG60">
        <f t="shared" si="3"/>
        <v>0</v>
      </c>
      <c r="AI60" s="33" t="s">
        <v>46</v>
      </c>
      <c r="AJ60" s="34">
        <v>44866.90625</v>
      </c>
      <c r="AL60" t="str">
        <f>_xlfn.XLOOKUP(A60,From_Marty!$K$3:$K$47,From_Marty!$L$3:$L$47,"Not_Found",0,1)</f>
        <v>Not_Found</v>
      </c>
      <c r="AM60" s="21" t="s">
        <v>382</v>
      </c>
      <c r="AN60" s="21" t="s">
        <v>383</v>
      </c>
      <c r="AO60" t="str">
        <f>_xlfn.XLOOKUP(A60,From_Marty!$K$3:$K$47,From_Marty!$M$3:$M$47,"Not_Found",0,1)</f>
        <v>Not_Found</v>
      </c>
    </row>
    <row r="61" spans="1:41" x14ac:dyDescent="0.3">
      <c r="A61" s="3">
        <v>54</v>
      </c>
      <c r="B61" s="15" t="s">
        <v>394</v>
      </c>
      <c r="C61" s="17" t="s">
        <v>390</v>
      </c>
      <c r="D61" t="s">
        <v>35</v>
      </c>
      <c r="E61" s="3" t="s">
        <v>339</v>
      </c>
      <c r="F61" s="3" t="s">
        <v>49</v>
      </c>
      <c r="G61" s="8">
        <v>0.89930555555555547</v>
      </c>
      <c r="Z61" t="s">
        <v>35</v>
      </c>
      <c r="AA61" t="s">
        <v>49</v>
      </c>
      <c r="AB61" t="s">
        <v>158</v>
      </c>
      <c r="AC61" t="str">
        <f t="shared" si="4"/>
        <v>11/2/2022</v>
      </c>
      <c r="AD61" t="str">
        <f t="shared" si="1"/>
        <v>21:35</v>
      </c>
      <c r="AE61" s="8">
        <v>0.89930555555555547</v>
      </c>
      <c r="AF61">
        <f t="shared" si="2"/>
        <v>0</v>
      </c>
      <c r="AG61">
        <f t="shared" si="3"/>
        <v>1</v>
      </c>
      <c r="AH61" t="s">
        <v>437</v>
      </c>
      <c r="AI61" s="33" t="s">
        <v>49</v>
      </c>
      <c r="AJ61" s="34">
        <v>44867.899305555555</v>
      </c>
      <c r="AL61" t="str">
        <f>_xlfn.XLOOKUP(A61,From_Marty!$K$3:$K$47,From_Marty!$L$3:$L$47,"Not_Found",0,1)</f>
        <v>Lions_Pride</v>
      </c>
      <c r="AM61" s="15" t="s">
        <v>394</v>
      </c>
      <c r="AN61" s="17" t="s">
        <v>390</v>
      </c>
      <c r="AO61" t="str">
        <f>_xlfn.XLOOKUP(A61,From_Marty!$K$3:$K$47,From_Marty!$M$3:$M$47,"Not_Found",0,1)</f>
        <v>Wolves</v>
      </c>
    </row>
    <row r="62" spans="1:41" x14ac:dyDescent="0.3">
      <c r="A62" s="3">
        <v>55</v>
      </c>
      <c r="B62" s="11" t="s">
        <v>387</v>
      </c>
      <c r="C62" s="9" t="s">
        <v>396</v>
      </c>
      <c r="D62" t="s">
        <v>30</v>
      </c>
      <c r="E62" s="3" t="s">
        <v>340</v>
      </c>
      <c r="F62" s="3" t="s">
        <v>31</v>
      </c>
      <c r="G62" s="28">
        <v>0.92708333333333337</v>
      </c>
      <c r="Z62" t="s">
        <v>30</v>
      </c>
      <c r="AA62" t="s">
        <v>31</v>
      </c>
      <c r="AB62" t="s">
        <v>160</v>
      </c>
      <c r="AC62" t="str">
        <f t="shared" si="4"/>
        <v>11/3/2022</v>
      </c>
      <c r="AD62" t="str">
        <f t="shared" si="1"/>
        <v>22:15</v>
      </c>
      <c r="AE62" s="8">
        <v>0.92708333333333337</v>
      </c>
      <c r="AF62">
        <f t="shared" si="2"/>
        <v>0</v>
      </c>
      <c r="AG62">
        <f t="shared" si="3"/>
        <v>1</v>
      </c>
      <c r="AH62" t="s">
        <v>438</v>
      </c>
      <c r="AI62" s="33" t="s">
        <v>31</v>
      </c>
      <c r="AJ62" s="34">
        <v>44868.927083333336</v>
      </c>
      <c r="AL62" t="str">
        <f>_xlfn.XLOOKUP(A62,From_Marty!$K$3:$K$47,From_Marty!$L$3:$L$47,"Not_Found",0,1)</f>
        <v>CCHC</v>
      </c>
      <c r="AM62" s="11" t="s">
        <v>387</v>
      </c>
      <c r="AN62" s="9" t="s">
        <v>396</v>
      </c>
      <c r="AO62" t="str">
        <f>_xlfn.XLOOKUP(A62,From_Marty!$K$3:$K$47,From_Marty!$M$3:$M$47,"Not_Found",0,1)</f>
        <v>Legends</v>
      </c>
    </row>
    <row r="63" spans="1:41" x14ac:dyDescent="0.3">
      <c r="A63" s="3">
        <v>56</v>
      </c>
      <c r="B63" s="16" t="s">
        <v>381</v>
      </c>
      <c r="C63" s="13" t="s">
        <v>388</v>
      </c>
      <c r="D63" t="s">
        <v>30</v>
      </c>
      <c r="E63" s="3" t="s">
        <v>341</v>
      </c>
      <c r="F63" s="3" t="s">
        <v>66</v>
      </c>
      <c r="G63" s="8">
        <v>0.30902777777777779</v>
      </c>
      <c r="Z63" t="s">
        <v>30</v>
      </c>
      <c r="AA63" t="s">
        <v>66</v>
      </c>
      <c r="AB63" t="s">
        <v>162</v>
      </c>
      <c r="AC63" t="str">
        <f t="shared" si="4"/>
        <v>11/5/2022</v>
      </c>
      <c r="AD63" t="str">
        <f t="shared" si="1"/>
        <v>7:25</v>
      </c>
      <c r="AE63" s="8">
        <v>0.30902777777777779</v>
      </c>
      <c r="AF63">
        <f t="shared" si="2"/>
        <v>0</v>
      </c>
      <c r="AG63">
        <f t="shared" si="3"/>
        <v>1</v>
      </c>
      <c r="AH63" t="s">
        <v>439</v>
      </c>
      <c r="AI63" s="33" t="s">
        <v>66</v>
      </c>
      <c r="AJ63" s="34">
        <v>44870.309027777781</v>
      </c>
      <c r="AL63" t="str">
        <f>_xlfn.XLOOKUP(A63,From_Marty!$K$3:$K$47,From_Marty!$L$3:$L$47,"Not_Found",0,1)</f>
        <v>Wizzards</v>
      </c>
      <c r="AM63" s="16" t="s">
        <v>381</v>
      </c>
      <c r="AN63" s="13" t="s">
        <v>388</v>
      </c>
      <c r="AO63" t="str">
        <f>_xlfn.XLOOKUP(A63,From_Marty!$K$3:$K$47,From_Marty!$M$3:$M$47,"Not_Found",0,1)</f>
        <v>Champs</v>
      </c>
    </row>
    <row r="64" spans="1:41" x14ac:dyDescent="0.3">
      <c r="A64" s="3">
        <v>57</v>
      </c>
      <c r="B64" s="14" t="s">
        <v>389</v>
      </c>
      <c r="C64" s="12" t="s">
        <v>380</v>
      </c>
      <c r="D64" t="s">
        <v>30</v>
      </c>
      <c r="E64" s="3" t="s">
        <v>341</v>
      </c>
      <c r="F64" s="3" t="s">
        <v>66</v>
      </c>
      <c r="G64" s="8">
        <v>0.36458333333333331</v>
      </c>
      <c r="Z64" t="s">
        <v>30</v>
      </c>
      <c r="AA64" t="s">
        <v>66</v>
      </c>
      <c r="AB64" t="s">
        <v>164</v>
      </c>
      <c r="AC64" t="str">
        <f t="shared" si="4"/>
        <v>11/5/2022</v>
      </c>
      <c r="AD64" t="str">
        <f t="shared" si="1"/>
        <v>8:45</v>
      </c>
      <c r="AE64" s="8">
        <v>0.36458333333333331</v>
      </c>
      <c r="AF64">
        <f t="shared" si="2"/>
        <v>0</v>
      </c>
      <c r="AG64">
        <f t="shared" si="3"/>
        <v>1</v>
      </c>
      <c r="AH64" t="s">
        <v>440</v>
      </c>
      <c r="AI64" s="33" t="s">
        <v>66</v>
      </c>
      <c r="AJ64" s="34">
        <v>44870.364583333336</v>
      </c>
      <c r="AL64" t="str">
        <f>_xlfn.XLOOKUP(A64,From_Marty!$K$3:$K$47,From_Marty!$L$3:$L$47,"Not_Found",0,1)</f>
        <v>Capitals</v>
      </c>
      <c r="AM64" s="14" t="s">
        <v>389</v>
      </c>
      <c r="AN64" s="12" t="s">
        <v>380</v>
      </c>
      <c r="AO64" t="str">
        <f>_xlfn.XLOOKUP(A64,From_Marty!$K$3:$K$47,From_Marty!$M$3:$M$47,"Not_Found",0,1)</f>
        <v>Hammers</v>
      </c>
    </row>
    <row r="65" spans="1:41" x14ac:dyDescent="0.3">
      <c r="A65" s="3">
        <v>58</v>
      </c>
      <c r="B65" s="20" t="s">
        <v>448</v>
      </c>
      <c r="C65" s="20" t="s">
        <v>448</v>
      </c>
      <c r="D65" s="35" t="s">
        <v>30</v>
      </c>
      <c r="E65" s="36" t="s">
        <v>341</v>
      </c>
      <c r="F65" s="36" t="s">
        <v>66</v>
      </c>
      <c r="G65" s="37">
        <v>0.4201388888888889</v>
      </c>
      <c r="Z65" t="s">
        <v>30</v>
      </c>
      <c r="AA65" t="s">
        <v>66</v>
      </c>
      <c r="AB65" t="s">
        <v>166</v>
      </c>
      <c r="AC65" t="str">
        <f t="shared" si="4"/>
        <v>11/5/2022</v>
      </c>
      <c r="AD65" t="str">
        <f t="shared" si="1"/>
        <v>10:05</v>
      </c>
      <c r="AE65" s="8">
        <v>0.4201388888888889</v>
      </c>
      <c r="AF65">
        <f t="shared" si="2"/>
        <v>0</v>
      </c>
      <c r="AG65">
        <v>0</v>
      </c>
      <c r="AI65" s="33" t="s">
        <v>66</v>
      </c>
      <c r="AJ65" s="34">
        <v>44870.420138888891</v>
      </c>
      <c r="AL65" t="str">
        <f>_xlfn.XLOOKUP(A65,From_Marty!$K$3:$K$47,From_Marty!$L$3:$L$47,"Not_Found",0,1)</f>
        <v>Not_Found</v>
      </c>
      <c r="AM65" s="20" t="s">
        <v>448</v>
      </c>
      <c r="AN65" s="20" t="s">
        <v>448</v>
      </c>
      <c r="AO65" t="str">
        <f>_xlfn.XLOOKUP(A65,From_Marty!$K$3:$K$47,From_Marty!$M$3:$M$47,"Not_Found",0,1)</f>
        <v>Not_Found</v>
      </c>
    </row>
    <row r="66" spans="1:41" x14ac:dyDescent="0.3">
      <c r="A66" s="3">
        <v>59</v>
      </c>
      <c r="B66" s="10" t="s">
        <v>386</v>
      </c>
      <c r="C66" s="9" t="s">
        <v>396</v>
      </c>
      <c r="D66" t="s">
        <v>35</v>
      </c>
      <c r="E66" s="3" t="s">
        <v>342</v>
      </c>
      <c r="F66" s="3" t="s">
        <v>36</v>
      </c>
      <c r="G66" s="8">
        <v>0.83333333333333337</v>
      </c>
      <c r="Z66" t="s">
        <v>35</v>
      </c>
      <c r="AA66" t="s">
        <v>36</v>
      </c>
      <c r="AB66" t="s">
        <v>168</v>
      </c>
      <c r="AC66" t="str">
        <f t="shared" si="4"/>
        <v>11/6/2022</v>
      </c>
      <c r="AD66" t="str">
        <f t="shared" si="1"/>
        <v>20:00</v>
      </c>
      <c r="AE66" s="8">
        <v>0.83333333333333337</v>
      </c>
      <c r="AF66">
        <f t="shared" si="2"/>
        <v>0</v>
      </c>
      <c r="AG66">
        <f t="shared" si="3"/>
        <v>1</v>
      </c>
      <c r="AH66" t="s">
        <v>441</v>
      </c>
      <c r="AI66" s="33" t="s">
        <v>36</v>
      </c>
      <c r="AJ66" s="34">
        <v>44871.833333333336</v>
      </c>
      <c r="AL66" t="str">
        <f>_xlfn.XLOOKUP(A66,From_Marty!$K$3:$K$47,From_Marty!$L$3:$L$47,"Not_Found",0,1)</f>
        <v>CCHC</v>
      </c>
      <c r="AM66" s="10" t="s">
        <v>386</v>
      </c>
      <c r="AN66" s="9" t="s">
        <v>396</v>
      </c>
      <c r="AO66" t="str">
        <f>_xlfn.XLOOKUP(A66,From_Marty!$K$3:$K$47,From_Marty!$M$3:$M$47,"Not_Found",0,1)</f>
        <v>Journeymen</v>
      </c>
    </row>
    <row r="67" spans="1:41" x14ac:dyDescent="0.3">
      <c r="A67" s="3">
        <v>60</v>
      </c>
      <c r="D67" t="s">
        <v>35</v>
      </c>
      <c r="E67" s="3" t="s">
        <v>342</v>
      </c>
      <c r="F67" s="3" t="s">
        <v>36</v>
      </c>
      <c r="G67" s="8">
        <v>0.88888888888888884</v>
      </c>
      <c r="Z67" t="s">
        <v>35</v>
      </c>
      <c r="AA67" t="s">
        <v>36</v>
      </c>
      <c r="AB67" t="s">
        <v>170</v>
      </c>
      <c r="AC67" t="str">
        <f t="shared" si="4"/>
        <v>11/6/2022</v>
      </c>
      <c r="AD67" t="str">
        <f t="shared" si="1"/>
        <v>21:20</v>
      </c>
      <c r="AE67" s="8">
        <v>0.88888888888888884</v>
      </c>
      <c r="AF67">
        <f t="shared" si="2"/>
        <v>0</v>
      </c>
      <c r="AG67">
        <f t="shared" si="3"/>
        <v>1</v>
      </c>
      <c r="AI67" s="33" t="s">
        <v>36</v>
      </c>
      <c r="AJ67" s="34">
        <v>44871.888888888891</v>
      </c>
    </row>
    <row r="68" spans="1:41" x14ac:dyDescent="0.3">
      <c r="A68" s="3">
        <v>61</v>
      </c>
      <c r="D68" t="s">
        <v>30</v>
      </c>
      <c r="E68" s="3" t="s">
        <v>343</v>
      </c>
      <c r="F68" s="3" t="s">
        <v>41</v>
      </c>
      <c r="G68" s="8">
        <v>0.89583333333333337</v>
      </c>
      <c r="Z68" t="s">
        <v>30</v>
      </c>
      <c r="AA68" t="s">
        <v>41</v>
      </c>
      <c r="AB68" t="s">
        <v>172</v>
      </c>
      <c r="AC68" t="str">
        <f t="shared" si="4"/>
        <v>11/7/2022</v>
      </c>
      <c r="AD68" t="str">
        <f t="shared" si="1"/>
        <v>21:30</v>
      </c>
      <c r="AE68" s="8">
        <v>0.89583333333333337</v>
      </c>
      <c r="AF68">
        <f t="shared" si="2"/>
        <v>0</v>
      </c>
      <c r="AG68">
        <f t="shared" si="3"/>
        <v>1</v>
      </c>
      <c r="AI68" s="33" t="s">
        <v>41</v>
      </c>
      <c r="AJ68" s="34">
        <v>44872.895833333336</v>
      </c>
    </row>
    <row r="69" spans="1:41" x14ac:dyDescent="0.3">
      <c r="A69" s="22">
        <v>62</v>
      </c>
      <c r="B69" s="21" t="s">
        <v>382</v>
      </c>
      <c r="C69" s="21" t="s">
        <v>383</v>
      </c>
      <c r="D69" s="23" t="s">
        <v>35</v>
      </c>
      <c r="E69" s="22" t="s">
        <v>344</v>
      </c>
      <c r="F69" s="22" t="s">
        <v>46</v>
      </c>
      <c r="G69" s="24">
        <v>0.90625</v>
      </c>
      <c r="Z69" t="s">
        <v>35</v>
      </c>
      <c r="AA69" t="s">
        <v>46</v>
      </c>
      <c r="AB69" t="s">
        <v>174</v>
      </c>
      <c r="AC69" t="str">
        <f t="shared" si="4"/>
        <v>11/8/2022</v>
      </c>
      <c r="AD69" t="str">
        <f t="shared" ref="AD69:AD125" si="5">TRIM(RIGHT(AB69,5))</f>
        <v>21:45</v>
      </c>
      <c r="AE69" s="8">
        <v>0.90625</v>
      </c>
      <c r="AF69">
        <f t="shared" ref="AF69:AF125" si="6">IF((B69="Tuesday_Night"),1,0)</f>
        <v>1</v>
      </c>
      <c r="AG69">
        <f t="shared" si="3"/>
        <v>0</v>
      </c>
      <c r="AI69" s="33" t="s">
        <v>46</v>
      </c>
      <c r="AJ69" s="34">
        <v>44873.90625</v>
      </c>
    </row>
    <row r="70" spans="1:41" x14ac:dyDescent="0.3">
      <c r="A70" s="3">
        <v>63</v>
      </c>
      <c r="D70" t="s">
        <v>35</v>
      </c>
      <c r="E70" s="3" t="s">
        <v>345</v>
      </c>
      <c r="F70" s="3" t="s">
        <v>49</v>
      </c>
      <c r="G70" s="8">
        <v>0.89930555555555547</v>
      </c>
      <c r="Z70" t="s">
        <v>35</v>
      </c>
      <c r="AA70" t="s">
        <v>49</v>
      </c>
      <c r="AB70" t="s">
        <v>176</v>
      </c>
      <c r="AC70" t="str">
        <f t="shared" si="4"/>
        <v>11/9/2022</v>
      </c>
      <c r="AD70" t="str">
        <f t="shared" si="5"/>
        <v>21:35</v>
      </c>
      <c r="AE70" s="8">
        <v>0.89930555555555547</v>
      </c>
      <c r="AF70">
        <f t="shared" si="6"/>
        <v>0</v>
      </c>
      <c r="AG70">
        <f t="shared" si="3"/>
        <v>1</v>
      </c>
      <c r="AI70" s="33" t="s">
        <v>49</v>
      </c>
      <c r="AJ70" s="34">
        <v>44874.899305555555</v>
      </c>
    </row>
    <row r="71" spans="1:41" x14ac:dyDescent="0.3">
      <c r="A71" s="3">
        <v>64</v>
      </c>
      <c r="D71" t="s">
        <v>30</v>
      </c>
      <c r="E71" s="3" t="s">
        <v>346</v>
      </c>
      <c r="F71" s="3" t="s">
        <v>31</v>
      </c>
      <c r="G71" s="8">
        <v>0.83333333333333337</v>
      </c>
      <c r="I71" t="s">
        <v>451</v>
      </c>
      <c r="Z71" t="s">
        <v>30</v>
      </c>
      <c r="AA71" t="s">
        <v>31</v>
      </c>
      <c r="AB71" t="s">
        <v>178</v>
      </c>
      <c r="AC71" t="str">
        <f t="shared" si="4"/>
        <v>11/10/2022</v>
      </c>
      <c r="AD71" t="str">
        <f t="shared" si="5"/>
        <v>22:15</v>
      </c>
      <c r="AE71" s="8">
        <v>0.92708333333333337</v>
      </c>
      <c r="AF71">
        <f t="shared" si="6"/>
        <v>0</v>
      </c>
      <c r="AG71">
        <f t="shared" si="3"/>
        <v>1</v>
      </c>
      <c r="AI71" s="33" t="s">
        <v>31</v>
      </c>
      <c r="AJ71" s="34">
        <v>44875.833333333336</v>
      </c>
    </row>
    <row r="72" spans="1:41" x14ac:dyDescent="0.3">
      <c r="A72" s="3"/>
      <c r="D72" t="s">
        <v>30</v>
      </c>
      <c r="E72" s="3" t="s">
        <v>346</v>
      </c>
      <c r="F72" s="3" t="s">
        <v>31</v>
      </c>
      <c r="G72" s="8">
        <v>0.88888888888888884</v>
      </c>
      <c r="I72" t="s">
        <v>461</v>
      </c>
      <c r="AE72" s="8"/>
      <c r="AG72">
        <v>1</v>
      </c>
      <c r="AI72" s="33"/>
      <c r="AJ72" s="34"/>
    </row>
    <row r="73" spans="1:41" x14ac:dyDescent="0.3">
      <c r="A73" s="3">
        <v>65</v>
      </c>
      <c r="D73" t="s">
        <v>30</v>
      </c>
      <c r="E73" s="3" t="s">
        <v>347</v>
      </c>
      <c r="F73" s="3" t="s">
        <v>41</v>
      </c>
      <c r="G73" s="8">
        <v>0.89583333333333337</v>
      </c>
      <c r="Z73" t="s">
        <v>30</v>
      </c>
      <c r="AA73" t="s">
        <v>41</v>
      </c>
      <c r="AB73" t="s">
        <v>180</v>
      </c>
      <c r="AC73" t="str">
        <f t="shared" si="4"/>
        <v>11/14/2022</v>
      </c>
      <c r="AD73" t="str">
        <f t="shared" si="5"/>
        <v>21:30</v>
      </c>
      <c r="AE73" s="8">
        <v>0.89583333333333337</v>
      </c>
      <c r="AF73">
        <f t="shared" si="6"/>
        <v>0</v>
      </c>
      <c r="AG73">
        <f t="shared" si="3"/>
        <v>1</v>
      </c>
      <c r="AI73" s="33" t="s">
        <v>41</v>
      </c>
      <c r="AJ73" s="34">
        <v>44879.895833333336</v>
      </c>
    </row>
    <row r="74" spans="1:41" x14ac:dyDescent="0.3">
      <c r="A74" s="22">
        <v>66</v>
      </c>
      <c r="B74" s="21" t="s">
        <v>382</v>
      </c>
      <c r="C74" s="21" t="s">
        <v>383</v>
      </c>
      <c r="D74" s="23" t="s">
        <v>35</v>
      </c>
      <c r="E74" s="22" t="s">
        <v>348</v>
      </c>
      <c r="F74" s="22" t="s">
        <v>46</v>
      </c>
      <c r="G74" s="24">
        <v>0.90625</v>
      </c>
      <c r="Z74" t="s">
        <v>35</v>
      </c>
      <c r="AA74" t="s">
        <v>46</v>
      </c>
      <c r="AB74" t="s">
        <v>182</v>
      </c>
      <c r="AC74" t="str">
        <f t="shared" si="4"/>
        <v>11/15/2022</v>
      </c>
      <c r="AD74" t="str">
        <f t="shared" si="5"/>
        <v>21:45</v>
      </c>
      <c r="AE74" s="8">
        <v>0.90625</v>
      </c>
      <c r="AF74">
        <f t="shared" si="6"/>
        <v>1</v>
      </c>
      <c r="AG74">
        <f t="shared" ref="AG74:AG123" si="7">IF((AF74=0),1,0)</f>
        <v>0</v>
      </c>
      <c r="AI74" s="33" t="s">
        <v>46</v>
      </c>
      <c r="AJ74" s="34">
        <v>44880.90625</v>
      </c>
    </row>
    <row r="75" spans="1:41" x14ac:dyDescent="0.3">
      <c r="A75" s="3">
        <v>67</v>
      </c>
      <c r="D75" t="s">
        <v>35</v>
      </c>
      <c r="E75" s="3" t="s">
        <v>349</v>
      </c>
      <c r="F75" s="3" t="s">
        <v>49</v>
      </c>
      <c r="G75" s="8">
        <v>0.89930555555555547</v>
      </c>
      <c r="Z75" t="s">
        <v>35</v>
      </c>
      <c r="AA75" t="s">
        <v>49</v>
      </c>
      <c r="AB75" t="s">
        <v>184</v>
      </c>
      <c r="AC75" t="str">
        <f t="shared" si="4"/>
        <v>11/16/2022</v>
      </c>
      <c r="AD75" t="str">
        <f t="shared" si="5"/>
        <v>21:35</v>
      </c>
      <c r="AE75" s="8">
        <v>0.89930555555555547</v>
      </c>
      <c r="AF75">
        <f t="shared" si="6"/>
        <v>0</v>
      </c>
      <c r="AG75">
        <f t="shared" si="7"/>
        <v>1</v>
      </c>
      <c r="AI75" s="33" t="s">
        <v>49</v>
      </c>
      <c r="AJ75" s="34">
        <v>44881.899305555555</v>
      </c>
    </row>
    <row r="76" spans="1:41" x14ac:dyDescent="0.3">
      <c r="A76" s="3">
        <v>68</v>
      </c>
      <c r="D76" t="s">
        <v>30</v>
      </c>
      <c r="E76" s="3" t="s">
        <v>350</v>
      </c>
      <c r="F76" s="3" t="s">
        <v>31</v>
      </c>
      <c r="G76" s="8">
        <v>0.85416666666666663</v>
      </c>
      <c r="I76" t="s">
        <v>451</v>
      </c>
      <c r="Z76" t="s">
        <v>30</v>
      </c>
      <c r="AA76" t="s">
        <v>31</v>
      </c>
      <c r="AB76" t="s">
        <v>186</v>
      </c>
      <c r="AC76" t="str">
        <f t="shared" si="4"/>
        <v>11/17/2022</v>
      </c>
      <c r="AD76" t="str">
        <f t="shared" si="5"/>
        <v>22:15</v>
      </c>
      <c r="AE76" s="8">
        <v>0.92708333333333337</v>
      </c>
      <c r="AF76">
        <f t="shared" si="6"/>
        <v>0</v>
      </c>
      <c r="AG76">
        <f t="shared" si="7"/>
        <v>1</v>
      </c>
      <c r="AI76" s="33" t="s">
        <v>31</v>
      </c>
      <c r="AJ76" s="34">
        <v>44882.854166666664</v>
      </c>
    </row>
    <row r="77" spans="1:41" x14ac:dyDescent="0.3">
      <c r="A77" s="3">
        <v>69</v>
      </c>
      <c r="D77" t="s">
        <v>30</v>
      </c>
      <c r="E77" s="3" t="s">
        <v>351</v>
      </c>
      <c r="F77" s="3" t="s">
        <v>66</v>
      </c>
      <c r="G77" s="8">
        <v>0.30902777777777779</v>
      </c>
      <c r="Z77" t="s">
        <v>30</v>
      </c>
      <c r="AA77" t="s">
        <v>66</v>
      </c>
      <c r="AB77" t="s">
        <v>188</v>
      </c>
      <c r="AC77" t="str">
        <f t="shared" si="4"/>
        <v>11/19/2022</v>
      </c>
      <c r="AD77" t="str">
        <f t="shared" si="5"/>
        <v>7:25</v>
      </c>
      <c r="AE77" s="8">
        <v>0.30902777777777779</v>
      </c>
      <c r="AF77">
        <f t="shared" si="6"/>
        <v>0</v>
      </c>
      <c r="AG77">
        <f t="shared" si="7"/>
        <v>1</v>
      </c>
      <c r="AI77" s="33" t="s">
        <v>66</v>
      </c>
      <c r="AJ77" s="34">
        <v>44884.309027777781</v>
      </c>
    </row>
    <row r="78" spans="1:41" x14ac:dyDescent="0.3">
      <c r="A78" s="3">
        <v>70</v>
      </c>
      <c r="D78" t="s">
        <v>30</v>
      </c>
      <c r="E78" s="3" t="s">
        <v>351</v>
      </c>
      <c r="F78" s="3" t="s">
        <v>66</v>
      </c>
      <c r="G78" s="8">
        <v>0.36458333333333331</v>
      </c>
      <c r="Z78" t="s">
        <v>30</v>
      </c>
      <c r="AA78" t="s">
        <v>66</v>
      </c>
      <c r="AB78" t="s">
        <v>190</v>
      </c>
      <c r="AC78" t="str">
        <f t="shared" si="4"/>
        <v>11/19/2022</v>
      </c>
      <c r="AD78" t="str">
        <f t="shared" si="5"/>
        <v>8:45</v>
      </c>
      <c r="AE78" s="8">
        <v>0.36458333333333331</v>
      </c>
      <c r="AF78">
        <f t="shared" si="6"/>
        <v>0</v>
      </c>
      <c r="AG78">
        <f t="shared" si="7"/>
        <v>1</v>
      </c>
      <c r="AI78" s="33" t="s">
        <v>66</v>
      </c>
      <c r="AJ78" s="34">
        <v>44884.364583333336</v>
      </c>
    </row>
    <row r="79" spans="1:41" x14ac:dyDescent="0.3">
      <c r="A79" s="3">
        <v>71</v>
      </c>
      <c r="D79" t="s">
        <v>30</v>
      </c>
      <c r="E79" s="3" t="s">
        <v>351</v>
      </c>
      <c r="F79" s="3" t="s">
        <v>66</v>
      </c>
      <c r="G79" s="8">
        <v>0.4201388888888889</v>
      </c>
      <c r="Z79" t="s">
        <v>30</v>
      </c>
      <c r="AA79" t="s">
        <v>66</v>
      </c>
      <c r="AB79" t="s">
        <v>192</v>
      </c>
      <c r="AC79" t="str">
        <f t="shared" si="4"/>
        <v>11/19/2022</v>
      </c>
      <c r="AD79" t="str">
        <f t="shared" si="5"/>
        <v>10:05</v>
      </c>
      <c r="AE79" s="8">
        <v>0.4201388888888889</v>
      </c>
      <c r="AF79">
        <f t="shared" si="6"/>
        <v>0</v>
      </c>
      <c r="AG79">
        <f t="shared" si="7"/>
        <v>1</v>
      </c>
      <c r="AI79" s="33" t="s">
        <v>66</v>
      </c>
      <c r="AJ79" s="34">
        <v>44884.420138888891</v>
      </c>
    </row>
    <row r="80" spans="1:41" x14ac:dyDescent="0.3">
      <c r="A80" s="3">
        <v>72</v>
      </c>
      <c r="B80" s="19" t="s">
        <v>446</v>
      </c>
      <c r="C80" s="19" t="s">
        <v>447</v>
      </c>
      <c r="D80" s="38" t="s">
        <v>30</v>
      </c>
      <c r="E80" s="39" t="s">
        <v>351</v>
      </c>
      <c r="F80" s="39" t="s">
        <v>66</v>
      </c>
      <c r="G80" s="40">
        <v>0.47569444444444442</v>
      </c>
      <c r="Z80" t="s">
        <v>30</v>
      </c>
      <c r="AA80" t="s">
        <v>66</v>
      </c>
      <c r="AB80" t="s">
        <v>194</v>
      </c>
      <c r="AC80" t="str">
        <f t="shared" si="4"/>
        <v>11/19/2022</v>
      </c>
      <c r="AD80" t="str">
        <f t="shared" si="5"/>
        <v>11:25</v>
      </c>
      <c r="AE80" s="8">
        <v>0.47569444444444442</v>
      </c>
      <c r="AF80">
        <f t="shared" si="6"/>
        <v>0</v>
      </c>
      <c r="AG80">
        <v>0</v>
      </c>
      <c r="AI80" s="33" t="s">
        <v>66</v>
      </c>
      <c r="AJ80" s="34">
        <v>44884.475694444445</v>
      </c>
    </row>
    <row r="81" spans="1:36" x14ac:dyDescent="0.3">
      <c r="A81" s="3">
        <v>73</v>
      </c>
      <c r="D81" t="s">
        <v>35</v>
      </c>
      <c r="E81" s="3" t="s">
        <v>352</v>
      </c>
      <c r="F81" s="3" t="s">
        <v>36</v>
      </c>
      <c r="G81" s="8">
        <v>0.83333333333333337</v>
      </c>
      <c r="Z81" t="s">
        <v>35</v>
      </c>
      <c r="AA81" t="s">
        <v>36</v>
      </c>
      <c r="AB81" t="s">
        <v>196</v>
      </c>
      <c r="AC81" t="str">
        <f t="shared" si="4"/>
        <v>11/20/2022</v>
      </c>
      <c r="AD81" t="str">
        <f t="shared" si="5"/>
        <v>20:00</v>
      </c>
      <c r="AE81" s="8">
        <v>0.83333333333333337</v>
      </c>
      <c r="AF81">
        <f t="shared" si="6"/>
        <v>0</v>
      </c>
      <c r="AG81">
        <f t="shared" si="7"/>
        <v>1</v>
      </c>
      <c r="AI81" s="33" t="s">
        <v>36</v>
      </c>
      <c r="AJ81" s="34">
        <v>44885.833333333336</v>
      </c>
    </row>
    <row r="82" spans="1:36" x14ac:dyDescent="0.3">
      <c r="A82" s="3">
        <v>74</v>
      </c>
      <c r="D82" t="s">
        <v>35</v>
      </c>
      <c r="E82" s="3" t="s">
        <v>352</v>
      </c>
      <c r="F82" s="3" t="s">
        <v>36</v>
      </c>
      <c r="G82" s="8">
        <v>0.88888888888888884</v>
      </c>
      <c r="Z82" t="s">
        <v>35</v>
      </c>
      <c r="AA82" t="s">
        <v>36</v>
      </c>
      <c r="AB82" t="s">
        <v>198</v>
      </c>
      <c r="AC82" t="str">
        <f t="shared" si="4"/>
        <v>11/20/2022</v>
      </c>
      <c r="AD82" t="str">
        <f t="shared" si="5"/>
        <v>21:20</v>
      </c>
      <c r="AE82" s="8">
        <v>0.88888888888888884</v>
      </c>
      <c r="AF82">
        <f t="shared" si="6"/>
        <v>0</v>
      </c>
      <c r="AG82">
        <f t="shared" si="7"/>
        <v>1</v>
      </c>
      <c r="AI82" s="33" t="s">
        <v>36</v>
      </c>
      <c r="AJ82" s="34">
        <v>44885.888888888891</v>
      </c>
    </row>
    <row r="83" spans="1:36" x14ac:dyDescent="0.3">
      <c r="A83" s="3">
        <v>75</v>
      </c>
      <c r="D83" t="s">
        <v>30</v>
      </c>
      <c r="E83" s="3" t="s">
        <v>353</v>
      </c>
      <c r="F83" s="3" t="s">
        <v>41</v>
      </c>
      <c r="G83" s="8">
        <v>0.89583333333333337</v>
      </c>
      <c r="Z83" t="s">
        <v>30</v>
      </c>
      <c r="AA83" t="s">
        <v>41</v>
      </c>
      <c r="AB83" t="s">
        <v>200</v>
      </c>
      <c r="AC83" t="str">
        <f t="shared" si="4"/>
        <v>11/21/2022</v>
      </c>
      <c r="AD83" t="str">
        <f t="shared" si="5"/>
        <v>21:30</v>
      </c>
      <c r="AE83" s="8">
        <v>0.89583333333333337</v>
      </c>
      <c r="AF83">
        <f t="shared" si="6"/>
        <v>0</v>
      </c>
      <c r="AG83">
        <f t="shared" si="7"/>
        <v>1</v>
      </c>
      <c r="AI83" s="33" t="s">
        <v>41</v>
      </c>
      <c r="AJ83" s="34">
        <v>44886.895833333336</v>
      </c>
    </row>
    <row r="84" spans="1:36" x14ac:dyDescent="0.3">
      <c r="A84" s="3">
        <v>76</v>
      </c>
      <c r="B84" s="25" t="s">
        <v>385</v>
      </c>
      <c r="C84" s="25" t="s">
        <v>385</v>
      </c>
      <c r="D84" t="s">
        <v>30</v>
      </c>
      <c r="E84" s="3" t="s">
        <v>354</v>
      </c>
      <c r="F84" s="3" t="s">
        <v>31</v>
      </c>
      <c r="G84" s="8">
        <v>0.92708333333333337</v>
      </c>
      <c r="I84" t="s">
        <v>449</v>
      </c>
      <c r="Z84" t="s">
        <v>30</v>
      </c>
      <c r="AA84" t="s">
        <v>31</v>
      </c>
      <c r="AB84" t="s">
        <v>202</v>
      </c>
      <c r="AC84" t="str">
        <f t="shared" si="4"/>
        <v>11/24/2022</v>
      </c>
      <c r="AD84" t="str">
        <f t="shared" si="5"/>
        <v>22:15</v>
      </c>
      <c r="AE84" s="8">
        <v>0.92708333333333337</v>
      </c>
      <c r="AF84">
        <f t="shared" si="6"/>
        <v>0</v>
      </c>
      <c r="AG84">
        <f>0</f>
        <v>0</v>
      </c>
    </row>
    <row r="85" spans="1:36" x14ac:dyDescent="0.3">
      <c r="A85" s="3">
        <v>77</v>
      </c>
      <c r="D85" t="s">
        <v>35</v>
      </c>
      <c r="E85" s="3" t="s">
        <v>355</v>
      </c>
      <c r="F85" s="3" t="s">
        <v>36</v>
      </c>
      <c r="G85" s="8">
        <v>0.83333333333333337</v>
      </c>
      <c r="Z85" t="s">
        <v>35</v>
      </c>
      <c r="AA85" t="s">
        <v>36</v>
      </c>
      <c r="AB85" t="s">
        <v>204</v>
      </c>
      <c r="AC85" t="str">
        <f t="shared" si="4"/>
        <v>11/27/2022</v>
      </c>
      <c r="AD85" t="str">
        <f t="shared" si="5"/>
        <v>20:00</v>
      </c>
      <c r="AE85" s="8">
        <v>0.83333333333333337</v>
      </c>
      <c r="AF85">
        <f t="shared" si="6"/>
        <v>0</v>
      </c>
      <c r="AG85">
        <f t="shared" si="7"/>
        <v>1</v>
      </c>
      <c r="AI85" s="33" t="s">
        <v>36</v>
      </c>
      <c r="AJ85" s="34">
        <v>44892.833333333336</v>
      </c>
    </row>
    <row r="86" spans="1:36" x14ac:dyDescent="0.3">
      <c r="A86" s="3">
        <v>78</v>
      </c>
      <c r="D86" t="s">
        <v>35</v>
      </c>
      <c r="E86" s="3" t="s">
        <v>355</v>
      </c>
      <c r="F86" s="3" t="s">
        <v>36</v>
      </c>
      <c r="G86" s="8">
        <v>0.88888888888888884</v>
      </c>
      <c r="Z86" t="s">
        <v>35</v>
      </c>
      <c r="AA86" t="s">
        <v>36</v>
      </c>
      <c r="AB86" t="s">
        <v>206</v>
      </c>
      <c r="AC86" t="str">
        <f t="shared" si="4"/>
        <v>11/27/2022</v>
      </c>
      <c r="AD86" t="str">
        <f t="shared" si="5"/>
        <v>21:20</v>
      </c>
      <c r="AE86" s="8">
        <v>0.88888888888888884</v>
      </c>
      <c r="AF86">
        <f t="shared" si="6"/>
        <v>0</v>
      </c>
      <c r="AG86">
        <f t="shared" si="7"/>
        <v>1</v>
      </c>
      <c r="AI86" s="33" t="s">
        <v>36</v>
      </c>
      <c r="AJ86" s="34">
        <v>44892.888888888891</v>
      </c>
    </row>
    <row r="87" spans="1:36" x14ac:dyDescent="0.3">
      <c r="A87" s="3">
        <v>79</v>
      </c>
      <c r="D87" t="s">
        <v>30</v>
      </c>
      <c r="E87" s="3" t="s">
        <v>356</v>
      </c>
      <c r="F87" s="3" t="s">
        <v>41</v>
      </c>
      <c r="G87" s="8">
        <v>0.89583333333333337</v>
      </c>
      <c r="Z87" t="s">
        <v>30</v>
      </c>
      <c r="AA87" t="s">
        <v>41</v>
      </c>
      <c r="AB87" t="s">
        <v>208</v>
      </c>
      <c r="AC87" t="str">
        <f t="shared" si="4"/>
        <v>11/28/2022</v>
      </c>
      <c r="AD87" t="str">
        <f t="shared" si="5"/>
        <v>21:30</v>
      </c>
      <c r="AE87" s="8">
        <v>0.89583333333333337</v>
      </c>
      <c r="AF87">
        <f t="shared" si="6"/>
        <v>0</v>
      </c>
      <c r="AG87">
        <f t="shared" si="7"/>
        <v>1</v>
      </c>
      <c r="AI87" s="33" t="s">
        <v>41</v>
      </c>
      <c r="AJ87" s="34">
        <v>44893.895833333336</v>
      </c>
    </row>
    <row r="88" spans="1:36" x14ac:dyDescent="0.3">
      <c r="A88" s="22">
        <v>80</v>
      </c>
      <c r="B88" s="21" t="s">
        <v>382</v>
      </c>
      <c r="C88" s="21" t="s">
        <v>383</v>
      </c>
      <c r="D88" s="23" t="s">
        <v>35</v>
      </c>
      <c r="E88" s="22" t="s">
        <v>357</v>
      </c>
      <c r="F88" s="22" t="s">
        <v>46</v>
      </c>
      <c r="G88" s="24">
        <v>0.90625</v>
      </c>
      <c r="Z88" t="s">
        <v>35</v>
      </c>
      <c r="AA88" t="s">
        <v>46</v>
      </c>
      <c r="AB88" t="s">
        <v>210</v>
      </c>
      <c r="AC88" t="str">
        <f t="shared" si="4"/>
        <v>11/29/2022</v>
      </c>
      <c r="AD88" t="str">
        <f t="shared" si="5"/>
        <v>21:45</v>
      </c>
      <c r="AE88" s="8">
        <v>0.90625</v>
      </c>
      <c r="AF88">
        <f t="shared" si="6"/>
        <v>1</v>
      </c>
      <c r="AG88">
        <f t="shared" si="7"/>
        <v>0</v>
      </c>
      <c r="AI88" s="33" t="s">
        <v>46</v>
      </c>
      <c r="AJ88" s="34">
        <v>44894.90625</v>
      </c>
    </row>
    <row r="89" spans="1:36" x14ac:dyDescent="0.3">
      <c r="A89" s="3">
        <v>81</v>
      </c>
      <c r="D89" t="s">
        <v>35</v>
      </c>
      <c r="E89" s="3" t="s">
        <v>358</v>
      </c>
      <c r="F89" s="3" t="s">
        <v>49</v>
      </c>
      <c r="G89" s="8">
        <v>0.89930555555555547</v>
      </c>
      <c r="Z89" t="s">
        <v>35</v>
      </c>
      <c r="AA89" t="s">
        <v>49</v>
      </c>
      <c r="AB89" t="s">
        <v>212</v>
      </c>
      <c r="AC89" t="str">
        <f t="shared" si="4"/>
        <v>11/30/2022</v>
      </c>
      <c r="AD89" t="str">
        <f t="shared" si="5"/>
        <v>21:35</v>
      </c>
      <c r="AE89" s="8">
        <v>0.89930555555555547</v>
      </c>
      <c r="AF89">
        <f t="shared" si="6"/>
        <v>0</v>
      </c>
      <c r="AG89">
        <f t="shared" si="7"/>
        <v>1</v>
      </c>
      <c r="AI89" s="33" t="s">
        <v>49</v>
      </c>
      <c r="AJ89" s="34">
        <v>44895.899305555555</v>
      </c>
    </row>
    <row r="90" spans="1:36" x14ac:dyDescent="0.3">
      <c r="A90" s="3">
        <v>82</v>
      </c>
      <c r="B90" s="29" t="s">
        <v>385</v>
      </c>
      <c r="C90" s="29" t="s">
        <v>385</v>
      </c>
      <c r="D90" t="s">
        <v>30</v>
      </c>
      <c r="E90" s="3" t="s">
        <v>359</v>
      </c>
      <c r="F90" s="3" t="s">
        <v>31</v>
      </c>
      <c r="G90" s="28">
        <v>0.92708333333333337</v>
      </c>
      <c r="Z90" t="s">
        <v>30</v>
      </c>
      <c r="AA90" t="s">
        <v>31</v>
      </c>
      <c r="AB90" t="s">
        <v>217</v>
      </c>
      <c r="AC90" t="str">
        <f t="shared" si="4"/>
        <v>12/1/2022</v>
      </c>
      <c r="AD90" t="str">
        <f t="shared" si="5"/>
        <v>22:15</v>
      </c>
      <c r="AE90" s="8">
        <v>0.92708333333333337</v>
      </c>
      <c r="AF90">
        <f t="shared" si="6"/>
        <v>0</v>
      </c>
      <c r="AG90">
        <v>0</v>
      </c>
      <c r="AI90" s="33" t="s">
        <v>31</v>
      </c>
      <c r="AJ90" s="34">
        <v>44896.927083333336</v>
      </c>
    </row>
    <row r="91" spans="1:36" x14ac:dyDescent="0.3">
      <c r="A91" s="3">
        <v>83</v>
      </c>
      <c r="D91" t="s">
        <v>30</v>
      </c>
      <c r="E91" s="32">
        <v>44899</v>
      </c>
      <c r="F91" s="3" t="s">
        <v>36</v>
      </c>
      <c r="G91" s="8">
        <v>0.83333333333333337</v>
      </c>
      <c r="I91" t="s">
        <v>450</v>
      </c>
      <c r="Z91" t="s">
        <v>30</v>
      </c>
      <c r="AA91" t="s">
        <v>66</v>
      </c>
      <c r="AB91" t="s">
        <v>219</v>
      </c>
      <c r="AC91" t="str">
        <f t="shared" si="4"/>
        <v>12/3/2022</v>
      </c>
      <c r="AD91" t="str">
        <f t="shared" si="5"/>
        <v>7:20</v>
      </c>
      <c r="AE91" s="8">
        <v>0.30555555555555552</v>
      </c>
      <c r="AF91">
        <f t="shared" si="6"/>
        <v>0</v>
      </c>
      <c r="AG91">
        <f t="shared" si="7"/>
        <v>1</v>
      </c>
      <c r="AI91" s="33" t="s">
        <v>36</v>
      </c>
      <c r="AJ91" s="34">
        <v>44899.833333333336</v>
      </c>
    </row>
    <row r="92" spans="1:36" x14ac:dyDescent="0.3">
      <c r="A92" s="3">
        <v>84</v>
      </c>
      <c r="D92" t="s">
        <v>30</v>
      </c>
      <c r="E92" s="32">
        <v>44899</v>
      </c>
      <c r="F92" s="3" t="s">
        <v>36</v>
      </c>
      <c r="G92" s="8">
        <v>0.88888888888888884</v>
      </c>
      <c r="I92" t="s">
        <v>450</v>
      </c>
      <c r="Z92" t="s">
        <v>30</v>
      </c>
      <c r="AA92" t="s">
        <v>66</v>
      </c>
      <c r="AB92" t="s">
        <v>221</v>
      </c>
      <c r="AC92" t="str">
        <f t="shared" si="4"/>
        <v>12/3/2022</v>
      </c>
      <c r="AD92" t="str">
        <f t="shared" si="5"/>
        <v>8:40</v>
      </c>
      <c r="AE92" s="8">
        <v>0.3611111111111111</v>
      </c>
      <c r="AF92">
        <f t="shared" si="6"/>
        <v>0</v>
      </c>
      <c r="AG92">
        <f t="shared" si="7"/>
        <v>1</v>
      </c>
      <c r="AI92" s="33" t="s">
        <v>36</v>
      </c>
      <c r="AJ92" s="34">
        <v>44899.888888888891</v>
      </c>
    </row>
    <row r="93" spans="1:36" x14ac:dyDescent="0.3">
      <c r="A93" s="3">
        <v>85</v>
      </c>
      <c r="D93" t="s">
        <v>30</v>
      </c>
      <c r="E93" s="3" t="s">
        <v>360</v>
      </c>
      <c r="F93" s="3" t="s">
        <v>41</v>
      </c>
      <c r="G93" s="8">
        <v>0.89583333333333337</v>
      </c>
      <c r="Z93" t="s">
        <v>30</v>
      </c>
      <c r="AA93" t="s">
        <v>41</v>
      </c>
      <c r="AB93" t="s">
        <v>223</v>
      </c>
      <c r="AC93" t="str">
        <f t="shared" si="4"/>
        <v>12/5/2022</v>
      </c>
      <c r="AD93" t="str">
        <f t="shared" si="5"/>
        <v>21:30</v>
      </c>
      <c r="AE93" s="8">
        <v>0.89583333333333337</v>
      </c>
      <c r="AF93">
        <f t="shared" si="6"/>
        <v>0</v>
      </c>
      <c r="AG93">
        <f t="shared" si="7"/>
        <v>1</v>
      </c>
      <c r="AI93" s="33" t="s">
        <v>41</v>
      </c>
      <c r="AJ93" s="34">
        <v>44900.895833333336</v>
      </c>
    </row>
    <row r="94" spans="1:36" x14ac:dyDescent="0.3">
      <c r="A94" s="22">
        <v>86</v>
      </c>
      <c r="B94" s="21" t="s">
        <v>382</v>
      </c>
      <c r="C94" s="21" t="s">
        <v>383</v>
      </c>
      <c r="D94" s="23" t="s">
        <v>35</v>
      </c>
      <c r="E94" s="22" t="s">
        <v>361</v>
      </c>
      <c r="F94" s="22" t="s">
        <v>46</v>
      </c>
      <c r="G94" s="24">
        <v>0.90625</v>
      </c>
      <c r="Z94" t="s">
        <v>35</v>
      </c>
      <c r="AA94" t="s">
        <v>46</v>
      </c>
      <c r="AB94" t="s">
        <v>225</v>
      </c>
      <c r="AC94" t="str">
        <f t="shared" si="4"/>
        <v>12/6/2022</v>
      </c>
      <c r="AD94" t="str">
        <f t="shared" si="5"/>
        <v>21:45</v>
      </c>
      <c r="AE94" s="8">
        <v>0.90625</v>
      </c>
      <c r="AF94">
        <f t="shared" si="6"/>
        <v>1</v>
      </c>
      <c r="AG94">
        <f t="shared" si="7"/>
        <v>0</v>
      </c>
      <c r="AI94" s="33" t="s">
        <v>46</v>
      </c>
      <c r="AJ94" s="34">
        <v>44901.90625</v>
      </c>
    </row>
    <row r="95" spans="1:36" x14ac:dyDescent="0.3">
      <c r="A95" s="3">
        <v>87</v>
      </c>
      <c r="D95" t="s">
        <v>35</v>
      </c>
      <c r="E95" s="3" t="s">
        <v>362</v>
      </c>
      <c r="F95" s="3" t="s">
        <v>49</v>
      </c>
      <c r="G95" s="8">
        <v>0.89930555555555547</v>
      </c>
      <c r="Z95" t="s">
        <v>35</v>
      </c>
      <c r="AA95" t="s">
        <v>49</v>
      </c>
      <c r="AB95" t="s">
        <v>227</v>
      </c>
      <c r="AC95" t="str">
        <f t="shared" si="4"/>
        <v>12/7/2022</v>
      </c>
      <c r="AD95" t="str">
        <f t="shared" si="5"/>
        <v>21:35</v>
      </c>
      <c r="AE95" s="8">
        <v>0.89930555555555547</v>
      </c>
      <c r="AF95">
        <f t="shared" si="6"/>
        <v>0</v>
      </c>
      <c r="AG95">
        <f t="shared" si="7"/>
        <v>1</v>
      </c>
      <c r="AI95" s="33" t="s">
        <v>49</v>
      </c>
      <c r="AJ95" s="34">
        <v>44902.899305555555</v>
      </c>
    </row>
    <row r="96" spans="1:36" x14ac:dyDescent="0.3">
      <c r="A96" s="3">
        <v>88</v>
      </c>
      <c r="D96" t="s">
        <v>30</v>
      </c>
      <c r="E96" s="3" t="s">
        <v>363</v>
      </c>
      <c r="F96" s="3" t="s">
        <v>31</v>
      </c>
      <c r="G96" s="8">
        <v>0.86458333333333337</v>
      </c>
      <c r="I96" t="s">
        <v>451</v>
      </c>
      <c r="Z96" t="s">
        <v>30</v>
      </c>
      <c r="AA96" t="s">
        <v>31</v>
      </c>
      <c r="AB96" t="s">
        <v>229</v>
      </c>
      <c r="AC96" t="str">
        <f t="shared" si="4"/>
        <v>12/8/2022</v>
      </c>
      <c r="AD96" t="str">
        <f t="shared" si="5"/>
        <v>22:15</v>
      </c>
      <c r="AE96" s="8">
        <v>0.92708333333333337</v>
      </c>
      <c r="AF96">
        <f t="shared" si="6"/>
        <v>0</v>
      </c>
      <c r="AG96">
        <f t="shared" si="7"/>
        <v>1</v>
      </c>
      <c r="AI96" s="33" t="s">
        <v>31</v>
      </c>
      <c r="AJ96" s="34">
        <v>44903.864583333336</v>
      </c>
    </row>
    <row r="97" spans="1:36" x14ac:dyDescent="0.3">
      <c r="A97" s="3">
        <v>89</v>
      </c>
      <c r="D97" t="s">
        <v>30</v>
      </c>
      <c r="E97" s="3" t="s">
        <v>364</v>
      </c>
      <c r="F97" s="3" t="s">
        <v>66</v>
      </c>
      <c r="G97" s="8">
        <v>0.30902777777777779</v>
      </c>
      <c r="Z97" t="s">
        <v>30</v>
      </c>
      <c r="AA97" t="s">
        <v>66</v>
      </c>
      <c r="AB97" t="s">
        <v>231</v>
      </c>
      <c r="AC97" t="str">
        <f t="shared" si="4"/>
        <v>12/10/2022</v>
      </c>
      <c r="AD97" t="str">
        <f t="shared" si="5"/>
        <v>7:25</v>
      </c>
      <c r="AE97" s="8">
        <v>0.30902777777777779</v>
      </c>
      <c r="AF97">
        <f t="shared" si="6"/>
        <v>0</v>
      </c>
      <c r="AG97">
        <f t="shared" si="7"/>
        <v>1</v>
      </c>
      <c r="AI97" s="33" t="s">
        <v>66</v>
      </c>
      <c r="AJ97" s="34">
        <v>44905.309027777781</v>
      </c>
    </row>
    <row r="98" spans="1:36" x14ac:dyDescent="0.3">
      <c r="A98" s="3">
        <v>90</v>
      </c>
      <c r="D98" t="s">
        <v>30</v>
      </c>
      <c r="E98" s="3" t="s">
        <v>364</v>
      </c>
      <c r="F98" s="3" t="s">
        <v>66</v>
      </c>
      <c r="G98" s="8">
        <v>0.36458333333333331</v>
      </c>
      <c r="Z98" t="s">
        <v>30</v>
      </c>
      <c r="AA98" t="s">
        <v>66</v>
      </c>
      <c r="AB98" t="s">
        <v>233</v>
      </c>
      <c r="AC98" t="str">
        <f t="shared" si="4"/>
        <v>12/10/2022</v>
      </c>
      <c r="AD98" t="str">
        <f t="shared" si="5"/>
        <v>8:45</v>
      </c>
      <c r="AE98" s="8">
        <v>0.36458333333333331</v>
      </c>
      <c r="AF98">
        <f t="shared" si="6"/>
        <v>0</v>
      </c>
      <c r="AG98">
        <f t="shared" si="7"/>
        <v>1</v>
      </c>
      <c r="AI98" s="33" t="s">
        <v>66</v>
      </c>
      <c r="AJ98" s="34">
        <v>44905.364583333336</v>
      </c>
    </row>
    <row r="99" spans="1:36" x14ac:dyDescent="0.3">
      <c r="A99" s="3">
        <v>91</v>
      </c>
      <c r="D99" t="s">
        <v>30</v>
      </c>
      <c r="E99" s="3" t="s">
        <v>364</v>
      </c>
      <c r="F99" s="3" t="s">
        <v>66</v>
      </c>
      <c r="G99" s="8">
        <v>0.4201388888888889</v>
      </c>
      <c r="Z99" t="s">
        <v>30</v>
      </c>
      <c r="AA99" t="s">
        <v>66</v>
      </c>
      <c r="AB99" t="s">
        <v>235</v>
      </c>
      <c r="AC99" t="str">
        <f t="shared" si="4"/>
        <v>12/10/2022</v>
      </c>
      <c r="AD99" t="str">
        <f t="shared" si="5"/>
        <v>10:05</v>
      </c>
      <c r="AE99" s="8">
        <v>0.4201388888888889</v>
      </c>
      <c r="AF99">
        <f t="shared" si="6"/>
        <v>0</v>
      </c>
      <c r="AG99">
        <f t="shared" si="7"/>
        <v>1</v>
      </c>
      <c r="AI99" s="33" t="s">
        <v>66</v>
      </c>
      <c r="AJ99" s="34">
        <v>44905.420138888891</v>
      </c>
    </row>
    <row r="100" spans="1:36" x14ac:dyDescent="0.3">
      <c r="A100" s="3">
        <v>92</v>
      </c>
      <c r="B100" s="20" t="s">
        <v>448</v>
      </c>
      <c r="C100" s="20" t="s">
        <v>448</v>
      </c>
      <c r="D100" s="35" t="s">
        <v>30</v>
      </c>
      <c r="E100" s="36" t="s">
        <v>364</v>
      </c>
      <c r="F100" s="36" t="s">
        <v>66</v>
      </c>
      <c r="G100" s="37">
        <v>0.47569444444444442</v>
      </c>
      <c r="Z100" t="s">
        <v>30</v>
      </c>
      <c r="AA100" t="s">
        <v>66</v>
      </c>
      <c r="AB100" t="s">
        <v>237</v>
      </c>
      <c r="AC100" t="str">
        <f t="shared" si="4"/>
        <v>12/10/2022</v>
      </c>
      <c r="AD100" t="str">
        <f t="shared" si="5"/>
        <v>11:25</v>
      </c>
      <c r="AE100" s="8">
        <v>0.47569444444444442</v>
      </c>
      <c r="AF100">
        <f t="shared" si="6"/>
        <v>0</v>
      </c>
      <c r="AG100">
        <v>0</v>
      </c>
      <c r="AI100" s="33" t="s">
        <v>66</v>
      </c>
      <c r="AJ100" s="34">
        <v>44905.475694444445</v>
      </c>
    </row>
    <row r="101" spans="1:36" x14ac:dyDescent="0.3">
      <c r="A101" s="3">
        <v>93</v>
      </c>
      <c r="D101" t="s">
        <v>35</v>
      </c>
      <c r="E101" s="3" t="s">
        <v>365</v>
      </c>
      <c r="F101" s="3" t="s">
        <v>36</v>
      </c>
      <c r="G101" s="8">
        <v>0.80208333333333337</v>
      </c>
      <c r="Z101" t="s">
        <v>35</v>
      </c>
      <c r="AA101" t="s">
        <v>36</v>
      </c>
      <c r="AB101" t="s">
        <v>239</v>
      </c>
      <c r="AC101" t="str">
        <f t="shared" si="4"/>
        <v>12/11/2022</v>
      </c>
      <c r="AD101" t="str">
        <f t="shared" si="5"/>
        <v>19:15</v>
      </c>
      <c r="AE101" s="8">
        <v>0.80208333333333337</v>
      </c>
      <c r="AF101">
        <f t="shared" si="6"/>
        <v>0</v>
      </c>
      <c r="AG101">
        <f t="shared" si="7"/>
        <v>1</v>
      </c>
      <c r="AI101" s="33" t="s">
        <v>36</v>
      </c>
      <c r="AJ101" s="34">
        <v>44906.802083333336</v>
      </c>
    </row>
    <row r="102" spans="1:36" x14ac:dyDescent="0.3">
      <c r="A102" s="3">
        <v>94</v>
      </c>
      <c r="D102" t="s">
        <v>35</v>
      </c>
      <c r="E102" s="3" t="s">
        <v>365</v>
      </c>
      <c r="F102" s="3" t="s">
        <v>36</v>
      </c>
      <c r="G102" s="8">
        <v>0.85763888888888884</v>
      </c>
      <c r="Z102" t="s">
        <v>35</v>
      </c>
      <c r="AA102" t="s">
        <v>36</v>
      </c>
      <c r="AB102" t="s">
        <v>241</v>
      </c>
      <c r="AC102" t="str">
        <f t="shared" si="4"/>
        <v>12/11/2022</v>
      </c>
      <c r="AD102" t="str">
        <f t="shared" si="5"/>
        <v>20:35</v>
      </c>
      <c r="AE102" s="8">
        <v>0.85763888888888884</v>
      </c>
      <c r="AF102">
        <f t="shared" si="6"/>
        <v>0</v>
      </c>
      <c r="AG102">
        <f t="shared" si="7"/>
        <v>1</v>
      </c>
      <c r="AI102" s="33" t="s">
        <v>36</v>
      </c>
      <c r="AJ102" s="34">
        <v>44906.857638888891</v>
      </c>
    </row>
    <row r="103" spans="1:36" x14ac:dyDescent="0.3">
      <c r="A103" s="3">
        <v>95</v>
      </c>
      <c r="D103" t="s">
        <v>30</v>
      </c>
      <c r="E103" s="3" t="s">
        <v>366</v>
      </c>
      <c r="F103" s="3" t="s">
        <v>41</v>
      </c>
      <c r="G103" s="8">
        <v>0.84375</v>
      </c>
      <c r="Z103" t="s">
        <v>30</v>
      </c>
      <c r="AA103" t="s">
        <v>41</v>
      </c>
      <c r="AB103" t="s">
        <v>243</v>
      </c>
      <c r="AC103" t="str">
        <f t="shared" si="4"/>
        <v>12/12/2022</v>
      </c>
      <c r="AD103" t="str">
        <f t="shared" si="5"/>
        <v>20:15</v>
      </c>
      <c r="AE103" s="8">
        <v>0.84375</v>
      </c>
      <c r="AF103">
        <f t="shared" si="6"/>
        <v>0</v>
      </c>
      <c r="AG103">
        <f t="shared" si="7"/>
        <v>1</v>
      </c>
      <c r="AI103" s="33" t="s">
        <v>41</v>
      </c>
      <c r="AJ103" s="34">
        <v>44907.84375</v>
      </c>
    </row>
    <row r="104" spans="1:36" x14ac:dyDescent="0.3">
      <c r="A104" s="3">
        <v>96</v>
      </c>
      <c r="D104" t="s">
        <v>30</v>
      </c>
      <c r="E104" s="3" t="s">
        <v>366</v>
      </c>
      <c r="F104" s="3" t="s">
        <v>41</v>
      </c>
      <c r="G104" s="8">
        <v>0.89930555555555547</v>
      </c>
      <c r="Z104" t="s">
        <v>30</v>
      </c>
      <c r="AA104" t="s">
        <v>41</v>
      </c>
      <c r="AB104" t="s">
        <v>245</v>
      </c>
      <c r="AC104" t="str">
        <f t="shared" si="4"/>
        <v>12/12/2022</v>
      </c>
      <c r="AD104" t="str">
        <f t="shared" si="5"/>
        <v>21:35</v>
      </c>
      <c r="AE104" s="8">
        <v>0.89930555555555547</v>
      </c>
      <c r="AF104">
        <f t="shared" si="6"/>
        <v>0</v>
      </c>
      <c r="AG104">
        <f t="shared" si="7"/>
        <v>1</v>
      </c>
      <c r="AI104" s="33" t="s">
        <v>41</v>
      </c>
      <c r="AJ104" s="34">
        <v>44907.899305555555</v>
      </c>
    </row>
    <row r="105" spans="1:36" x14ac:dyDescent="0.3">
      <c r="A105" s="22">
        <v>97</v>
      </c>
      <c r="B105" s="21" t="s">
        <v>382</v>
      </c>
      <c r="C105" s="21" t="s">
        <v>383</v>
      </c>
      <c r="D105" s="23" t="s">
        <v>30</v>
      </c>
      <c r="E105" s="22" t="s">
        <v>367</v>
      </c>
      <c r="F105" s="22" t="s">
        <v>46</v>
      </c>
      <c r="G105" s="24">
        <v>0.88888888888888884</v>
      </c>
      <c r="Z105" t="s">
        <v>30</v>
      </c>
      <c r="AA105" t="s">
        <v>46</v>
      </c>
      <c r="AB105" t="s">
        <v>247</v>
      </c>
      <c r="AC105" t="str">
        <f t="shared" si="4"/>
        <v>12/13/2022</v>
      </c>
      <c r="AD105" t="str">
        <f t="shared" si="5"/>
        <v>21:20</v>
      </c>
      <c r="AE105" s="8">
        <v>0.88888888888888884</v>
      </c>
      <c r="AF105">
        <f t="shared" si="6"/>
        <v>1</v>
      </c>
      <c r="AG105">
        <f t="shared" si="7"/>
        <v>0</v>
      </c>
      <c r="AI105" s="33" t="s">
        <v>46</v>
      </c>
      <c r="AJ105" s="34">
        <v>44908.888888888891</v>
      </c>
    </row>
    <row r="106" spans="1:36" x14ac:dyDescent="0.3">
      <c r="A106" s="3">
        <v>98</v>
      </c>
      <c r="D106" t="s">
        <v>35</v>
      </c>
      <c r="E106" s="3" t="s">
        <v>368</v>
      </c>
      <c r="F106" s="3" t="s">
        <v>49</v>
      </c>
      <c r="G106" s="8">
        <v>0.89930555555555547</v>
      </c>
      <c r="Z106" t="s">
        <v>35</v>
      </c>
      <c r="AA106" t="s">
        <v>49</v>
      </c>
      <c r="AB106" t="s">
        <v>249</v>
      </c>
      <c r="AC106" t="str">
        <f t="shared" si="4"/>
        <v>12/14/2022</v>
      </c>
      <c r="AD106" t="str">
        <f t="shared" si="5"/>
        <v>21:35</v>
      </c>
      <c r="AE106" s="8">
        <v>0.89930555555555547</v>
      </c>
      <c r="AF106">
        <f t="shared" si="6"/>
        <v>0</v>
      </c>
      <c r="AG106">
        <f t="shared" si="7"/>
        <v>1</v>
      </c>
      <c r="AI106" s="33" t="s">
        <v>49</v>
      </c>
      <c r="AJ106" s="34">
        <v>44909.899305555555</v>
      </c>
    </row>
    <row r="107" spans="1:36" x14ac:dyDescent="0.3">
      <c r="A107" s="3">
        <v>99</v>
      </c>
      <c r="D107" t="s">
        <v>35</v>
      </c>
      <c r="E107" s="3" t="s">
        <v>369</v>
      </c>
      <c r="F107" s="3" t="s">
        <v>31</v>
      </c>
      <c r="G107" s="8">
        <v>0.83333333333333337</v>
      </c>
      <c r="Z107" t="s">
        <v>35</v>
      </c>
      <c r="AA107" t="s">
        <v>31</v>
      </c>
      <c r="AB107" t="s">
        <v>251</v>
      </c>
      <c r="AC107" t="str">
        <f t="shared" si="4"/>
        <v>12/15/2022</v>
      </c>
      <c r="AD107" t="str">
        <f t="shared" si="5"/>
        <v>21:35</v>
      </c>
      <c r="AE107" s="8">
        <v>0.89930555555555547</v>
      </c>
      <c r="AF107">
        <f t="shared" si="6"/>
        <v>0</v>
      </c>
      <c r="AG107">
        <f t="shared" si="7"/>
        <v>1</v>
      </c>
      <c r="AI107" s="33" t="s">
        <v>31</v>
      </c>
      <c r="AJ107" s="34">
        <v>44910.833333333336</v>
      </c>
    </row>
    <row r="108" spans="1:36" x14ac:dyDescent="0.3">
      <c r="A108" s="3"/>
      <c r="D108" t="s">
        <v>35</v>
      </c>
      <c r="E108" s="3" t="s">
        <v>369</v>
      </c>
      <c r="F108" s="3" t="s">
        <v>31</v>
      </c>
      <c r="G108" s="8">
        <v>0.88888888888888884</v>
      </c>
      <c r="I108" t="s">
        <v>461</v>
      </c>
      <c r="AE108" s="8"/>
      <c r="AG108">
        <v>1</v>
      </c>
      <c r="AJ108" s="45"/>
    </row>
    <row r="109" spans="1:36" x14ac:dyDescent="0.3">
      <c r="B109" s="29" t="s">
        <v>385</v>
      </c>
      <c r="C109" s="29" t="s">
        <v>385</v>
      </c>
      <c r="D109" s="26" t="s">
        <v>30</v>
      </c>
      <c r="E109" s="27" t="s">
        <v>370</v>
      </c>
      <c r="F109" s="27" t="s">
        <v>66</v>
      </c>
      <c r="G109" s="28">
        <v>5.2083333333333336E-2</v>
      </c>
      <c r="I109" t="s">
        <v>445</v>
      </c>
      <c r="Z109" t="s">
        <v>30</v>
      </c>
      <c r="AA109" t="s">
        <v>66</v>
      </c>
      <c r="AB109" t="s">
        <v>253</v>
      </c>
      <c r="AC109" t="str">
        <f t="shared" ref="AC109:AC125" si="8">TRIM(LEFT(AB109,10))</f>
        <v>12/17/2022</v>
      </c>
      <c r="AD109" t="str">
        <f t="shared" si="5"/>
        <v>1:15</v>
      </c>
      <c r="AE109" s="8">
        <v>5.2083333333333336E-2</v>
      </c>
      <c r="AF109">
        <f t="shared" si="6"/>
        <v>0</v>
      </c>
      <c r="AG109">
        <v>0</v>
      </c>
    </row>
    <row r="110" spans="1:36" x14ac:dyDescent="0.3">
      <c r="A110" s="3">
        <v>100</v>
      </c>
      <c r="D110" t="s">
        <v>30</v>
      </c>
      <c r="E110" s="3" t="s">
        <v>370</v>
      </c>
      <c r="F110" s="3" t="s">
        <v>66</v>
      </c>
      <c r="G110" s="8">
        <v>0.30902777777777779</v>
      </c>
      <c r="Z110" t="s">
        <v>30</v>
      </c>
      <c r="AA110" t="s">
        <v>66</v>
      </c>
      <c r="AB110" t="s">
        <v>255</v>
      </c>
      <c r="AC110" t="str">
        <f t="shared" si="8"/>
        <v>12/17/2022</v>
      </c>
      <c r="AD110" t="str">
        <f t="shared" si="5"/>
        <v>7:25</v>
      </c>
      <c r="AE110" s="8">
        <v>0.30902777777777779</v>
      </c>
      <c r="AF110">
        <f t="shared" si="6"/>
        <v>0</v>
      </c>
      <c r="AG110">
        <f t="shared" si="7"/>
        <v>1</v>
      </c>
      <c r="AI110" s="33" t="s">
        <v>66</v>
      </c>
      <c r="AJ110" s="34">
        <v>44912.309027777781</v>
      </c>
    </row>
    <row r="111" spans="1:36" x14ac:dyDescent="0.3">
      <c r="A111" s="3">
        <v>101</v>
      </c>
      <c r="D111" t="s">
        <v>30</v>
      </c>
      <c r="E111" s="3" t="s">
        <v>370</v>
      </c>
      <c r="F111" s="3" t="s">
        <v>66</v>
      </c>
      <c r="G111" s="8">
        <v>0.36458333333333331</v>
      </c>
      <c r="Z111" t="s">
        <v>30</v>
      </c>
      <c r="AA111" t="s">
        <v>66</v>
      </c>
      <c r="AB111" t="s">
        <v>257</v>
      </c>
      <c r="AC111" t="str">
        <f t="shared" si="8"/>
        <v>12/17/2022</v>
      </c>
      <c r="AD111" t="str">
        <f t="shared" si="5"/>
        <v>8:45</v>
      </c>
      <c r="AE111" s="8">
        <v>0.36458333333333331</v>
      </c>
      <c r="AF111">
        <f t="shared" si="6"/>
        <v>0</v>
      </c>
      <c r="AG111">
        <f t="shared" si="7"/>
        <v>1</v>
      </c>
      <c r="AI111" s="33" t="s">
        <v>66</v>
      </c>
      <c r="AJ111" s="34">
        <v>44912.364583333336</v>
      </c>
    </row>
    <row r="112" spans="1:36" x14ac:dyDescent="0.3">
      <c r="A112" s="3">
        <v>102</v>
      </c>
      <c r="D112" t="s">
        <v>30</v>
      </c>
      <c r="E112" s="3" t="s">
        <v>370</v>
      </c>
      <c r="F112" s="3" t="s">
        <v>66</v>
      </c>
      <c r="G112" s="8">
        <v>0.4201388888888889</v>
      </c>
      <c r="Z112" t="s">
        <v>30</v>
      </c>
      <c r="AA112" t="s">
        <v>66</v>
      </c>
      <c r="AB112" t="s">
        <v>259</v>
      </c>
      <c r="AC112" t="str">
        <f t="shared" si="8"/>
        <v>12/17/2022</v>
      </c>
      <c r="AD112" t="str">
        <f t="shared" si="5"/>
        <v>10:05</v>
      </c>
      <c r="AE112" s="8">
        <v>0.4201388888888889</v>
      </c>
      <c r="AF112">
        <f t="shared" si="6"/>
        <v>0</v>
      </c>
      <c r="AG112">
        <f t="shared" si="7"/>
        <v>1</v>
      </c>
      <c r="AI112" s="33" t="s">
        <v>66</v>
      </c>
      <c r="AJ112" s="34">
        <v>44912.420138888891</v>
      </c>
    </row>
    <row r="113" spans="1:36" x14ac:dyDescent="0.3">
      <c r="A113" s="3">
        <v>103</v>
      </c>
      <c r="B113" s="19" t="s">
        <v>446</v>
      </c>
      <c r="C113" s="19" t="s">
        <v>447</v>
      </c>
      <c r="D113" s="38" t="s">
        <v>30</v>
      </c>
      <c r="E113" s="39" t="s">
        <v>370</v>
      </c>
      <c r="F113" s="39" t="s">
        <v>66</v>
      </c>
      <c r="G113" s="40">
        <v>0.47569444444444442</v>
      </c>
      <c r="Z113" t="s">
        <v>30</v>
      </c>
      <c r="AA113" t="s">
        <v>66</v>
      </c>
      <c r="AB113" t="s">
        <v>261</v>
      </c>
      <c r="AC113" t="str">
        <f t="shared" si="8"/>
        <v>12/17/2022</v>
      </c>
      <c r="AD113" t="str">
        <f t="shared" si="5"/>
        <v>11:25</v>
      </c>
      <c r="AE113" s="8">
        <v>0.47569444444444442</v>
      </c>
      <c r="AF113">
        <f t="shared" si="6"/>
        <v>0</v>
      </c>
      <c r="AG113">
        <v>0</v>
      </c>
      <c r="AI113" s="33" t="s">
        <v>66</v>
      </c>
      <c r="AJ113" s="34">
        <v>44912.475694444445</v>
      </c>
    </row>
    <row r="114" spans="1:36" x14ac:dyDescent="0.3">
      <c r="A114" s="3">
        <v>104</v>
      </c>
      <c r="D114" t="s">
        <v>35</v>
      </c>
      <c r="E114" s="3" t="s">
        <v>371</v>
      </c>
      <c r="F114" s="3" t="s">
        <v>36</v>
      </c>
      <c r="G114" s="8">
        <v>0.78125</v>
      </c>
      <c r="Z114" t="s">
        <v>35</v>
      </c>
      <c r="AA114" t="s">
        <v>36</v>
      </c>
      <c r="AB114" t="s">
        <v>263</v>
      </c>
      <c r="AC114" t="str">
        <f t="shared" si="8"/>
        <v>12/18/2022</v>
      </c>
      <c r="AD114" t="str">
        <f t="shared" si="5"/>
        <v>18:45</v>
      </c>
      <c r="AE114" s="8">
        <v>0.78125</v>
      </c>
      <c r="AF114">
        <f t="shared" si="6"/>
        <v>0</v>
      </c>
      <c r="AG114">
        <f t="shared" si="7"/>
        <v>1</v>
      </c>
      <c r="AI114" s="33" t="s">
        <v>36</v>
      </c>
      <c r="AJ114" s="34">
        <v>44913.78125</v>
      </c>
    </row>
    <row r="115" spans="1:36" x14ac:dyDescent="0.3">
      <c r="A115" s="3">
        <v>105</v>
      </c>
      <c r="D115" t="s">
        <v>35</v>
      </c>
      <c r="E115" s="3" t="s">
        <v>371</v>
      </c>
      <c r="F115" s="3" t="s">
        <v>36</v>
      </c>
      <c r="G115" s="8">
        <v>0.83680555555555547</v>
      </c>
      <c r="Z115" t="s">
        <v>35</v>
      </c>
      <c r="AA115" t="s">
        <v>36</v>
      </c>
      <c r="AB115" t="s">
        <v>265</v>
      </c>
      <c r="AC115" t="str">
        <f t="shared" si="8"/>
        <v>12/18/2022</v>
      </c>
      <c r="AD115" t="str">
        <f t="shared" si="5"/>
        <v>20:05</v>
      </c>
      <c r="AE115" s="8">
        <v>0.83680555555555547</v>
      </c>
      <c r="AF115">
        <f t="shared" si="6"/>
        <v>0</v>
      </c>
      <c r="AG115">
        <f t="shared" si="7"/>
        <v>1</v>
      </c>
      <c r="AI115" s="33" t="s">
        <v>36</v>
      </c>
      <c r="AJ115" s="34">
        <v>44913.836805555555</v>
      </c>
    </row>
    <row r="116" spans="1:36" x14ac:dyDescent="0.3">
      <c r="A116" s="3">
        <v>106</v>
      </c>
      <c r="D116" t="s">
        <v>35</v>
      </c>
      <c r="E116" s="3" t="s">
        <v>371</v>
      </c>
      <c r="F116" s="3" t="s">
        <v>36</v>
      </c>
      <c r="G116" s="8">
        <v>0.89236111111111116</v>
      </c>
      <c r="Z116" t="s">
        <v>35</v>
      </c>
      <c r="AA116" t="s">
        <v>36</v>
      </c>
      <c r="AB116" t="s">
        <v>267</v>
      </c>
      <c r="AC116" t="str">
        <f t="shared" si="8"/>
        <v>12/18/2022</v>
      </c>
      <c r="AD116" t="str">
        <f t="shared" si="5"/>
        <v>21:25</v>
      </c>
      <c r="AE116" s="8">
        <v>0.89236111111111116</v>
      </c>
      <c r="AF116">
        <f t="shared" si="6"/>
        <v>0</v>
      </c>
      <c r="AG116">
        <f t="shared" si="7"/>
        <v>1</v>
      </c>
      <c r="AI116" s="33" t="s">
        <v>36</v>
      </c>
      <c r="AJ116" s="34">
        <v>44913.892361111109</v>
      </c>
    </row>
    <row r="117" spans="1:36" x14ac:dyDescent="0.3">
      <c r="A117" s="3">
        <v>107</v>
      </c>
      <c r="D117" t="s">
        <v>30</v>
      </c>
      <c r="E117" s="3" t="s">
        <v>372</v>
      </c>
      <c r="F117" s="3" t="s">
        <v>41</v>
      </c>
      <c r="G117" s="8">
        <v>0.84375</v>
      </c>
      <c r="Z117" t="s">
        <v>30</v>
      </c>
      <c r="AA117" t="s">
        <v>41</v>
      </c>
      <c r="AB117" t="s">
        <v>269</v>
      </c>
      <c r="AC117" t="str">
        <f t="shared" si="8"/>
        <v>12/19/2022</v>
      </c>
      <c r="AD117" t="str">
        <f t="shared" si="5"/>
        <v>20:15</v>
      </c>
      <c r="AE117" s="8">
        <v>0.84375</v>
      </c>
      <c r="AF117">
        <f t="shared" si="6"/>
        <v>0</v>
      </c>
      <c r="AG117">
        <f t="shared" si="7"/>
        <v>1</v>
      </c>
      <c r="AI117" s="33" t="s">
        <v>41</v>
      </c>
      <c r="AJ117" s="34">
        <v>44914.84375</v>
      </c>
    </row>
    <row r="118" spans="1:36" x14ac:dyDescent="0.3">
      <c r="A118" s="3">
        <v>108</v>
      </c>
      <c r="D118" t="s">
        <v>30</v>
      </c>
      <c r="E118" s="3" t="s">
        <v>372</v>
      </c>
      <c r="F118" s="3" t="s">
        <v>41</v>
      </c>
      <c r="G118" s="8">
        <v>0.89930555555555547</v>
      </c>
      <c r="Z118" t="s">
        <v>30</v>
      </c>
      <c r="AA118" t="s">
        <v>41</v>
      </c>
      <c r="AB118" t="s">
        <v>271</v>
      </c>
      <c r="AC118" t="str">
        <f t="shared" si="8"/>
        <v>12/19/2022</v>
      </c>
      <c r="AD118" t="str">
        <f t="shared" si="5"/>
        <v>21:35</v>
      </c>
      <c r="AE118" s="8">
        <v>0.89930555555555547</v>
      </c>
      <c r="AF118">
        <f t="shared" si="6"/>
        <v>0</v>
      </c>
      <c r="AG118">
        <f t="shared" si="7"/>
        <v>1</v>
      </c>
      <c r="AI118" s="33" t="s">
        <v>41</v>
      </c>
      <c r="AJ118" s="34">
        <v>44914.899305555555</v>
      </c>
    </row>
    <row r="119" spans="1:36" x14ac:dyDescent="0.3">
      <c r="A119" s="22">
        <v>109</v>
      </c>
      <c r="B119" s="21" t="s">
        <v>382</v>
      </c>
      <c r="C119" s="21" t="s">
        <v>383</v>
      </c>
      <c r="D119" s="23" t="s">
        <v>35</v>
      </c>
      <c r="E119" s="22" t="s">
        <v>373</v>
      </c>
      <c r="F119" s="22" t="s">
        <v>46</v>
      </c>
      <c r="G119" s="24">
        <v>0.90625</v>
      </c>
      <c r="Z119" t="s">
        <v>35</v>
      </c>
      <c r="AA119" t="s">
        <v>46</v>
      </c>
      <c r="AB119" t="s">
        <v>273</v>
      </c>
      <c r="AC119" t="str">
        <f t="shared" si="8"/>
        <v>12/20/2022</v>
      </c>
      <c r="AD119" t="str">
        <f t="shared" si="5"/>
        <v>21:45</v>
      </c>
      <c r="AE119" s="8">
        <v>0.90625</v>
      </c>
      <c r="AF119">
        <f t="shared" si="6"/>
        <v>1</v>
      </c>
      <c r="AG119">
        <f t="shared" si="7"/>
        <v>0</v>
      </c>
      <c r="AI119" s="33" t="s">
        <v>46</v>
      </c>
      <c r="AJ119" s="34">
        <v>44915.90625</v>
      </c>
    </row>
    <row r="120" spans="1:36" x14ac:dyDescent="0.3">
      <c r="A120" s="3">
        <v>110</v>
      </c>
      <c r="D120" t="s">
        <v>35</v>
      </c>
      <c r="E120" s="3" t="s">
        <v>374</v>
      </c>
      <c r="F120" s="3" t="s">
        <v>49</v>
      </c>
      <c r="G120" s="8">
        <v>0.89930555555555547</v>
      </c>
      <c r="Z120" t="s">
        <v>35</v>
      </c>
      <c r="AA120" t="s">
        <v>49</v>
      </c>
      <c r="AB120" t="s">
        <v>275</v>
      </c>
      <c r="AC120" t="str">
        <f t="shared" si="8"/>
        <v>12/21/2022</v>
      </c>
      <c r="AD120" t="str">
        <f t="shared" si="5"/>
        <v>21:35</v>
      </c>
      <c r="AE120" s="8">
        <v>0.89930555555555547</v>
      </c>
      <c r="AF120">
        <f t="shared" si="6"/>
        <v>0</v>
      </c>
      <c r="AG120">
        <f t="shared" si="7"/>
        <v>1</v>
      </c>
      <c r="AI120" s="33" t="s">
        <v>49</v>
      </c>
      <c r="AJ120" s="34">
        <v>44916.899305555555</v>
      </c>
    </row>
    <row r="121" spans="1:36" x14ac:dyDescent="0.3">
      <c r="A121" s="3">
        <v>111</v>
      </c>
      <c r="D121" t="s">
        <v>35</v>
      </c>
      <c r="E121" s="3" t="s">
        <v>375</v>
      </c>
      <c r="F121" s="3" t="s">
        <v>31</v>
      </c>
      <c r="G121" s="8">
        <v>0.89930555555555547</v>
      </c>
      <c r="Z121" t="s">
        <v>35</v>
      </c>
      <c r="AA121" t="s">
        <v>31</v>
      </c>
      <c r="AB121" t="s">
        <v>277</v>
      </c>
      <c r="AC121" t="str">
        <f t="shared" si="8"/>
        <v>12/22/2022</v>
      </c>
      <c r="AD121" t="str">
        <f t="shared" si="5"/>
        <v>21:35</v>
      </c>
      <c r="AE121" s="8">
        <v>0.89930555555555547</v>
      </c>
      <c r="AF121">
        <f t="shared" si="6"/>
        <v>0</v>
      </c>
      <c r="AG121">
        <f t="shared" si="7"/>
        <v>1</v>
      </c>
      <c r="AI121" s="33" t="s">
        <v>31</v>
      </c>
      <c r="AJ121" s="34">
        <v>44917.899305555555</v>
      </c>
    </row>
    <row r="122" spans="1:36" x14ac:dyDescent="0.3">
      <c r="A122" s="3">
        <v>112</v>
      </c>
      <c r="B122" s="30" t="s">
        <v>442</v>
      </c>
      <c r="C122" s="31" t="s">
        <v>383</v>
      </c>
      <c r="D122" t="s">
        <v>30</v>
      </c>
      <c r="E122" s="3" t="s">
        <v>376</v>
      </c>
      <c r="F122" s="3" t="s">
        <v>41</v>
      </c>
      <c r="G122" s="8">
        <v>0.89583333333333337</v>
      </c>
      <c r="Z122" t="s">
        <v>30</v>
      </c>
      <c r="AA122" t="s">
        <v>41</v>
      </c>
      <c r="AB122" t="s">
        <v>279</v>
      </c>
      <c r="AC122" t="str">
        <f t="shared" si="8"/>
        <v>12/26/2022</v>
      </c>
      <c r="AD122" t="str">
        <f t="shared" si="5"/>
        <v>21:30</v>
      </c>
      <c r="AE122" s="8">
        <v>0.89583333333333337</v>
      </c>
      <c r="AF122">
        <f t="shared" si="6"/>
        <v>0</v>
      </c>
      <c r="AG122">
        <v>0</v>
      </c>
      <c r="AI122" s="33" t="s">
        <v>41</v>
      </c>
      <c r="AJ122" s="34">
        <v>44921.895833333336</v>
      </c>
    </row>
    <row r="123" spans="1:36" x14ac:dyDescent="0.3">
      <c r="A123" s="22">
        <v>113</v>
      </c>
      <c r="B123" s="21" t="s">
        <v>382</v>
      </c>
      <c r="C123" s="21" t="s">
        <v>383</v>
      </c>
      <c r="D123" s="23" t="s">
        <v>35</v>
      </c>
      <c r="E123" s="22" t="s">
        <v>377</v>
      </c>
      <c r="F123" s="22" t="s">
        <v>46</v>
      </c>
      <c r="G123" s="24">
        <v>0.90625</v>
      </c>
      <c r="Z123" t="s">
        <v>35</v>
      </c>
      <c r="AA123" t="s">
        <v>46</v>
      </c>
      <c r="AB123" t="s">
        <v>281</v>
      </c>
      <c r="AC123" t="str">
        <f t="shared" si="8"/>
        <v>12/27/2022</v>
      </c>
      <c r="AD123" t="str">
        <f t="shared" si="5"/>
        <v>21:45</v>
      </c>
      <c r="AE123" s="8">
        <v>0.90625</v>
      </c>
      <c r="AF123">
        <f t="shared" si="6"/>
        <v>1</v>
      </c>
      <c r="AG123">
        <f t="shared" si="7"/>
        <v>0</v>
      </c>
      <c r="AI123" s="33" t="s">
        <v>46</v>
      </c>
      <c r="AJ123" s="34">
        <v>44922.90625</v>
      </c>
    </row>
    <row r="124" spans="1:36" x14ac:dyDescent="0.3">
      <c r="A124" s="3">
        <v>114</v>
      </c>
      <c r="B124" s="31" t="s">
        <v>442</v>
      </c>
      <c r="C124" s="30" t="s">
        <v>383</v>
      </c>
      <c r="D124" t="s">
        <v>35</v>
      </c>
      <c r="E124" s="3" t="s">
        <v>378</v>
      </c>
      <c r="F124" s="3" t="s">
        <v>49</v>
      </c>
      <c r="G124" s="8">
        <v>0.89930555555555547</v>
      </c>
      <c r="Z124" t="s">
        <v>35</v>
      </c>
      <c r="AA124" t="s">
        <v>49</v>
      </c>
      <c r="AB124" t="s">
        <v>283</v>
      </c>
      <c r="AC124" t="str">
        <f t="shared" si="8"/>
        <v>12/28/2022</v>
      </c>
      <c r="AD124" t="str">
        <f t="shared" si="5"/>
        <v>21:35</v>
      </c>
      <c r="AE124" s="8">
        <v>0.89930555555555547</v>
      </c>
      <c r="AF124">
        <f t="shared" si="6"/>
        <v>0</v>
      </c>
      <c r="AG124">
        <v>0</v>
      </c>
      <c r="AI124" s="33" t="s">
        <v>49</v>
      </c>
      <c r="AJ124" s="34">
        <v>44923.899305555555</v>
      </c>
    </row>
    <row r="125" spans="1:36" x14ac:dyDescent="0.3">
      <c r="A125" s="3">
        <v>115</v>
      </c>
      <c r="B125" s="30" t="s">
        <v>442</v>
      </c>
      <c r="C125" s="31" t="s">
        <v>383</v>
      </c>
      <c r="D125" t="s">
        <v>35</v>
      </c>
      <c r="E125" s="3" t="s">
        <v>379</v>
      </c>
      <c r="F125" s="3" t="s">
        <v>31</v>
      </c>
      <c r="G125" s="8">
        <v>0.92708333333333337</v>
      </c>
      <c r="Z125" t="s">
        <v>35</v>
      </c>
      <c r="AA125" t="s">
        <v>31</v>
      </c>
      <c r="AB125" t="s">
        <v>285</v>
      </c>
      <c r="AC125" t="str">
        <f t="shared" si="8"/>
        <v>12/29/2022</v>
      </c>
      <c r="AD125" t="str">
        <f t="shared" si="5"/>
        <v>22:15</v>
      </c>
      <c r="AE125" s="8">
        <v>0.92708333333333337</v>
      </c>
      <c r="AF125">
        <f t="shared" si="6"/>
        <v>0</v>
      </c>
      <c r="AG125">
        <v>0</v>
      </c>
      <c r="AI125" s="33" t="s">
        <v>31</v>
      </c>
      <c r="AJ125" s="34">
        <v>44924.927083333336</v>
      </c>
    </row>
    <row r="126" spans="1:36" x14ac:dyDescent="0.3">
      <c r="AF126">
        <f>SUM(AF4:AF125)</f>
        <v>16</v>
      </c>
      <c r="AG126">
        <f>SUM(AG7:AG125)</f>
        <v>88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42078-94EE-493A-832E-0F52DFE79573}">
  <dimension ref="A1:AO126"/>
  <sheetViews>
    <sheetView workbookViewId="0">
      <pane xSplit="7" ySplit="3" topLeftCell="H55" activePane="bottomRight" state="frozen"/>
      <selection pane="topRight" activeCell="H1" sqref="H1"/>
      <selection pane="bottomLeft" activeCell="A4" sqref="A4"/>
      <selection pane="bottomRight" activeCell="K8" sqref="K8"/>
    </sheetView>
  </sheetViews>
  <sheetFormatPr defaultRowHeight="14.4" x14ac:dyDescent="0.3"/>
  <cols>
    <col min="1" max="1" width="6.77734375" customWidth="1"/>
    <col min="2" max="4" width="15.77734375" customWidth="1"/>
    <col min="5" max="5" width="10.77734375" customWidth="1"/>
    <col min="6" max="6" width="8.88671875" style="3"/>
    <col min="8" max="8" width="3.77734375" customWidth="1"/>
    <col min="11" max="11" width="15.77734375" customWidth="1"/>
    <col min="13" max="24" width="8.88671875" hidden="1" customWidth="1"/>
    <col min="26" max="26" width="15.21875" customWidth="1"/>
    <col min="28" max="28" width="15.6640625" customWidth="1"/>
    <col min="29" max="29" width="10.5546875" customWidth="1"/>
    <col min="36" max="36" width="15.6640625" bestFit="1" customWidth="1"/>
    <col min="38" max="38" width="11.33203125" bestFit="1" customWidth="1"/>
  </cols>
  <sheetData>
    <row r="1" spans="1:41" x14ac:dyDescent="0.3">
      <c r="A1" s="1" t="s">
        <v>462</v>
      </c>
      <c r="B1" s="2"/>
      <c r="C1" s="2"/>
      <c r="E1" s="3"/>
    </row>
    <row r="2" spans="1:41" x14ac:dyDescent="0.3">
      <c r="A2" s="4"/>
      <c r="B2" s="2"/>
      <c r="C2" s="2"/>
      <c r="E2" s="3"/>
      <c r="AL2" t="s">
        <v>455</v>
      </c>
      <c r="AO2" t="s">
        <v>455</v>
      </c>
    </row>
    <row r="3" spans="1:41" x14ac:dyDescent="0.3">
      <c r="A3" s="5" t="s">
        <v>289</v>
      </c>
      <c r="B3" s="6" t="s">
        <v>290</v>
      </c>
      <c r="C3" s="6" t="s">
        <v>291</v>
      </c>
      <c r="D3" s="5" t="s">
        <v>15</v>
      </c>
      <c r="E3" s="5" t="s">
        <v>292</v>
      </c>
      <c r="F3" s="5" t="s">
        <v>293</v>
      </c>
      <c r="G3" s="5" t="s">
        <v>294</v>
      </c>
      <c r="H3" s="7"/>
      <c r="I3" s="7" t="s">
        <v>295</v>
      </c>
      <c r="J3" s="7"/>
      <c r="K3" s="7" t="s">
        <v>296</v>
      </c>
      <c r="AF3" t="s">
        <v>392</v>
      </c>
      <c r="AG3" t="s">
        <v>393</v>
      </c>
      <c r="AI3" s="33" t="s">
        <v>21</v>
      </c>
      <c r="AJ3" s="33" t="s">
        <v>22</v>
      </c>
      <c r="AL3" t="s">
        <v>290</v>
      </c>
      <c r="AO3" t="s">
        <v>291</v>
      </c>
    </row>
    <row r="4" spans="1:41" x14ac:dyDescent="0.3">
      <c r="A4" s="3"/>
      <c r="B4" s="42" t="s">
        <v>384</v>
      </c>
      <c r="C4" s="42" t="s">
        <v>384</v>
      </c>
      <c r="D4" s="42" t="s">
        <v>30</v>
      </c>
      <c r="E4" s="43" t="s">
        <v>297</v>
      </c>
      <c r="F4" s="43" t="s">
        <v>31</v>
      </c>
      <c r="G4" s="44">
        <v>0.82291666666666663</v>
      </c>
      <c r="I4" t="s">
        <v>444</v>
      </c>
      <c r="K4" s="9" t="s">
        <v>396</v>
      </c>
      <c r="Z4" t="s">
        <v>30</v>
      </c>
      <c r="AA4" t="s">
        <v>31</v>
      </c>
      <c r="AB4" t="s">
        <v>32</v>
      </c>
      <c r="AC4" t="str">
        <f>TRIM(LEFT(AB4,9))</f>
        <v>9/1/2022</v>
      </c>
      <c r="AD4" t="str">
        <f>TRIM(RIGHT(AB4,5))</f>
        <v>19:45</v>
      </c>
      <c r="AE4" s="8">
        <v>0.82291666666666663</v>
      </c>
      <c r="AF4">
        <f>IF((B4="Tuesday_Night"),1,0)</f>
        <v>0</v>
      </c>
    </row>
    <row r="5" spans="1:41" x14ac:dyDescent="0.3">
      <c r="A5" s="3"/>
      <c r="B5" s="25" t="s">
        <v>385</v>
      </c>
      <c r="C5" s="25" t="s">
        <v>385</v>
      </c>
      <c r="D5" t="s">
        <v>35</v>
      </c>
      <c r="E5" s="3" t="s">
        <v>298</v>
      </c>
      <c r="F5" s="3" t="s">
        <v>36</v>
      </c>
      <c r="G5" s="8">
        <v>0.67013888888888884</v>
      </c>
      <c r="K5" s="10" t="s">
        <v>386</v>
      </c>
      <c r="Z5" t="s">
        <v>35</v>
      </c>
      <c r="AA5" t="s">
        <v>36</v>
      </c>
      <c r="AB5" t="s">
        <v>37</v>
      </c>
      <c r="AC5" t="str">
        <f t="shared" ref="AC5:AC41" si="0">TRIM(LEFT(AB5,9))</f>
        <v>9/4/2022</v>
      </c>
      <c r="AD5" t="str">
        <f t="shared" ref="AD5:AD68" si="1">TRIM(RIGHT(AB5,5))</f>
        <v>16:05</v>
      </c>
      <c r="AE5" s="8">
        <v>0.67013888888888884</v>
      </c>
      <c r="AF5">
        <f t="shared" ref="AF5:AF68" si="2">IF((B5="Tuesday_Night"),1,0)</f>
        <v>0</v>
      </c>
    </row>
    <row r="6" spans="1:41" x14ac:dyDescent="0.3">
      <c r="A6" s="3"/>
      <c r="B6" s="25" t="s">
        <v>385</v>
      </c>
      <c r="C6" s="25" t="s">
        <v>385</v>
      </c>
      <c r="D6" t="s">
        <v>35</v>
      </c>
      <c r="E6" s="3" t="s">
        <v>298</v>
      </c>
      <c r="F6" s="3" t="s">
        <v>36</v>
      </c>
      <c r="G6" s="8">
        <v>0.72569444444444453</v>
      </c>
      <c r="K6" s="11" t="s">
        <v>387</v>
      </c>
      <c r="Z6" t="s">
        <v>35</v>
      </c>
      <c r="AA6" t="s">
        <v>36</v>
      </c>
      <c r="AB6" t="s">
        <v>39</v>
      </c>
      <c r="AC6" t="str">
        <f t="shared" si="0"/>
        <v>9/4/2022</v>
      </c>
      <c r="AD6" t="str">
        <f t="shared" si="1"/>
        <v>17:25</v>
      </c>
      <c r="AE6" s="8">
        <v>0.72569444444444453</v>
      </c>
      <c r="AF6">
        <f t="shared" si="2"/>
        <v>0</v>
      </c>
    </row>
    <row r="7" spans="1:41" x14ac:dyDescent="0.3">
      <c r="A7" s="3">
        <v>1</v>
      </c>
      <c r="B7" s="12" t="s">
        <v>380</v>
      </c>
      <c r="C7" s="16" t="s">
        <v>381</v>
      </c>
      <c r="D7" t="s">
        <v>30</v>
      </c>
      <c r="E7" s="3" t="s">
        <v>299</v>
      </c>
      <c r="F7" s="3" t="s">
        <v>41</v>
      </c>
      <c r="G7" s="8">
        <v>0.84375</v>
      </c>
      <c r="K7" s="12" t="s">
        <v>380</v>
      </c>
      <c r="Z7" t="s">
        <v>30</v>
      </c>
      <c r="AA7" t="s">
        <v>41</v>
      </c>
      <c r="AB7" t="s">
        <v>42</v>
      </c>
      <c r="AC7" t="str">
        <f t="shared" si="0"/>
        <v>9/5/2022</v>
      </c>
      <c r="AD7" t="str">
        <f t="shared" si="1"/>
        <v>20:15</v>
      </c>
      <c r="AE7" s="8">
        <v>0.84375</v>
      </c>
      <c r="AF7">
        <f t="shared" si="2"/>
        <v>0</v>
      </c>
      <c r="AG7">
        <f>IF((AF7=0),1,0)</f>
        <v>1</v>
      </c>
      <c r="AH7" t="s">
        <v>397</v>
      </c>
      <c r="AL7" t="str">
        <f>_xlfn.XLOOKUP(A7,From_Marty!$K$3:$K$47,From_Marty!$L$3:$L$47,"Not_Found",0,1)</f>
        <v>Capitals</v>
      </c>
      <c r="AM7" s="12" t="s">
        <v>380</v>
      </c>
      <c r="AN7" s="16" t="s">
        <v>381</v>
      </c>
      <c r="AO7" t="str">
        <f>_xlfn.XLOOKUP(A7,From_Marty!$K$3:$K$47,From_Marty!$M$3:$M$47,"Not_Found",0,1)</f>
        <v>Wizzards</v>
      </c>
    </row>
    <row r="8" spans="1:41" x14ac:dyDescent="0.3">
      <c r="A8" s="3"/>
      <c r="B8" s="25" t="s">
        <v>385</v>
      </c>
      <c r="C8" s="25" t="s">
        <v>385</v>
      </c>
      <c r="D8" t="s">
        <v>30</v>
      </c>
      <c r="E8" s="3" t="s">
        <v>299</v>
      </c>
      <c r="F8" s="3" t="s">
        <v>41</v>
      </c>
      <c r="G8" s="8">
        <v>0.89930555555555547</v>
      </c>
      <c r="K8" s="13" t="s">
        <v>388</v>
      </c>
      <c r="Z8" t="s">
        <v>30</v>
      </c>
      <c r="AA8" t="s">
        <v>41</v>
      </c>
      <c r="AB8" t="s">
        <v>44</v>
      </c>
      <c r="AC8" t="str">
        <f t="shared" si="0"/>
        <v>9/5/2022</v>
      </c>
      <c r="AD8" t="str">
        <f t="shared" si="1"/>
        <v>21:35</v>
      </c>
      <c r="AE8" s="8">
        <v>0.89930555555555547</v>
      </c>
      <c r="AF8">
        <f t="shared" si="2"/>
        <v>0</v>
      </c>
      <c r="AG8">
        <v>0</v>
      </c>
      <c r="AL8" t="str">
        <f>_xlfn.XLOOKUP(A8,From_Marty!$K$3:$K$47,From_Marty!$L$3:$L$47,"Not_Found",0,1)</f>
        <v>Not_Found</v>
      </c>
      <c r="AM8" s="25" t="s">
        <v>385</v>
      </c>
      <c r="AN8" s="25" t="s">
        <v>385</v>
      </c>
      <c r="AO8" t="str">
        <f>_xlfn.XLOOKUP(A8,From_Marty!$K$3:$K$47,From_Marty!$M$3:$M$47,"Not_Found",0,1)</f>
        <v>Not_Found</v>
      </c>
    </row>
    <row r="9" spans="1:41" x14ac:dyDescent="0.3">
      <c r="A9" s="22">
        <v>2</v>
      </c>
      <c r="B9" s="21" t="s">
        <v>382</v>
      </c>
      <c r="C9" s="21" t="s">
        <v>383</v>
      </c>
      <c r="D9" s="23" t="s">
        <v>35</v>
      </c>
      <c r="E9" s="22" t="s">
        <v>300</v>
      </c>
      <c r="F9" s="22" t="s">
        <v>46</v>
      </c>
      <c r="G9" s="24">
        <v>0.90625</v>
      </c>
      <c r="K9" s="14" t="s">
        <v>389</v>
      </c>
      <c r="Z9" t="s">
        <v>35</v>
      </c>
      <c r="AA9" t="s">
        <v>46</v>
      </c>
      <c r="AB9" t="s">
        <v>47</v>
      </c>
      <c r="AC9" t="str">
        <f t="shared" si="0"/>
        <v>9/6/2022</v>
      </c>
      <c r="AD9" t="str">
        <f t="shared" si="1"/>
        <v>21:45</v>
      </c>
      <c r="AE9" s="8">
        <v>0.90625</v>
      </c>
      <c r="AF9">
        <f t="shared" si="2"/>
        <v>1</v>
      </c>
      <c r="AG9">
        <f t="shared" ref="AG9:AG73" si="3">IF((AF9=0),1,0)</f>
        <v>0</v>
      </c>
      <c r="AL9" t="str">
        <f>_xlfn.XLOOKUP(A9,From_Marty!$K$3:$K$47,From_Marty!$L$3:$L$47,"Not_Found",0,1)</f>
        <v>Not_Found</v>
      </c>
      <c r="AM9" s="21" t="s">
        <v>382</v>
      </c>
      <c r="AN9" s="21" t="s">
        <v>383</v>
      </c>
      <c r="AO9" t="str">
        <f>_xlfn.XLOOKUP(A9,From_Marty!$K$3:$K$47,From_Marty!$M$3:$M$47,"Not_Found",0,1)</f>
        <v>Not_Found</v>
      </c>
    </row>
    <row r="10" spans="1:41" x14ac:dyDescent="0.3">
      <c r="A10" s="3">
        <v>3</v>
      </c>
      <c r="B10" s="13" t="s">
        <v>388</v>
      </c>
      <c r="C10" s="17" t="s">
        <v>390</v>
      </c>
      <c r="D10" t="s">
        <v>35</v>
      </c>
      <c r="E10" s="3" t="s">
        <v>301</v>
      </c>
      <c r="F10" s="3" t="s">
        <v>49</v>
      </c>
      <c r="G10" s="8">
        <v>0.89930555555555547</v>
      </c>
      <c r="K10" s="15" t="s">
        <v>394</v>
      </c>
      <c r="Z10" t="s">
        <v>35</v>
      </c>
      <c r="AA10" t="s">
        <v>49</v>
      </c>
      <c r="AB10" t="s">
        <v>50</v>
      </c>
      <c r="AC10" t="str">
        <f t="shared" si="0"/>
        <v>9/7/2022</v>
      </c>
      <c r="AD10" t="str">
        <f t="shared" si="1"/>
        <v>21:35</v>
      </c>
      <c r="AE10" s="8">
        <v>0.89930555555555547</v>
      </c>
      <c r="AF10">
        <f t="shared" si="2"/>
        <v>0</v>
      </c>
      <c r="AG10">
        <f t="shared" si="3"/>
        <v>1</v>
      </c>
      <c r="AH10" t="s">
        <v>398</v>
      </c>
      <c r="AL10" t="str">
        <f>_xlfn.XLOOKUP(A10,From_Marty!$K$3:$K$47,From_Marty!$L$3:$L$47,"Not_Found",0,1)</f>
        <v>Wolves</v>
      </c>
      <c r="AM10" s="13" t="s">
        <v>388</v>
      </c>
      <c r="AN10" s="17" t="s">
        <v>390</v>
      </c>
      <c r="AO10" t="str">
        <f>_xlfn.XLOOKUP(A10,From_Marty!$K$3:$K$47,From_Marty!$M$3:$M$47,"Not_Found",0,1)</f>
        <v>Champs</v>
      </c>
    </row>
    <row r="11" spans="1:41" x14ac:dyDescent="0.3">
      <c r="A11" s="3">
        <v>4</v>
      </c>
      <c r="B11" s="10" t="s">
        <v>386</v>
      </c>
      <c r="C11" s="11" t="s">
        <v>387</v>
      </c>
      <c r="D11" t="s">
        <v>35</v>
      </c>
      <c r="E11" s="3" t="s">
        <v>302</v>
      </c>
      <c r="F11" s="3" t="s">
        <v>31</v>
      </c>
      <c r="G11" s="8">
        <v>0.82291666666666663</v>
      </c>
      <c r="K11" s="16" t="s">
        <v>381</v>
      </c>
      <c r="Z11" t="s">
        <v>35</v>
      </c>
      <c r="AA11" t="s">
        <v>31</v>
      </c>
      <c r="AB11" t="s">
        <v>52</v>
      </c>
      <c r="AC11" t="str">
        <f t="shared" si="0"/>
        <v>9/8/2022</v>
      </c>
      <c r="AD11" t="str">
        <f t="shared" si="1"/>
        <v>19:45</v>
      </c>
      <c r="AE11" s="8">
        <v>0.82291666666666663</v>
      </c>
      <c r="AF11">
        <f t="shared" si="2"/>
        <v>0</v>
      </c>
      <c r="AG11">
        <f t="shared" si="3"/>
        <v>1</v>
      </c>
      <c r="AH11" t="s">
        <v>399</v>
      </c>
      <c r="AL11" t="str">
        <f>_xlfn.XLOOKUP(A11,From_Marty!$K$3:$K$47,From_Marty!$L$3:$L$47,"Not_Found",0,1)</f>
        <v>Journeymen</v>
      </c>
      <c r="AM11" s="10" t="s">
        <v>386</v>
      </c>
      <c r="AN11" s="11" t="s">
        <v>387</v>
      </c>
      <c r="AO11" t="str">
        <f>_xlfn.XLOOKUP(A11,From_Marty!$K$3:$K$47,From_Marty!$M$3:$M$47,"Not_Found",0,1)</f>
        <v>Legends</v>
      </c>
    </row>
    <row r="12" spans="1:41" x14ac:dyDescent="0.3">
      <c r="A12" s="3">
        <v>5</v>
      </c>
      <c r="B12" s="14" t="s">
        <v>389</v>
      </c>
      <c r="C12" s="15" t="s">
        <v>394</v>
      </c>
      <c r="D12" t="s">
        <v>35</v>
      </c>
      <c r="E12" s="3" t="s">
        <v>303</v>
      </c>
      <c r="F12" s="3" t="s">
        <v>36</v>
      </c>
      <c r="G12" s="8">
        <v>0.83333333333333337</v>
      </c>
      <c r="K12" s="17" t="s">
        <v>390</v>
      </c>
      <c r="Z12" t="s">
        <v>35</v>
      </c>
      <c r="AA12" t="s">
        <v>36</v>
      </c>
      <c r="AB12" t="s">
        <v>54</v>
      </c>
      <c r="AC12" t="str">
        <f t="shared" si="0"/>
        <v>9/11/2022</v>
      </c>
      <c r="AD12" t="str">
        <f t="shared" si="1"/>
        <v>20:00</v>
      </c>
      <c r="AE12" s="8">
        <v>0.83333333333333337</v>
      </c>
      <c r="AF12">
        <f t="shared" si="2"/>
        <v>0</v>
      </c>
      <c r="AG12">
        <f t="shared" si="3"/>
        <v>1</v>
      </c>
      <c r="AH12" t="s">
        <v>400</v>
      </c>
      <c r="AI12" s="33" t="s">
        <v>36</v>
      </c>
      <c r="AJ12" s="34">
        <v>44815.833333333336</v>
      </c>
      <c r="AL12" t="str">
        <f>_xlfn.XLOOKUP(A12,From_Marty!$K$3:$K$47,From_Marty!$L$3:$L$47,"Not_Found",0,1)</f>
        <v>Lions_Pride</v>
      </c>
      <c r="AM12" s="14" t="s">
        <v>389</v>
      </c>
      <c r="AN12" s="15" t="s">
        <v>394</v>
      </c>
      <c r="AO12" t="str">
        <f>_xlfn.XLOOKUP(A12,From_Marty!$K$3:$K$47,From_Marty!$M$3:$M$47,"Not_Found",0,1)</f>
        <v>Hammers</v>
      </c>
    </row>
    <row r="13" spans="1:41" x14ac:dyDescent="0.3">
      <c r="A13" s="3">
        <v>6</v>
      </c>
      <c r="B13" s="11" t="s">
        <v>387</v>
      </c>
      <c r="C13" s="9" t="s">
        <v>396</v>
      </c>
      <c r="D13" t="s">
        <v>35</v>
      </c>
      <c r="E13" s="3" t="s">
        <v>303</v>
      </c>
      <c r="F13" s="3" t="s">
        <v>36</v>
      </c>
      <c r="G13" s="8">
        <v>0.88888888888888884</v>
      </c>
      <c r="K13" s="18" t="s">
        <v>395</v>
      </c>
      <c r="Z13" t="s">
        <v>35</v>
      </c>
      <c r="AA13" t="s">
        <v>36</v>
      </c>
      <c r="AB13" t="s">
        <v>56</v>
      </c>
      <c r="AC13" t="str">
        <f t="shared" si="0"/>
        <v>9/11/2022</v>
      </c>
      <c r="AD13" t="str">
        <f t="shared" si="1"/>
        <v>21:20</v>
      </c>
      <c r="AE13" s="8">
        <v>0.88888888888888884</v>
      </c>
      <c r="AF13">
        <f t="shared" si="2"/>
        <v>0</v>
      </c>
      <c r="AG13">
        <f t="shared" si="3"/>
        <v>1</v>
      </c>
      <c r="AH13" t="s">
        <v>401</v>
      </c>
      <c r="AI13" s="33" t="s">
        <v>36</v>
      </c>
      <c r="AJ13" s="34">
        <v>44815.888888888891</v>
      </c>
      <c r="AL13" t="str">
        <f>_xlfn.XLOOKUP(A13,From_Marty!$K$3:$K$47,From_Marty!$L$3:$L$47,"Not_Found",0,1)</f>
        <v>CCHC</v>
      </c>
      <c r="AM13" s="11" t="s">
        <v>387</v>
      </c>
      <c r="AN13" s="9" t="s">
        <v>396</v>
      </c>
      <c r="AO13" t="str">
        <f>_xlfn.XLOOKUP(A13,From_Marty!$K$3:$K$47,From_Marty!$M$3:$M$47,"Not_Found",0,1)</f>
        <v>Legends</v>
      </c>
    </row>
    <row r="14" spans="1:41" x14ac:dyDescent="0.3">
      <c r="A14" s="3">
        <v>7</v>
      </c>
      <c r="B14" s="17" t="s">
        <v>390</v>
      </c>
      <c r="C14" s="16" t="s">
        <v>381</v>
      </c>
      <c r="D14" t="s">
        <v>30</v>
      </c>
      <c r="E14" s="3" t="s">
        <v>304</v>
      </c>
      <c r="F14" s="3" t="s">
        <v>41</v>
      </c>
      <c r="G14" s="8">
        <v>0.89583333333333337</v>
      </c>
      <c r="H14" s="13" t="s">
        <v>388</v>
      </c>
      <c r="I14" s="14" t="s">
        <v>389</v>
      </c>
      <c r="Z14" t="s">
        <v>30</v>
      </c>
      <c r="AA14" t="s">
        <v>41</v>
      </c>
      <c r="AB14" t="s">
        <v>58</v>
      </c>
      <c r="AC14" t="str">
        <f t="shared" si="0"/>
        <v>9/12/2022</v>
      </c>
      <c r="AD14" t="str">
        <f t="shared" si="1"/>
        <v>21:30</v>
      </c>
      <c r="AE14" s="8">
        <v>0.89583333333333337</v>
      </c>
      <c r="AF14">
        <f>IF((H14="Tuesday_Night"),1,0)</f>
        <v>0</v>
      </c>
      <c r="AG14">
        <f t="shared" si="3"/>
        <v>1</v>
      </c>
      <c r="AH14" t="s">
        <v>402</v>
      </c>
      <c r="AI14" s="33" t="s">
        <v>41</v>
      </c>
      <c r="AJ14" s="34">
        <v>44816.895833333336</v>
      </c>
      <c r="AL14" t="str">
        <f>_xlfn.XLOOKUP(A14,From_Marty!$K$3:$K$47,From_Marty!$L$3:$L$47,"Not_Found",0,1)</f>
        <v>Wizzards</v>
      </c>
      <c r="AM14" s="13" t="s">
        <v>388</v>
      </c>
      <c r="AN14" s="14" t="s">
        <v>389</v>
      </c>
      <c r="AO14" t="str">
        <f>_xlfn.XLOOKUP(A14,From_Marty!$K$3:$K$47,From_Marty!$M$3:$M$47,"Not_Found",0,1)</f>
        <v>Wolves</v>
      </c>
    </row>
    <row r="15" spans="1:41" x14ac:dyDescent="0.3">
      <c r="A15" s="22">
        <v>8</v>
      </c>
      <c r="B15" s="21" t="s">
        <v>382</v>
      </c>
      <c r="C15" s="21" t="s">
        <v>383</v>
      </c>
      <c r="D15" s="23" t="s">
        <v>35</v>
      </c>
      <c r="E15" s="22" t="s">
        <v>305</v>
      </c>
      <c r="F15" s="22" t="s">
        <v>46</v>
      </c>
      <c r="G15" s="24">
        <v>0.90625</v>
      </c>
      <c r="K15" s="19" t="s">
        <v>391</v>
      </c>
      <c r="Z15" t="s">
        <v>35</v>
      </c>
      <c r="AA15" t="s">
        <v>46</v>
      </c>
      <c r="AB15" t="s">
        <v>60</v>
      </c>
      <c r="AC15" t="str">
        <f t="shared" si="0"/>
        <v>9/13/2022</v>
      </c>
      <c r="AD15" t="str">
        <f t="shared" si="1"/>
        <v>21:45</v>
      </c>
      <c r="AE15" s="8">
        <v>0.90625</v>
      </c>
      <c r="AF15">
        <f t="shared" si="2"/>
        <v>1</v>
      </c>
      <c r="AG15">
        <f t="shared" si="3"/>
        <v>0</v>
      </c>
      <c r="AI15" s="33" t="s">
        <v>46</v>
      </c>
      <c r="AJ15" s="34">
        <v>44817.90625</v>
      </c>
      <c r="AL15" t="str">
        <f>_xlfn.XLOOKUP(A15,From_Marty!$K$3:$K$47,From_Marty!$L$3:$L$47,"Not_Found",0,1)</f>
        <v>Not_Found</v>
      </c>
      <c r="AM15" s="21" t="s">
        <v>382</v>
      </c>
      <c r="AN15" s="21" t="s">
        <v>383</v>
      </c>
      <c r="AO15" t="str">
        <f>_xlfn.XLOOKUP(A15,From_Marty!$K$3:$K$47,From_Marty!$M$3:$M$47,"Not_Found",0,1)</f>
        <v>Not_Found</v>
      </c>
    </row>
    <row r="16" spans="1:41" x14ac:dyDescent="0.3">
      <c r="A16" s="3">
        <v>9</v>
      </c>
      <c r="B16" s="10" t="s">
        <v>386</v>
      </c>
      <c r="C16" s="9" t="s">
        <v>396</v>
      </c>
      <c r="D16" t="s">
        <v>35</v>
      </c>
      <c r="E16" s="3" t="s">
        <v>306</v>
      </c>
      <c r="F16" s="3" t="s">
        <v>49</v>
      </c>
      <c r="G16" s="8">
        <v>0.89930555555555547</v>
      </c>
      <c r="K16" s="20" t="s">
        <v>448</v>
      </c>
      <c r="Z16" t="s">
        <v>35</v>
      </c>
      <c r="AA16" t="s">
        <v>49</v>
      </c>
      <c r="AB16" t="s">
        <v>62</v>
      </c>
      <c r="AC16" t="str">
        <f t="shared" si="0"/>
        <v>9/14/2022</v>
      </c>
      <c r="AD16" t="str">
        <f t="shared" si="1"/>
        <v>21:35</v>
      </c>
      <c r="AE16" s="8">
        <v>0.89930555555555547</v>
      </c>
      <c r="AF16">
        <f t="shared" si="2"/>
        <v>0</v>
      </c>
      <c r="AG16">
        <f t="shared" si="3"/>
        <v>1</v>
      </c>
      <c r="AH16" t="s">
        <v>403</v>
      </c>
      <c r="AI16" s="33" t="s">
        <v>49</v>
      </c>
      <c r="AJ16" s="34">
        <v>44818.899305555555</v>
      </c>
      <c r="AL16" t="str">
        <f>_xlfn.XLOOKUP(A16,From_Marty!$K$3:$K$47,From_Marty!$L$3:$L$47,"Not_Found",0,1)</f>
        <v>CCHC</v>
      </c>
      <c r="AM16" s="10" t="s">
        <v>386</v>
      </c>
      <c r="AN16" s="9" t="s">
        <v>396</v>
      </c>
      <c r="AO16" t="str">
        <f>_xlfn.XLOOKUP(A16,From_Marty!$K$3:$K$47,From_Marty!$M$3:$M$47,"Not_Found",0,1)</f>
        <v>Journeymen</v>
      </c>
    </row>
    <row r="17" spans="1:41" x14ac:dyDescent="0.3">
      <c r="A17" s="3">
        <v>10</v>
      </c>
      <c r="B17" s="13" t="s">
        <v>388</v>
      </c>
      <c r="C17" s="14" t="s">
        <v>389</v>
      </c>
      <c r="D17" t="s">
        <v>30</v>
      </c>
      <c r="E17" s="3" t="s">
        <v>307</v>
      </c>
      <c r="F17" s="3" t="s">
        <v>31</v>
      </c>
      <c r="G17" s="8">
        <v>0.79166666666666663</v>
      </c>
      <c r="H17" s="17" t="s">
        <v>390</v>
      </c>
      <c r="I17" s="16" t="s">
        <v>381</v>
      </c>
      <c r="K17" s="21" t="s">
        <v>382</v>
      </c>
      <c r="Z17" t="s">
        <v>30</v>
      </c>
      <c r="AA17" t="s">
        <v>31</v>
      </c>
      <c r="AB17" t="s">
        <v>64</v>
      </c>
      <c r="AC17" t="str">
        <f t="shared" si="0"/>
        <v>9/15/2022</v>
      </c>
      <c r="AD17" t="str">
        <f t="shared" si="1"/>
        <v>19:00</v>
      </c>
      <c r="AE17" s="8">
        <v>0.79166666666666663</v>
      </c>
      <c r="AF17">
        <f>IF((B14="Tuesday_Night"),1,0)</f>
        <v>0</v>
      </c>
      <c r="AG17">
        <f t="shared" si="3"/>
        <v>1</v>
      </c>
      <c r="AH17" t="s">
        <v>405</v>
      </c>
      <c r="AI17" s="33" t="s">
        <v>31</v>
      </c>
      <c r="AJ17" s="34">
        <v>44819.791666666664</v>
      </c>
      <c r="AL17" t="str">
        <f>_xlfn.XLOOKUP(A17,From_Marty!$K$3:$K$47,From_Marty!$L$3:$L$47,"Not_Found",0,1)</f>
        <v>Champs</v>
      </c>
      <c r="AM17" s="17" t="s">
        <v>390</v>
      </c>
      <c r="AN17" s="16" t="s">
        <v>381</v>
      </c>
      <c r="AO17" t="str">
        <f>_xlfn.XLOOKUP(A17,From_Marty!$K$3:$K$47,From_Marty!$M$3:$M$47,"Not_Found",0,1)</f>
        <v>Hammers</v>
      </c>
    </row>
    <row r="18" spans="1:41" x14ac:dyDescent="0.3">
      <c r="A18" s="3">
        <v>11</v>
      </c>
      <c r="B18" s="12" t="s">
        <v>380</v>
      </c>
      <c r="C18" s="15" t="s">
        <v>394</v>
      </c>
      <c r="D18" t="s">
        <v>30</v>
      </c>
      <c r="E18" s="3" t="s">
        <v>308</v>
      </c>
      <c r="F18" s="3" t="s">
        <v>66</v>
      </c>
      <c r="G18" s="8">
        <v>0.30902777777777779</v>
      </c>
      <c r="Z18" t="s">
        <v>30</v>
      </c>
      <c r="AA18" t="s">
        <v>66</v>
      </c>
      <c r="AB18" t="s">
        <v>67</v>
      </c>
      <c r="AC18" t="str">
        <f t="shared" si="0"/>
        <v>9/17/2022</v>
      </c>
      <c r="AD18" t="str">
        <f t="shared" si="1"/>
        <v>7:25</v>
      </c>
      <c r="AE18" s="8">
        <v>0.30902777777777779</v>
      </c>
      <c r="AF18">
        <f t="shared" si="2"/>
        <v>0</v>
      </c>
      <c r="AG18">
        <f t="shared" si="3"/>
        <v>1</v>
      </c>
      <c r="AH18" t="s">
        <v>406</v>
      </c>
      <c r="AI18" s="33" t="s">
        <v>66</v>
      </c>
      <c r="AJ18" s="34">
        <v>44821.309027777781</v>
      </c>
      <c r="AL18" t="str">
        <f>_xlfn.XLOOKUP(A18,From_Marty!$K$3:$K$47,From_Marty!$L$3:$L$47,"Not_Found",0,1)</f>
        <v>Lions_Pride</v>
      </c>
      <c r="AM18" s="12" t="s">
        <v>380</v>
      </c>
      <c r="AN18" s="15" t="s">
        <v>394</v>
      </c>
      <c r="AO18" t="str">
        <f>_xlfn.XLOOKUP(A18,From_Marty!$K$3:$K$47,From_Marty!$M$3:$M$47,"Not_Found",0,1)</f>
        <v>Capitals</v>
      </c>
    </row>
    <row r="19" spans="1:41" x14ac:dyDescent="0.3">
      <c r="A19" s="3">
        <v>12</v>
      </c>
      <c r="B19" s="17" t="s">
        <v>390</v>
      </c>
      <c r="C19" s="14" t="s">
        <v>389</v>
      </c>
      <c r="D19" t="s">
        <v>30</v>
      </c>
      <c r="E19" s="3" t="s">
        <v>308</v>
      </c>
      <c r="F19" s="3" t="s">
        <v>66</v>
      </c>
      <c r="G19" s="8">
        <v>0.36458333333333331</v>
      </c>
      <c r="Z19" t="s">
        <v>30</v>
      </c>
      <c r="AA19" t="s">
        <v>66</v>
      </c>
      <c r="AB19" t="s">
        <v>69</v>
      </c>
      <c r="AC19" t="str">
        <f t="shared" si="0"/>
        <v>9/17/2022</v>
      </c>
      <c r="AD19" t="str">
        <f t="shared" si="1"/>
        <v>8:45</v>
      </c>
      <c r="AE19" s="8">
        <v>0.36458333333333331</v>
      </c>
      <c r="AF19">
        <f t="shared" si="2"/>
        <v>0</v>
      </c>
      <c r="AG19">
        <f t="shared" si="3"/>
        <v>1</v>
      </c>
      <c r="AH19" t="s">
        <v>407</v>
      </c>
      <c r="AI19" s="33" t="s">
        <v>66</v>
      </c>
      <c r="AJ19" s="34">
        <v>44821.364583333336</v>
      </c>
      <c r="AL19" t="str">
        <f>_xlfn.XLOOKUP(A19,From_Marty!$K$3:$K$47,From_Marty!$L$3:$L$47,"Not_Found",0,1)</f>
        <v>Wolves</v>
      </c>
      <c r="AM19" s="17" t="s">
        <v>390</v>
      </c>
      <c r="AN19" s="14" t="s">
        <v>389</v>
      </c>
      <c r="AO19" t="str">
        <f>_xlfn.XLOOKUP(A19,From_Marty!$K$3:$K$47,From_Marty!$M$3:$M$47,"Not_Found",0,1)</f>
        <v>Hammers</v>
      </c>
    </row>
    <row r="20" spans="1:41" x14ac:dyDescent="0.3">
      <c r="A20" s="3">
        <v>13</v>
      </c>
      <c r="B20" s="41" t="s">
        <v>448</v>
      </c>
      <c r="C20" s="41" t="s">
        <v>448</v>
      </c>
      <c r="D20" s="42" t="s">
        <v>30</v>
      </c>
      <c r="E20" s="43" t="s">
        <v>308</v>
      </c>
      <c r="F20" s="43" t="s">
        <v>66</v>
      </c>
      <c r="G20" s="44">
        <v>0.4201388888888889</v>
      </c>
      <c r="I20" t="s">
        <v>444</v>
      </c>
      <c r="Z20" t="s">
        <v>30</v>
      </c>
      <c r="AA20" t="s">
        <v>66</v>
      </c>
      <c r="AB20" t="s">
        <v>71</v>
      </c>
      <c r="AC20" t="str">
        <f t="shared" si="0"/>
        <v>9/17/2022</v>
      </c>
      <c r="AD20" t="str">
        <f t="shared" si="1"/>
        <v>10:05</v>
      </c>
      <c r="AE20" s="8">
        <v>0.4201388888888889</v>
      </c>
      <c r="AF20">
        <f t="shared" si="2"/>
        <v>0</v>
      </c>
      <c r="AG20">
        <v>0</v>
      </c>
      <c r="AI20" s="33" t="s">
        <v>66</v>
      </c>
      <c r="AJ20" s="34">
        <v>44821.420138888891</v>
      </c>
      <c r="AL20" t="str">
        <f>_xlfn.XLOOKUP(A20,From_Marty!$K$3:$K$47,From_Marty!$L$3:$L$47,"Not_Found",0,1)</f>
        <v>Not_Found</v>
      </c>
      <c r="AM20" s="20" t="s">
        <v>448</v>
      </c>
      <c r="AN20" s="20" t="s">
        <v>448</v>
      </c>
      <c r="AO20" t="str">
        <f>_xlfn.XLOOKUP(A20,From_Marty!$K$3:$K$47,From_Marty!$M$3:$M$47,"Not_Found",0,1)</f>
        <v>Not_Found</v>
      </c>
    </row>
    <row r="21" spans="1:41" x14ac:dyDescent="0.3">
      <c r="A21" s="3">
        <v>14</v>
      </c>
      <c r="B21" s="11" t="s">
        <v>387</v>
      </c>
      <c r="C21" s="10" t="s">
        <v>386</v>
      </c>
      <c r="D21" t="s">
        <v>35</v>
      </c>
      <c r="E21" s="3" t="s">
        <v>309</v>
      </c>
      <c r="F21" s="3" t="s">
        <v>36</v>
      </c>
      <c r="G21" s="8">
        <v>0.83333333333333337</v>
      </c>
      <c r="Z21" t="s">
        <v>35</v>
      </c>
      <c r="AA21" t="s">
        <v>36</v>
      </c>
      <c r="AB21" t="s">
        <v>73</v>
      </c>
      <c r="AC21" t="str">
        <f t="shared" si="0"/>
        <v>9/18/2022</v>
      </c>
      <c r="AD21" t="str">
        <f t="shared" si="1"/>
        <v>20:00</v>
      </c>
      <c r="AE21" s="8">
        <v>0.83333333333333337</v>
      </c>
      <c r="AF21">
        <f t="shared" si="2"/>
        <v>0</v>
      </c>
      <c r="AG21">
        <f t="shared" si="3"/>
        <v>1</v>
      </c>
      <c r="AH21" t="s">
        <v>404</v>
      </c>
      <c r="AI21" s="33" t="s">
        <v>36</v>
      </c>
      <c r="AJ21" s="34">
        <v>44822.833333333336</v>
      </c>
      <c r="AL21" t="str">
        <f>_xlfn.XLOOKUP(A21,From_Marty!$K$3:$K$47,From_Marty!$L$3:$L$47,"Not_Found",0,1)</f>
        <v>Journeymen</v>
      </c>
      <c r="AM21" s="11" t="s">
        <v>387</v>
      </c>
      <c r="AN21" s="10" t="s">
        <v>386</v>
      </c>
      <c r="AO21" t="str">
        <f>_xlfn.XLOOKUP(A21,From_Marty!$K$3:$K$47,From_Marty!$M$3:$M$47,"Not_Found",0,1)</f>
        <v>Legends</v>
      </c>
    </row>
    <row r="22" spans="1:41" x14ac:dyDescent="0.3">
      <c r="A22" s="3">
        <v>15</v>
      </c>
      <c r="B22" s="16" t="s">
        <v>381</v>
      </c>
      <c r="C22" s="15" t="s">
        <v>394</v>
      </c>
      <c r="D22" t="s">
        <v>35</v>
      </c>
      <c r="E22" s="3" t="s">
        <v>309</v>
      </c>
      <c r="F22" s="3" t="s">
        <v>36</v>
      </c>
      <c r="G22" s="8">
        <v>0.88888888888888884</v>
      </c>
      <c r="H22" s="12" t="s">
        <v>380</v>
      </c>
      <c r="I22" s="13" t="s">
        <v>388</v>
      </c>
      <c r="Z22" t="s">
        <v>35</v>
      </c>
      <c r="AA22" t="s">
        <v>36</v>
      </c>
      <c r="AB22" t="s">
        <v>75</v>
      </c>
      <c r="AC22" t="str">
        <f t="shared" si="0"/>
        <v>9/18/2022</v>
      </c>
      <c r="AD22" t="str">
        <f t="shared" si="1"/>
        <v>21:20</v>
      </c>
      <c r="AE22" s="8">
        <v>0.88888888888888884</v>
      </c>
      <c r="AF22">
        <f>IF((H22="Tuesday_Night"),1,0)</f>
        <v>0</v>
      </c>
      <c r="AG22">
        <f t="shared" si="3"/>
        <v>1</v>
      </c>
      <c r="AH22" t="s">
        <v>408</v>
      </c>
      <c r="AI22" s="33" t="s">
        <v>36</v>
      </c>
      <c r="AJ22" s="34">
        <v>44822.888888888891</v>
      </c>
      <c r="AL22" t="str">
        <f>_xlfn.XLOOKUP(A22,From_Marty!$K$3:$K$47,From_Marty!$L$3:$L$47,"Not_Found",0,1)</f>
        <v>Lions_Pride</v>
      </c>
      <c r="AM22" s="12" t="s">
        <v>380</v>
      </c>
      <c r="AN22" s="13" t="s">
        <v>388</v>
      </c>
      <c r="AO22" t="str">
        <f>_xlfn.XLOOKUP(A22,From_Marty!$K$3:$K$47,From_Marty!$M$3:$M$47,"Not_Found",0,1)</f>
        <v>Wizzards</v>
      </c>
    </row>
    <row r="23" spans="1:41" x14ac:dyDescent="0.3">
      <c r="A23" s="3">
        <v>16</v>
      </c>
      <c r="B23" s="12" t="s">
        <v>380</v>
      </c>
      <c r="C23" s="13" t="s">
        <v>388</v>
      </c>
      <c r="D23" t="s">
        <v>30</v>
      </c>
      <c r="E23" s="3" t="s">
        <v>310</v>
      </c>
      <c r="F23" s="3" t="s">
        <v>41</v>
      </c>
      <c r="G23" s="8">
        <v>0.89583333333333337</v>
      </c>
      <c r="H23" s="16" t="s">
        <v>381</v>
      </c>
      <c r="I23" s="15" t="s">
        <v>394</v>
      </c>
      <c r="Z23" t="s">
        <v>30</v>
      </c>
      <c r="AA23" t="s">
        <v>41</v>
      </c>
      <c r="AB23" t="s">
        <v>77</v>
      </c>
      <c r="AC23" t="str">
        <f t="shared" si="0"/>
        <v>9/19/2022</v>
      </c>
      <c r="AD23" t="str">
        <f t="shared" si="1"/>
        <v>21:30</v>
      </c>
      <c r="AE23" s="8">
        <v>0.89583333333333337</v>
      </c>
      <c r="AF23">
        <f>IF((H23="Tuesday_Night"),1,0)</f>
        <v>0</v>
      </c>
      <c r="AG23">
        <f t="shared" si="3"/>
        <v>1</v>
      </c>
      <c r="AH23" t="s">
        <v>409</v>
      </c>
      <c r="AI23" s="33" t="s">
        <v>41</v>
      </c>
      <c r="AJ23" s="34">
        <v>44823.895833333336</v>
      </c>
      <c r="AL23" t="str">
        <f>_xlfn.XLOOKUP(A23,From_Marty!$K$3:$K$47,From_Marty!$L$3:$L$47,"Not_Found",0,1)</f>
        <v>Capitals</v>
      </c>
      <c r="AM23" s="16" t="s">
        <v>381</v>
      </c>
      <c r="AN23" s="15" t="s">
        <v>394</v>
      </c>
      <c r="AO23" t="str">
        <f>_xlfn.XLOOKUP(A23,From_Marty!$K$3:$K$47,From_Marty!$M$3:$M$47,"Not_Found",0,1)</f>
        <v>Champs</v>
      </c>
    </row>
    <row r="24" spans="1:41" x14ac:dyDescent="0.3">
      <c r="A24" s="22">
        <v>17</v>
      </c>
      <c r="B24" s="21" t="s">
        <v>382</v>
      </c>
      <c r="C24" s="21" t="s">
        <v>383</v>
      </c>
      <c r="D24" s="23" t="s">
        <v>35</v>
      </c>
      <c r="E24" s="22" t="s">
        <v>311</v>
      </c>
      <c r="F24" s="22" t="s">
        <v>46</v>
      </c>
      <c r="G24" s="24">
        <v>0.90625</v>
      </c>
      <c r="Z24" t="s">
        <v>35</v>
      </c>
      <c r="AA24" t="s">
        <v>46</v>
      </c>
      <c r="AB24" t="s">
        <v>79</v>
      </c>
      <c r="AC24" t="str">
        <f t="shared" si="0"/>
        <v>9/20/2022</v>
      </c>
      <c r="AD24" t="str">
        <f t="shared" si="1"/>
        <v>21:45</v>
      </c>
      <c r="AE24" s="8">
        <v>0.90625</v>
      </c>
      <c r="AF24">
        <f t="shared" si="2"/>
        <v>1</v>
      </c>
      <c r="AG24">
        <f t="shared" si="3"/>
        <v>0</v>
      </c>
      <c r="AI24" s="33" t="s">
        <v>46</v>
      </c>
      <c r="AJ24" s="34">
        <v>44824.90625</v>
      </c>
      <c r="AL24" t="str">
        <f>_xlfn.XLOOKUP(A24,From_Marty!$K$3:$K$47,From_Marty!$L$3:$L$47,"Not_Found",0,1)</f>
        <v>Not_Found</v>
      </c>
      <c r="AM24" s="21" t="s">
        <v>382</v>
      </c>
      <c r="AN24" s="21" t="s">
        <v>383</v>
      </c>
      <c r="AO24" t="str">
        <f>_xlfn.XLOOKUP(A24,From_Marty!$K$3:$K$47,From_Marty!$M$3:$M$47,"Not_Found",0,1)</f>
        <v>Not_Found</v>
      </c>
    </row>
    <row r="25" spans="1:41" x14ac:dyDescent="0.3">
      <c r="A25" s="3">
        <v>18</v>
      </c>
      <c r="B25" s="14" t="s">
        <v>389</v>
      </c>
      <c r="C25" s="16" t="s">
        <v>381</v>
      </c>
      <c r="D25" t="s">
        <v>35</v>
      </c>
      <c r="E25" s="3" t="s">
        <v>312</v>
      </c>
      <c r="F25" s="3" t="s">
        <v>49</v>
      </c>
      <c r="G25" s="8">
        <v>0.89930555555555547</v>
      </c>
      <c r="Z25" t="s">
        <v>35</v>
      </c>
      <c r="AA25" t="s">
        <v>49</v>
      </c>
      <c r="AB25" t="s">
        <v>81</v>
      </c>
      <c r="AC25" t="str">
        <f t="shared" si="0"/>
        <v>9/21/2022</v>
      </c>
      <c r="AD25" t="str">
        <f t="shared" si="1"/>
        <v>21:35</v>
      </c>
      <c r="AE25" s="8">
        <v>0.89930555555555547</v>
      </c>
      <c r="AF25">
        <f t="shared" si="2"/>
        <v>0</v>
      </c>
      <c r="AG25">
        <f t="shared" si="3"/>
        <v>1</v>
      </c>
      <c r="AH25" t="s">
        <v>410</v>
      </c>
      <c r="AI25" s="33" t="s">
        <v>49</v>
      </c>
      <c r="AJ25" s="34">
        <v>44825.899305555555</v>
      </c>
      <c r="AL25" t="str">
        <f>_xlfn.XLOOKUP(A25,From_Marty!$K$3:$K$47,From_Marty!$L$3:$L$47,"Not_Found",0,1)</f>
        <v>Wizzards</v>
      </c>
      <c r="AM25" s="14" t="s">
        <v>389</v>
      </c>
      <c r="AN25" s="16" t="s">
        <v>381</v>
      </c>
      <c r="AO25" t="str">
        <f>_xlfn.XLOOKUP(A25,From_Marty!$K$3:$K$47,From_Marty!$M$3:$M$47,"Not_Found",0,1)</f>
        <v>Hammers</v>
      </c>
    </row>
    <row r="26" spans="1:41" x14ac:dyDescent="0.3">
      <c r="A26" s="3">
        <v>19</v>
      </c>
      <c r="B26" s="19" t="s">
        <v>446</v>
      </c>
      <c r="C26" s="19" t="s">
        <v>447</v>
      </c>
      <c r="D26" s="38" t="s">
        <v>35</v>
      </c>
      <c r="E26" s="39" t="s">
        <v>313</v>
      </c>
      <c r="F26" s="39" t="s">
        <v>36</v>
      </c>
      <c r="G26" s="40">
        <v>0.83333333333333337</v>
      </c>
      <c r="Z26" t="s">
        <v>35</v>
      </c>
      <c r="AA26" t="s">
        <v>36</v>
      </c>
      <c r="AB26" t="s">
        <v>83</v>
      </c>
      <c r="AC26" t="str">
        <f t="shared" si="0"/>
        <v>9/25/2022</v>
      </c>
      <c r="AD26" t="str">
        <f t="shared" si="1"/>
        <v>20:00</v>
      </c>
      <c r="AE26" s="8">
        <v>0.83333333333333337</v>
      </c>
      <c r="AF26">
        <f t="shared" si="2"/>
        <v>0</v>
      </c>
      <c r="AG26">
        <v>0</v>
      </c>
      <c r="AI26" s="33" t="s">
        <v>36</v>
      </c>
      <c r="AJ26" s="34">
        <v>44829.833333333336</v>
      </c>
      <c r="AL26" t="str">
        <f>_xlfn.XLOOKUP(A26,From_Marty!$K$3:$K$47,From_Marty!$L$3:$L$47,"Not_Found",0,1)</f>
        <v>Not_Found</v>
      </c>
      <c r="AM26" s="19" t="s">
        <v>446</v>
      </c>
      <c r="AN26" s="19" t="s">
        <v>447</v>
      </c>
      <c r="AO26" t="str">
        <f>_xlfn.XLOOKUP(A26,From_Marty!$K$3:$K$47,From_Marty!$M$3:$M$47,"Not_Found",0,1)</f>
        <v>Not_Found</v>
      </c>
    </row>
    <row r="27" spans="1:41" x14ac:dyDescent="0.3">
      <c r="A27" s="3">
        <v>20</v>
      </c>
      <c r="B27" s="9" t="s">
        <v>396</v>
      </c>
      <c r="C27" s="11" t="s">
        <v>387</v>
      </c>
      <c r="D27" t="s">
        <v>35</v>
      </c>
      <c r="E27" s="3" t="s">
        <v>313</v>
      </c>
      <c r="F27" s="3" t="s">
        <v>36</v>
      </c>
      <c r="G27" s="8">
        <v>0.88888888888888884</v>
      </c>
      <c r="Z27" t="s">
        <v>35</v>
      </c>
      <c r="AA27" t="s">
        <v>36</v>
      </c>
      <c r="AB27" t="s">
        <v>85</v>
      </c>
      <c r="AC27" t="str">
        <f t="shared" si="0"/>
        <v>9/25/2022</v>
      </c>
      <c r="AD27" t="str">
        <f t="shared" si="1"/>
        <v>21:20</v>
      </c>
      <c r="AE27" s="8">
        <v>0.88888888888888884</v>
      </c>
      <c r="AF27">
        <f t="shared" si="2"/>
        <v>0</v>
      </c>
      <c r="AG27">
        <f t="shared" si="3"/>
        <v>1</v>
      </c>
      <c r="AH27" t="s">
        <v>411</v>
      </c>
      <c r="AI27" s="33" t="s">
        <v>36</v>
      </c>
      <c r="AJ27" s="34">
        <v>44829.888888888891</v>
      </c>
      <c r="AL27" t="str">
        <f>_xlfn.XLOOKUP(A27,From_Marty!$K$3:$K$47,From_Marty!$L$3:$L$47,"Not_Found",0,1)</f>
        <v>CCHC</v>
      </c>
      <c r="AM27" s="9" t="s">
        <v>396</v>
      </c>
      <c r="AN27" s="11" t="s">
        <v>387</v>
      </c>
      <c r="AO27" t="str">
        <f>_xlfn.XLOOKUP(A27,From_Marty!$K$3:$K$47,From_Marty!$M$3:$M$47,"Not_Found",0,1)</f>
        <v>Legends</v>
      </c>
    </row>
    <row r="28" spans="1:41" x14ac:dyDescent="0.3">
      <c r="A28" s="3">
        <v>21</v>
      </c>
      <c r="B28" s="17" t="s">
        <v>390</v>
      </c>
      <c r="C28" s="12" t="s">
        <v>380</v>
      </c>
      <c r="D28" t="s">
        <v>30</v>
      </c>
      <c r="E28" s="3" t="s">
        <v>314</v>
      </c>
      <c r="F28" s="3" t="s">
        <v>41</v>
      </c>
      <c r="G28" s="8">
        <v>0.89583333333333337</v>
      </c>
      <c r="H28" s="15" t="s">
        <v>394</v>
      </c>
      <c r="I28" s="13" t="s">
        <v>388</v>
      </c>
      <c r="Z28" t="s">
        <v>30</v>
      </c>
      <c r="AA28" t="s">
        <v>41</v>
      </c>
      <c r="AB28" t="s">
        <v>87</v>
      </c>
      <c r="AC28" t="str">
        <f t="shared" si="0"/>
        <v>9/26/2022</v>
      </c>
      <c r="AD28" t="str">
        <f t="shared" si="1"/>
        <v>21:30</v>
      </c>
      <c r="AE28" s="8">
        <v>0.89583333333333337</v>
      </c>
      <c r="AF28">
        <f>IF((H28="Tuesday_Night"),1,0)</f>
        <v>0</v>
      </c>
      <c r="AG28">
        <f t="shared" si="3"/>
        <v>1</v>
      </c>
      <c r="AH28" t="s">
        <v>414</v>
      </c>
      <c r="AI28" s="33" t="s">
        <v>41</v>
      </c>
      <c r="AJ28" s="34">
        <v>44830.895833333336</v>
      </c>
      <c r="AL28" t="str">
        <f>_xlfn.XLOOKUP(A28,From_Marty!$K$3:$K$47,From_Marty!$L$3:$L$47,"Not_Found",0,1)</f>
        <v>Wolves</v>
      </c>
      <c r="AM28" s="15" t="s">
        <v>394</v>
      </c>
      <c r="AN28" s="13" t="s">
        <v>388</v>
      </c>
      <c r="AO28" t="str">
        <f>_xlfn.XLOOKUP(A28,From_Marty!$K$3:$K$47,From_Marty!$M$3:$M$47,"Not_Found",0,1)</f>
        <v>Capitals</v>
      </c>
    </row>
    <row r="29" spans="1:41" x14ac:dyDescent="0.3">
      <c r="A29" s="22">
        <v>22</v>
      </c>
      <c r="B29" s="21" t="s">
        <v>382</v>
      </c>
      <c r="C29" s="21" t="s">
        <v>383</v>
      </c>
      <c r="D29" s="23" t="s">
        <v>35</v>
      </c>
      <c r="E29" s="22" t="s">
        <v>315</v>
      </c>
      <c r="F29" s="22" t="s">
        <v>46</v>
      </c>
      <c r="G29" s="24">
        <v>0.90625</v>
      </c>
      <c r="Z29" t="s">
        <v>35</v>
      </c>
      <c r="AA29" t="s">
        <v>46</v>
      </c>
      <c r="AB29" t="s">
        <v>89</v>
      </c>
      <c r="AC29" t="str">
        <f t="shared" si="0"/>
        <v>9/27/2022</v>
      </c>
      <c r="AD29" t="str">
        <f t="shared" si="1"/>
        <v>21:45</v>
      </c>
      <c r="AE29" s="8">
        <v>0.90625</v>
      </c>
      <c r="AF29">
        <f t="shared" si="2"/>
        <v>1</v>
      </c>
      <c r="AG29">
        <f t="shared" si="3"/>
        <v>0</v>
      </c>
      <c r="AI29" s="33" t="s">
        <v>46</v>
      </c>
      <c r="AJ29" s="34">
        <v>44831.90625</v>
      </c>
      <c r="AL29" t="str">
        <f>_xlfn.XLOOKUP(A29,From_Marty!$K$3:$K$47,From_Marty!$L$3:$L$47,"Not_Found",0,1)</f>
        <v>Not_Found</v>
      </c>
      <c r="AM29" s="21" t="s">
        <v>382</v>
      </c>
      <c r="AN29" s="21" t="s">
        <v>383</v>
      </c>
      <c r="AO29" t="str">
        <f>_xlfn.XLOOKUP(A29,From_Marty!$K$3:$K$47,From_Marty!$M$3:$M$47,"Not_Found",0,1)</f>
        <v>Not_Found</v>
      </c>
    </row>
    <row r="30" spans="1:41" x14ac:dyDescent="0.3">
      <c r="A30" s="3">
        <v>23</v>
      </c>
      <c r="B30" s="9" t="s">
        <v>396</v>
      </c>
      <c r="C30" s="10" t="s">
        <v>386</v>
      </c>
      <c r="D30" t="s">
        <v>35</v>
      </c>
      <c r="E30" s="3" t="s">
        <v>316</v>
      </c>
      <c r="F30" s="3" t="s">
        <v>49</v>
      </c>
      <c r="G30" s="8">
        <v>0.89930555555555547</v>
      </c>
      <c r="Z30" t="s">
        <v>35</v>
      </c>
      <c r="AA30" t="s">
        <v>49</v>
      </c>
      <c r="AB30" t="s">
        <v>91</v>
      </c>
      <c r="AC30" t="str">
        <f t="shared" si="0"/>
        <v>9/28/2022</v>
      </c>
      <c r="AD30" t="str">
        <f t="shared" si="1"/>
        <v>21:35</v>
      </c>
      <c r="AE30" s="8">
        <v>0.89930555555555547</v>
      </c>
      <c r="AF30">
        <f t="shared" si="2"/>
        <v>0</v>
      </c>
      <c r="AG30">
        <f t="shared" si="3"/>
        <v>1</v>
      </c>
      <c r="AH30" t="s">
        <v>415</v>
      </c>
      <c r="AI30" s="33" t="s">
        <v>49</v>
      </c>
      <c r="AJ30" s="34">
        <v>44832.899305555555</v>
      </c>
      <c r="AL30" t="str">
        <f>_xlfn.XLOOKUP(A30,From_Marty!$K$3:$K$47,From_Marty!$L$3:$L$47,"Not_Found",0,1)</f>
        <v>CCHC</v>
      </c>
      <c r="AM30" s="9" t="s">
        <v>396</v>
      </c>
      <c r="AN30" s="10" t="s">
        <v>386</v>
      </c>
      <c r="AO30" t="str">
        <f>_xlfn.XLOOKUP(A30,From_Marty!$K$3:$K$47,From_Marty!$M$3:$M$47,"Not_Found",0,1)</f>
        <v>Journeymen</v>
      </c>
    </row>
    <row r="31" spans="1:41" x14ac:dyDescent="0.3">
      <c r="A31" s="3">
        <v>24</v>
      </c>
      <c r="B31" s="15" t="s">
        <v>394</v>
      </c>
      <c r="C31" s="13" t="s">
        <v>388</v>
      </c>
      <c r="D31" t="s">
        <v>30</v>
      </c>
      <c r="E31" s="3" t="s">
        <v>317</v>
      </c>
      <c r="F31" s="3" t="s">
        <v>31</v>
      </c>
      <c r="G31" s="8">
        <v>0.82291666666666663</v>
      </c>
      <c r="H31" s="17" t="s">
        <v>390</v>
      </c>
      <c r="I31" s="12" t="s">
        <v>380</v>
      </c>
      <c r="Z31" t="s">
        <v>30</v>
      </c>
      <c r="AA31" t="s">
        <v>31</v>
      </c>
      <c r="AB31" t="s">
        <v>93</v>
      </c>
      <c r="AC31" t="str">
        <f t="shared" si="0"/>
        <v>9/29/2022</v>
      </c>
      <c r="AD31" t="str">
        <f t="shared" si="1"/>
        <v>19:45</v>
      </c>
      <c r="AE31" s="8">
        <v>0.82291666666666663</v>
      </c>
      <c r="AF31">
        <f t="shared" si="2"/>
        <v>0</v>
      </c>
      <c r="AG31">
        <f t="shared" si="3"/>
        <v>1</v>
      </c>
      <c r="AH31" t="s">
        <v>416</v>
      </c>
      <c r="AI31" s="33" t="s">
        <v>31</v>
      </c>
      <c r="AJ31" s="34">
        <v>44833.822916666664</v>
      </c>
      <c r="AL31" t="str">
        <f>_xlfn.XLOOKUP(A31,From_Marty!$K$3:$K$47,From_Marty!$L$3:$L$47,"Not_Found",0,1)</f>
        <v>Lions_Pride</v>
      </c>
      <c r="AM31" s="17" t="s">
        <v>390</v>
      </c>
      <c r="AN31" s="12" t="s">
        <v>380</v>
      </c>
      <c r="AO31" t="str">
        <f>_xlfn.XLOOKUP(A31,From_Marty!$K$3:$K$47,From_Marty!$M$3:$M$47,"Not_Found",0,1)</f>
        <v>Champs</v>
      </c>
    </row>
    <row r="32" spans="1:41" x14ac:dyDescent="0.3">
      <c r="A32" s="3">
        <v>25</v>
      </c>
      <c r="B32" s="10" t="s">
        <v>386</v>
      </c>
      <c r="C32" s="11" t="s">
        <v>387</v>
      </c>
      <c r="D32" t="s">
        <v>35</v>
      </c>
      <c r="E32" s="3" t="s">
        <v>318</v>
      </c>
      <c r="F32" s="3" t="s">
        <v>36</v>
      </c>
      <c r="G32" s="8">
        <v>0.85416666666666663</v>
      </c>
      <c r="I32" t="s">
        <v>443</v>
      </c>
      <c r="Z32" t="s">
        <v>35</v>
      </c>
      <c r="AA32" t="s">
        <v>36</v>
      </c>
      <c r="AB32" t="s">
        <v>97</v>
      </c>
      <c r="AC32" t="str">
        <f t="shared" si="0"/>
        <v>10/2/2022</v>
      </c>
      <c r="AD32" t="str">
        <f t="shared" si="1"/>
        <v>20:00</v>
      </c>
      <c r="AE32" s="8">
        <v>0.83333333333333337</v>
      </c>
      <c r="AF32">
        <f t="shared" si="2"/>
        <v>0</v>
      </c>
      <c r="AG32">
        <f t="shared" si="3"/>
        <v>1</v>
      </c>
      <c r="AH32" t="s">
        <v>412</v>
      </c>
      <c r="AI32" s="33" t="s">
        <v>36</v>
      </c>
      <c r="AJ32" s="34">
        <v>44836.854166666664</v>
      </c>
      <c r="AL32" t="str">
        <f>_xlfn.XLOOKUP(A32,From_Marty!$K$3:$K$47,From_Marty!$L$3:$L$47,"Not_Found",0,1)</f>
        <v>Journeymen</v>
      </c>
      <c r="AM32" s="10" t="s">
        <v>386</v>
      </c>
      <c r="AN32" s="11" t="s">
        <v>387</v>
      </c>
      <c r="AO32" t="str">
        <f>_xlfn.XLOOKUP(A32,From_Marty!$K$3:$K$47,From_Marty!$M$3:$M$47,"Not_Found",0,1)</f>
        <v>Legends</v>
      </c>
    </row>
    <row r="33" spans="1:41" x14ac:dyDescent="0.3">
      <c r="A33" s="3">
        <v>26</v>
      </c>
      <c r="B33" s="14" t="s">
        <v>389</v>
      </c>
      <c r="C33" s="12" t="s">
        <v>380</v>
      </c>
      <c r="D33" t="s">
        <v>35</v>
      </c>
      <c r="E33" s="3" t="s">
        <v>318</v>
      </c>
      <c r="F33" s="3" t="s">
        <v>36</v>
      </c>
      <c r="G33" s="8">
        <v>0.90972222222222221</v>
      </c>
      <c r="I33" t="s">
        <v>443</v>
      </c>
      <c r="Z33" t="s">
        <v>35</v>
      </c>
      <c r="AA33" t="s">
        <v>36</v>
      </c>
      <c r="AB33" t="s">
        <v>99</v>
      </c>
      <c r="AC33" t="str">
        <f t="shared" si="0"/>
        <v>10/2/2022</v>
      </c>
      <c r="AD33" t="str">
        <f t="shared" si="1"/>
        <v>21:20</v>
      </c>
      <c r="AE33" s="8">
        <v>0.88888888888888884</v>
      </c>
      <c r="AF33">
        <f t="shared" si="2"/>
        <v>0</v>
      </c>
      <c r="AG33">
        <f t="shared" si="3"/>
        <v>1</v>
      </c>
      <c r="AH33" t="s">
        <v>417</v>
      </c>
      <c r="AI33" s="33" t="s">
        <v>36</v>
      </c>
      <c r="AJ33" s="34">
        <v>44836.909722222219</v>
      </c>
      <c r="AL33" t="str">
        <f>_xlfn.XLOOKUP(A33,From_Marty!$K$3:$K$47,From_Marty!$L$3:$L$47,"Not_Found",0,1)</f>
        <v>Capitals</v>
      </c>
      <c r="AM33" s="15" t="s">
        <v>394</v>
      </c>
      <c r="AN33" s="17" t="s">
        <v>390</v>
      </c>
      <c r="AO33" t="str">
        <f>_xlfn.XLOOKUP(A33,From_Marty!$K$3:$K$47,From_Marty!$M$3:$M$47,"Not_Found",0,1)</f>
        <v>Hammers</v>
      </c>
    </row>
    <row r="34" spans="1:41" x14ac:dyDescent="0.3">
      <c r="A34" s="3">
        <v>27</v>
      </c>
      <c r="B34" s="16" t="s">
        <v>381</v>
      </c>
      <c r="C34" s="13" t="s">
        <v>388</v>
      </c>
      <c r="D34" t="s">
        <v>30</v>
      </c>
      <c r="E34" s="3" t="s">
        <v>319</v>
      </c>
      <c r="F34" s="3" t="s">
        <v>41</v>
      </c>
      <c r="G34" s="8">
        <v>0.89583333333333337</v>
      </c>
      <c r="Z34" t="s">
        <v>30</v>
      </c>
      <c r="AA34" t="s">
        <v>41</v>
      </c>
      <c r="AB34" t="s">
        <v>101</v>
      </c>
      <c r="AC34" t="str">
        <f t="shared" si="0"/>
        <v>10/3/2022</v>
      </c>
      <c r="AD34" t="str">
        <f t="shared" si="1"/>
        <v>21:30</v>
      </c>
      <c r="AE34" s="8">
        <v>0.89583333333333337</v>
      </c>
      <c r="AF34">
        <f t="shared" si="2"/>
        <v>0</v>
      </c>
      <c r="AG34">
        <f t="shared" si="3"/>
        <v>1</v>
      </c>
      <c r="AH34" t="s">
        <v>418</v>
      </c>
      <c r="AI34" s="33" t="s">
        <v>41</v>
      </c>
      <c r="AJ34" s="34">
        <v>44837.895833333336</v>
      </c>
      <c r="AL34" t="str">
        <f>_xlfn.XLOOKUP(A34,From_Marty!$K$3:$K$47,From_Marty!$L$3:$L$47,"Not_Found",0,1)</f>
        <v>Wizzards</v>
      </c>
      <c r="AM34" s="16" t="s">
        <v>381</v>
      </c>
      <c r="AN34" s="13" t="s">
        <v>388</v>
      </c>
      <c r="AO34" t="str">
        <f>_xlfn.XLOOKUP(A34,From_Marty!$K$3:$K$47,From_Marty!$M$3:$M$47,"Not_Found",0,1)</f>
        <v>Champs</v>
      </c>
    </row>
    <row r="35" spans="1:41" x14ac:dyDescent="0.3">
      <c r="A35" s="22">
        <v>28</v>
      </c>
      <c r="B35" s="21" t="s">
        <v>382</v>
      </c>
      <c r="C35" s="21" t="s">
        <v>383</v>
      </c>
      <c r="D35" s="23" t="s">
        <v>35</v>
      </c>
      <c r="E35" s="22" t="s">
        <v>320</v>
      </c>
      <c r="F35" s="22" t="s">
        <v>46</v>
      </c>
      <c r="G35" s="24">
        <v>0.90625</v>
      </c>
      <c r="Z35" t="s">
        <v>35</v>
      </c>
      <c r="AA35" t="s">
        <v>46</v>
      </c>
      <c r="AB35" t="s">
        <v>103</v>
      </c>
      <c r="AC35" t="str">
        <f t="shared" si="0"/>
        <v>10/4/2022</v>
      </c>
      <c r="AD35" t="str">
        <f t="shared" si="1"/>
        <v>21:45</v>
      </c>
      <c r="AE35" s="8">
        <v>0.90625</v>
      </c>
      <c r="AF35">
        <f t="shared" si="2"/>
        <v>1</v>
      </c>
      <c r="AG35">
        <f t="shared" si="3"/>
        <v>0</v>
      </c>
      <c r="AI35" s="33" t="s">
        <v>46</v>
      </c>
      <c r="AJ35" s="34">
        <v>44838.90625</v>
      </c>
      <c r="AL35" t="str">
        <f>_xlfn.XLOOKUP(A35,From_Marty!$K$3:$K$47,From_Marty!$L$3:$L$47,"Not_Found",0,1)</f>
        <v>Not_Found</v>
      </c>
      <c r="AM35" s="21" t="s">
        <v>382</v>
      </c>
      <c r="AN35" s="21" t="s">
        <v>383</v>
      </c>
      <c r="AO35" t="str">
        <f>_xlfn.XLOOKUP(A35,From_Marty!$K$3:$K$47,From_Marty!$M$3:$M$47,"Not_Found",0,1)</f>
        <v>Not_Found</v>
      </c>
    </row>
    <row r="36" spans="1:41" x14ac:dyDescent="0.3">
      <c r="A36" s="3">
        <v>29</v>
      </c>
      <c r="B36" s="15" t="s">
        <v>394</v>
      </c>
      <c r="C36" s="17" t="s">
        <v>390</v>
      </c>
      <c r="D36" t="s">
        <v>35</v>
      </c>
      <c r="E36" s="3" t="s">
        <v>321</v>
      </c>
      <c r="F36" s="3" t="s">
        <v>49</v>
      </c>
      <c r="G36" s="8">
        <v>0.89930555555555547</v>
      </c>
      <c r="H36" s="14" t="s">
        <v>389</v>
      </c>
      <c r="I36" s="12" t="s">
        <v>380</v>
      </c>
      <c r="Z36" t="s">
        <v>35</v>
      </c>
      <c r="AA36" t="s">
        <v>49</v>
      </c>
      <c r="AB36" t="s">
        <v>105</v>
      </c>
      <c r="AC36" t="str">
        <f t="shared" si="0"/>
        <v>10/5/2022</v>
      </c>
      <c r="AD36" t="str">
        <f t="shared" si="1"/>
        <v>21:35</v>
      </c>
      <c r="AE36" s="8">
        <v>0.89930555555555547</v>
      </c>
      <c r="AF36">
        <f>IF((H36="Tuesday_Night"),1,0)</f>
        <v>0</v>
      </c>
      <c r="AG36">
        <f t="shared" si="3"/>
        <v>1</v>
      </c>
      <c r="AH36" t="s">
        <v>419</v>
      </c>
      <c r="AI36" s="33" t="s">
        <v>49</v>
      </c>
      <c r="AJ36" s="34">
        <v>44839.899305555555</v>
      </c>
      <c r="AL36" t="str">
        <f>_xlfn.XLOOKUP(A36,From_Marty!$K$3:$K$47,From_Marty!$L$3:$L$47,"Not_Found",0,1)</f>
        <v>Lions_Pride</v>
      </c>
      <c r="AM36" s="14" t="s">
        <v>389</v>
      </c>
      <c r="AN36" s="12" t="s">
        <v>380</v>
      </c>
      <c r="AO36" t="str">
        <f>_xlfn.XLOOKUP(A36,From_Marty!$K$3:$K$47,From_Marty!$M$3:$M$47,"Not_Found",0,1)</f>
        <v>Wolves</v>
      </c>
    </row>
    <row r="37" spans="1:41" x14ac:dyDescent="0.3">
      <c r="A37" s="3">
        <v>30</v>
      </c>
      <c r="B37" s="11" t="s">
        <v>387</v>
      </c>
      <c r="C37" s="9" t="s">
        <v>396</v>
      </c>
      <c r="D37" t="s">
        <v>30</v>
      </c>
      <c r="E37" s="3" t="s">
        <v>322</v>
      </c>
      <c r="F37" s="3" t="s">
        <v>31</v>
      </c>
      <c r="G37" s="8">
        <v>0.82291666666666663</v>
      </c>
      <c r="Z37" t="s">
        <v>30</v>
      </c>
      <c r="AA37" t="s">
        <v>31</v>
      </c>
      <c r="AB37" t="s">
        <v>107</v>
      </c>
      <c r="AC37" t="str">
        <f t="shared" si="0"/>
        <v>10/6/2022</v>
      </c>
      <c r="AD37" t="str">
        <f t="shared" si="1"/>
        <v>19:45</v>
      </c>
      <c r="AE37" s="8">
        <v>0.82291666666666663</v>
      </c>
      <c r="AF37">
        <f t="shared" si="2"/>
        <v>0</v>
      </c>
      <c r="AG37">
        <f t="shared" si="3"/>
        <v>1</v>
      </c>
      <c r="AH37" t="s">
        <v>413</v>
      </c>
      <c r="AI37" s="33" t="s">
        <v>31</v>
      </c>
      <c r="AJ37" s="34">
        <v>44840.822916666664</v>
      </c>
      <c r="AL37" t="str">
        <f>_xlfn.XLOOKUP(A37,From_Marty!$K$3:$K$47,From_Marty!$L$3:$L$47,"Not_Found",0,1)</f>
        <v>CCHC</v>
      </c>
      <c r="AM37" s="11" t="s">
        <v>387</v>
      </c>
      <c r="AN37" s="9" t="s">
        <v>396</v>
      </c>
      <c r="AO37" t="str">
        <f>_xlfn.XLOOKUP(A37,From_Marty!$K$3:$K$47,From_Marty!$M$3:$M$47,"Not_Found",0,1)</f>
        <v>Legends</v>
      </c>
    </row>
    <row r="38" spans="1:41" x14ac:dyDescent="0.3">
      <c r="A38" s="3">
        <v>31</v>
      </c>
      <c r="B38" s="42" t="s">
        <v>380</v>
      </c>
      <c r="C38" s="42" t="s">
        <v>381</v>
      </c>
      <c r="D38" s="42" t="s">
        <v>30</v>
      </c>
      <c r="E38" s="43" t="s">
        <v>323</v>
      </c>
      <c r="F38" s="43" t="s">
        <v>66</v>
      </c>
      <c r="G38" s="46">
        <v>0.33680555555555558</v>
      </c>
      <c r="I38" t="s">
        <v>464</v>
      </c>
      <c r="Z38" t="s">
        <v>30</v>
      </c>
      <c r="AA38" t="s">
        <v>66</v>
      </c>
      <c r="AB38" t="s">
        <v>109</v>
      </c>
      <c r="AC38" t="str">
        <f t="shared" si="0"/>
        <v>10/8/2022</v>
      </c>
      <c r="AD38" t="str">
        <f t="shared" si="1"/>
        <v>8:05</v>
      </c>
      <c r="AE38" s="8">
        <v>0.33680555555555558</v>
      </c>
      <c r="AF38">
        <f t="shared" si="2"/>
        <v>0</v>
      </c>
      <c r="AG38">
        <f t="shared" si="3"/>
        <v>1</v>
      </c>
      <c r="AH38" t="s">
        <v>420</v>
      </c>
      <c r="AI38" s="33" t="s">
        <v>66</v>
      </c>
      <c r="AJ38" s="34">
        <v>44842.336805555555</v>
      </c>
      <c r="AL38" t="str">
        <f>_xlfn.XLOOKUP(A38,From_Marty!$K$3:$K$47,From_Marty!$L$3:$L$47,"Not_Found",0,1)</f>
        <v>Wizzards</v>
      </c>
      <c r="AM38" s="12" t="s">
        <v>380</v>
      </c>
      <c r="AN38" s="16" t="s">
        <v>381</v>
      </c>
      <c r="AO38" t="str">
        <f>_xlfn.XLOOKUP(A38,From_Marty!$K$3:$K$47,From_Marty!$M$3:$M$47,"Not_Found",0,1)</f>
        <v>Capitals</v>
      </c>
    </row>
    <row r="39" spans="1:41" x14ac:dyDescent="0.3">
      <c r="A39" s="3">
        <v>32</v>
      </c>
      <c r="B39" s="42" t="s">
        <v>448</v>
      </c>
      <c r="C39" s="42" t="s">
        <v>448</v>
      </c>
      <c r="D39" s="47" t="s">
        <v>30</v>
      </c>
      <c r="E39" s="48" t="s">
        <v>323</v>
      </c>
      <c r="F39" s="48" t="s">
        <v>66</v>
      </c>
      <c r="G39" s="49">
        <v>0.3923611111111111</v>
      </c>
      <c r="I39" t="s">
        <v>464</v>
      </c>
      <c r="Z39" t="s">
        <v>30</v>
      </c>
      <c r="AA39" t="s">
        <v>66</v>
      </c>
      <c r="AB39" t="s">
        <v>111</v>
      </c>
      <c r="AC39" t="str">
        <f t="shared" si="0"/>
        <v>10/8/2022</v>
      </c>
      <c r="AD39" t="str">
        <f t="shared" si="1"/>
        <v>9:25</v>
      </c>
      <c r="AE39" s="8">
        <v>0.3923611111111111</v>
      </c>
      <c r="AF39">
        <f t="shared" si="2"/>
        <v>0</v>
      </c>
      <c r="AG39">
        <v>0</v>
      </c>
      <c r="AI39" s="33" t="s">
        <v>66</v>
      </c>
      <c r="AJ39" s="34">
        <v>44842.392361111109</v>
      </c>
      <c r="AL39" t="str">
        <f>_xlfn.XLOOKUP(A39,From_Marty!$K$3:$K$47,From_Marty!$L$3:$L$47,"Not_Found",0,1)</f>
        <v>Not_Found</v>
      </c>
      <c r="AM39" s="20" t="s">
        <v>448</v>
      </c>
      <c r="AN39" s="20" t="s">
        <v>448</v>
      </c>
      <c r="AO39" t="str">
        <f>_xlfn.XLOOKUP(A39,From_Marty!$K$3:$K$47,From_Marty!$M$3:$M$47,"Not_Found",0,1)</f>
        <v>Not_Found</v>
      </c>
    </row>
    <row r="40" spans="1:41" x14ac:dyDescent="0.3">
      <c r="A40" s="3">
        <v>33</v>
      </c>
      <c r="B40" s="13" t="s">
        <v>388</v>
      </c>
      <c r="C40" s="17" t="s">
        <v>390</v>
      </c>
      <c r="D40" t="s">
        <v>35</v>
      </c>
      <c r="E40" s="3" t="s">
        <v>324</v>
      </c>
      <c r="F40" s="3" t="s">
        <v>36</v>
      </c>
      <c r="G40" s="28">
        <v>0.85763888888888884</v>
      </c>
      <c r="I40" t="s">
        <v>458</v>
      </c>
      <c r="Z40" t="s">
        <v>35</v>
      </c>
      <c r="AA40" t="s">
        <v>36</v>
      </c>
      <c r="AB40" t="s">
        <v>113</v>
      </c>
      <c r="AC40" t="str">
        <f t="shared" si="0"/>
        <v>10/9/2022</v>
      </c>
      <c r="AD40" t="str">
        <f t="shared" si="1"/>
        <v>20:15</v>
      </c>
      <c r="AE40" s="8">
        <v>0.84375</v>
      </c>
      <c r="AF40">
        <f t="shared" si="2"/>
        <v>0</v>
      </c>
      <c r="AG40">
        <f t="shared" si="3"/>
        <v>1</v>
      </c>
      <c r="AH40" t="s">
        <v>421</v>
      </c>
      <c r="AI40" s="33" t="s">
        <v>36</v>
      </c>
      <c r="AJ40" s="34">
        <v>44843.84375</v>
      </c>
      <c r="AL40" t="str">
        <f>_xlfn.XLOOKUP(A40,From_Marty!$K$3:$K$47,From_Marty!$L$3:$L$47,"Not_Found",0,1)</f>
        <v>Wolves</v>
      </c>
      <c r="AM40" s="13" t="s">
        <v>388</v>
      </c>
      <c r="AN40" s="17" t="s">
        <v>390</v>
      </c>
      <c r="AO40" t="str">
        <f>_xlfn.XLOOKUP(A40,From_Marty!$K$3:$K$47,From_Marty!$M$3:$M$47,"Not_Found",0,1)</f>
        <v>Champs</v>
      </c>
    </row>
    <row r="41" spans="1:41" x14ac:dyDescent="0.3">
      <c r="A41" s="3">
        <v>34</v>
      </c>
      <c r="B41" s="10" t="s">
        <v>386</v>
      </c>
      <c r="C41" s="9" t="s">
        <v>396</v>
      </c>
      <c r="D41" t="s">
        <v>35</v>
      </c>
      <c r="E41" s="3" t="s">
        <v>324</v>
      </c>
      <c r="F41" s="3" t="s">
        <v>36</v>
      </c>
      <c r="G41" s="28">
        <v>0.91319444444444453</v>
      </c>
      <c r="I41" t="s">
        <v>459</v>
      </c>
      <c r="Z41" t="s">
        <v>35</v>
      </c>
      <c r="AA41" t="s">
        <v>36</v>
      </c>
      <c r="AB41" t="s">
        <v>115</v>
      </c>
      <c r="AC41" t="str">
        <f t="shared" si="0"/>
        <v>10/9/2022</v>
      </c>
      <c r="AD41" t="str">
        <f t="shared" si="1"/>
        <v>21:35</v>
      </c>
      <c r="AE41" s="8">
        <v>0.89930555555555547</v>
      </c>
      <c r="AF41">
        <f t="shared" si="2"/>
        <v>0</v>
      </c>
      <c r="AG41">
        <f t="shared" si="3"/>
        <v>1</v>
      </c>
      <c r="AH41" t="s">
        <v>422</v>
      </c>
      <c r="AI41" s="33" t="s">
        <v>36</v>
      </c>
      <c r="AJ41" s="34">
        <v>44843.899305555555</v>
      </c>
      <c r="AL41" t="str">
        <f>_xlfn.XLOOKUP(A41,From_Marty!$K$3:$K$47,From_Marty!$L$3:$L$47,"Not_Found",0,1)</f>
        <v>CCHC</v>
      </c>
      <c r="AM41" s="10" t="s">
        <v>386</v>
      </c>
      <c r="AN41" s="9" t="s">
        <v>396</v>
      </c>
      <c r="AO41" t="str">
        <f>_xlfn.XLOOKUP(A41,From_Marty!$K$3:$K$47,From_Marty!$M$3:$M$47,"Not_Found",0,1)</f>
        <v>Journeymen</v>
      </c>
    </row>
    <row r="42" spans="1:41" x14ac:dyDescent="0.3">
      <c r="A42" s="3">
        <v>35</v>
      </c>
      <c r="B42" s="14" t="s">
        <v>389</v>
      </c>
      <c r="C42" s="15" t="s">
        <v>394</v>
      </c>
      <c r="D42" t="s">
        <v>30</v>
      </c>
      <c r="E42" s="3" t="s">
        <v>325</v>
      </c>
      <c r="F42" s="3" t="s">
        <v>41</v>
      </c>
      <c r="G42" s="8">
        <v>0.89583333333333337</v>
      </c>
      <c r="Z42" t="s">
        <v>30</v>
      </c>
      <c r="AA42" t="s">
        <v>41</v>
      </c>
      <c r="AB42" t="s">
        <v>117</v>
      </c>
      <c r="AC42" t="str">
        <f>TRIM(LEFT(AB42,10))</f>
        <v>10/10/2022</v>
      </c>
      <c r="AD42" t="str">
        <f t="shared" si="1"/>
        <v>21:30</v>
      </c>
      <c r="AE42" s="8">
        <v>0.89583333333333337</v>
      </c>
      <c r="AF42">
        <f t="shared" si="2"/>
        <v>0</v>
      </c>
      <c r="AG42">
        <f t="shared" si="3"/>
        <v>1</v>
      </c>
      <c r="AH42" t="s">
        <v>423</v>
      </c>
      <c r="AI42" s="33" t="s">
        <v>41</v>
      </c>
      <c r="AJ42" s="34">
        <v>44844.895833333336</v>
      </c>
      <c r="AL42" t="str">
        <f>_xlfn.XLOOKUP(A42,From_Marty!$K$3:$K$47,From_Marty!$L$3:$L$47,"Not_Found",0,1)</f>
        <v>Lions_Pride</v>
      </c>
      <c r="AM42" s="14" t="s">
        <v>389</v>
      </c>
      <c r="AN42" s="15" t="s">
        <v>394</v>
      </c>
      <c r="AO42" t="str">
        <f>_xlfn.XLOOKUP(A42,From_Marty!$K$3:$K$47,From_Marty!$M$3:$M$47,"Not_Found",0,1)</f>
        <v>Hammers</v>
      </c>
    </row>
    <row r="43" spans="1:41" x14ac:dyDescent="0.3">
      <c r="A43" s="22">
        <v>36</v>
      </c>
      <c r="B43" s="21" t="s">
        <v>382</v>
      </c>
      <c r="C43" s="21" t="s">
        <v>383</v>
      </c>
      <c r="D43" s="23" t="s">
        <v>35</v>
      </c>
      <c r="E43" s="22" t="s">
        <v>326</v>
      </c>
      <c r="F43" s="22" t="s">
        <v>46</v>
      </c>
      <c r="G43" s="24">
        <v>0.90625</v>
      </c>
      <c r="Z43" t="s">
        <v>35</v>
      </c>
      <c r="AA43" t="s">
        <v>46</v>
      </c>
      <c r="AB43" t="s">
        <v>119</v>
      </c>
      <c r="AC43" t="str">
        <f t="shared" ref="AC43:AC107" si="4">TRIM(LEFT(AB43,10))</f>
        <v>10/11/2022</v>
      </c>
      <c r="AD43" t="str">
        <f t="shared" si="1"/>
        <v>21:45</v>
      </c>
      <c r="AE43" s="8">
        <v>0.90625</v>
      </c>
      <c r="AF43">
        <f t="shared" si="2"/>
        <v>1</v>
      </c>
      <c r="AG43">
        <f t="shared" si="3"/>
        <v>0</v>
      </c>
      <c r="AI43" s="33" t="s">
        <v>46</v>
      </c>
      <c r="AJ43" s="34">
        <v>44845.90625</v>
      </c>
      <c r="AL43" t="str">
        <f>_xlfn.XLOOKUP(A43,From_Marty!$K$3:$K$47,From_Marty!$L$3:$L$47,"Not_Found",0,1)</f>
        <v>Not_Found</v>
      </c>
      <c r="AM43" s="21" t="s">
        <v>382</v>
      </c>
      <c r="AN43" s="21" t="s">
        <v>383</v>
      </c>
      <c r="AO43" t="str">
        <f>_xlfn.XLOOKUP(A43,From_Marty!$K$3:$K$47,From_Marty!$M$3:$M$47,"Not_Found",0,1)</f>
        <v>Not_Found</v>
      </c>
    </row>
    <row r="44" spans="1:41" x14ac:dyDescent="0.3">
      <c r="A44" s="3">
        <v>37</v>
      </c>
      <c r="B44" s="13" t="s">
        <v>388</v>
      </c>
      <c r="C44" s="14" t="s">
        <v>389</v>
      </c>
      <c r="D44" t="s">
        <v>35</v>
      </c>
      <c r="E44" s="3" t="s">
        <v>327</v>
      </c>
      <c r="F44" s="3" t="s">
        <v>49</v>
      </c>
      <c r="G44" s="8">
        <v>0.89930555555555547</v>
      </c>
      <c r="Z44" t="s">
        <v>35</v>
      </c>
      <c r="AA44" t="s">
        <v>49</v>
      </c>
      <c r="AB44" t="s">
        <v>121</v>
      </c>
      <c r="AC44" t="str">
        <f t="shared" si="4"/>
        <v>10/12/2022</v>
      </c>
      <c r="AD44" t="str">
        <f t="shared" si="1"/>
        <v>21:35</v>
      </c>
      <c r="AE44" s="8">
        <v>0.89930555555555547</v>
      </c>
      <c r="AF44">
        <f t="shared" si="2"/>
        <v>0</v>
      </c>
      <c r="AG44">
        <f t="shared" si="3"/>
        <v>1</v>
      </c>
      <c r="AH44" t="s">
        <v>424</v>
      </c>
      <c r="AI44" s="33" t="s">
        <v>49</v>
      </c>
      <c r="AJ44" s="34">
        <v>44846.899305555555</v>
      </c>
      <c r="AL44" t="str">
        <f>_xlfn.XLOOKUP(A44,From_Marty!$K$3:$K$47,From_Marty!$L$3:$L$47,"Not_Found",0,1)</f>
        <v>Champs</v>
      </c>
      <c r="AM44" s="13" t="s">
        <v>388</v>
      </c>
      <c r="AN44" s="14" t="s">
        <v>389</v>
      </c>
      <c r="AO44" t="str">
        <f>_xlfn.XLOOKUP(A44,From_Marty!$K$3:$K$47,From_Marty!$M$3:$M$47,"Not_Found",0,1)</f>
        <v>Hammers</v>
      </c>
    </row>
    <row r="45" spans="1:41" x14ac:dyDescent="0.3">
      <c r="A45" s="3">
        <v>38</v>
      </c>
      <c r="B45" s="11" t="s">
        <v>387</v>
      </c>
      <c r="C45" s="10" t="s">
        <v>386</v>
      </c>
      <c r="D45" t="s">
        <v>30</v>
      </c>
      <c r="E45" s="3" t="s">
        <v>328</v>
      </c>
      <c r="F45" s="3" t="s">
        <v>66</v>
      </c>
      <c r="G45" s="8">
        <v>0.30902777777777779</v>
      </c>
      <c r="Z45" t="s">
        <v>30</v>
      </c>
      <c r="AA45" t="s">
        <v>66</v>
      </c>
      <c r="AB45" t="s">
        <v>123</v>
      </c>
      <c r="AC45" t="str">
        <f t="shared" si="4"/>
        <v>10/15/2022</v>
      </c>
      <c r="AD45" t="str">
        <f t="shared" si="1"/>
        <v>7:25</v>
      </c>
      <c r="AE45" s="8">
        <v>0.30902777777777779</v>
      </c>
      <c r="AF45">
        <f t="shared" si="2"/>
        <v>0</v>
      </c>
      <c r="AG45">
        <f t="shared" si="3"/>
        <v>1</v>
      </c>
      <c r="AH45" t="s">
        <v>425</v>
      </c>
      <c r="AI45" s="33" t="s">
        <v>66</v>
      </c>
      <c r="AJ45" s="34">
        <v>44849.309027777781</v>
      </c>
      <c r="AL45" t="str">
        <f>_xlfn.XLOOKUP(A45,From_Marty!$K$3:$K$47,From_Marty!$L$3:$L$47,"Not_Found",0,1)</f>
        <v>Journeymen</v>
      </c>
      <c r="AM45" s="11" t="s">
        <v>387</v>
      </c>
      <c r="AN45" s="10" t="s">
        <v>386</v>
      </c>
      <c r="AO45" t="str">
        <f>_xlfn.XLOOKUP(A45,From_Marty!$K$3:$K$47,From_Marty!$M$3:$M$47,"Not_Found",0,1)</f>
        <v>Legends</v>
      </c>
    </row>
    <row r="46" spans="1:41" x14ac:dyDescent="0.3">
      <c r="A46" s="3">
        <v>39</v>
      </c>
      <c r="B46" s="17" t="s">
        <v>390</v>
      </c>
      <c r="C46" s="16" t="s">
        <v>381</v>
      </c>
      <c r="D46" t="s">
        <v>30</v>
      </c>
      <c r="E46" s="3" t="s">
        <v>328</v>
      </c>
      <c r="F46" s="3" t="s">
        <v>66</v>
      </c>
      <c r="G46" s="8">
        <v>0.36458333333333331</v>
      </c>
      <c r="Z46" t="s">
        <v>30</v>
      </c>
      <c r="AA46" t="s">
        <v>66</v>
      </c>
      <c r="AB46" t="s">
        <v>125</v>
      </c>
      <c r="AC46" t="str">
        <f t="shared" si="4"/>
        <v>10/15/2022</v>
      </c>
      <c r="AD46" t="str">
        <f t="shared" si="1"/>
        <v>8:45</v>
      </c>
      <c r="AE46" s="8">
        <v>0.36458333333333331</v>
      </c>
      <c r="AF46">
        <f t="shared" si="2"/>
        <v>0</v>
      </c>
      <c r="AG46">
        <f t="shared" si="3"/>
        <v>1</v>
      </c>
      <c r="AH46" t="s">
        <v>426</v>
      </c>
      <c r="AI46" s="33" t="s">
        <v>66</v>
      </c>
      <c r="AJ46" s="34">
        <v>44849.364583333336</v>
      </c>
      <c r="AL46" t="str">
        <f>_xlfn.XLOOKUP(A46,From_Marty!$K$3:$K$47,From_Marty!$L$3:$L$47,"Not_Found",0,1)</f>
        <v>Wizzards</v>
      </c>
      <c r="AM46" s="17" t="s">
        <v>390</v>
      </c>
      <c r="AN46" s="16" t="s">
        <v>381</v>
      </c>
      <c r="AO46" t="str">
        <f>_xlfn.XLOOKUP(A46,From_Marty!$K$3:$K$47,From_Marty!$M$3:$M$47,"Not_Found",0,1)</f>
        <v>Wolves</v>
      </c>
    </row>
    <row r="47" spans="1:41" x14ac:dyDescent="0.3">
      <c r="A47" s="3">
        <v>40</v>
      </c>
      <c r="B47" s="12" t="s">
        <v>380</v>
      </c>
      <c r="C47" s="15" t="s">
        <v>394</v>
      </c>
      <c r="D47" t="s">
        <v>30</v>
      </c>
      <c r="E47" s="3" t="s">
        <v>328</v>
      </c>
      <c r="F47" s="3" t="s">
        <v>66</v>
      </c>
      <c r="G47" s="8">
        <v>0.4201388888888889</v>
      </c>
      <c r="Z47" t="s">
        <v>30</v>
      </c>
      <c r="AA47" t="s">
        <v>66</v>
      </c>
      <c r="AB47" t="s">
        <v>127</v>
      </c>
      <c r="AC47" t="str">
        <f t="shared" si="4"/>
        <v>10/15/2022</v>
      </c>
      <c r="AD47" t="str">
        <f t="shared" si="1"/>
        <v>10:05</v>
      </c>
      <c r="AE47" s="8">
        <v>0.4201388888888889</v>
      </c>
      <c r="AF47">
        <f t="shared" si="2"/>
        <v>0</v>
      </c>
      <c r="AG47">
        <f t="shared" si="3"/>
        <v>1</v>
      </c>
      <c r="AH47" t="s">
        <v>427</v>
      </c>
      <c r="AI47" s="33" t="s">
        <v>66</v>
      </c>
      <c r="AJ47" s="34">
        <v>44849.420138888891</v>
      </c>
      <c r="AL47" t="str">
        <f>_xlfn.XLOOKUP(A47,From_Marty!$K$3:$K$47,From_Marty!$L$3:$L$47,"Not_Found",0,1)</f>
        <v>Lions_Pride</v>
      </c>
      <c r="AM47" s="12" t="s">
        <v>380</v>
      </c>
      <c r="AN47" s="15" t="s">
        <v>394</v>
      </c>
      <c r="AO47" t="str">
        <f>_xlfn.XLOOKUP(A47,From_Marty!$K$3:$K$47,From_Marty!$M$3:$M$47,"Not_Found",0,1)</f>
        <v>Capitals</v>
      </c>
    </row>
    <row r="48" spans="1:41" x14ac:dyDescent="0.3">
      <c r="A48" s="3">
        <v>41</v>
      </c>
      <c r="B48" s="19" t="s">
        <v>446</v>
      </c>
      <c r="C48" s="19" t="s">
        <v>447</v>
      </c>
      <c r="D48" s="38" t="s">
        <v>30</v>
      </c>
      <c r="E48" s="39" t="s">
        <v>328</v>
      </c>
      <c r="F48" s="39" t="s">
        <v>66</v>
      </c>
      <c r="G48" s="40">
        <v>0.47569444444444442</v>
      </c>
      <c r="Z48" t="s">
        <v>30</v>
      </c>
      <c r="AA48" t="s">
        <v>66</v>
      </c>
      <c r="AB48" t="s">
        <v>129</v>
      </c>
      <c r="AC48" t="str">
        <f t="shared" si="4"/>
        <v>10/15/2022</v>
      </c>
      <c r="AD48" t="str">
        <f t="shared" si="1"/>
        <v>11:25</v>
      </c>
      <c r="AE48" s="8">
        <v>0.47569444444444442</v>
      </c>
      <c r="AF48">
        <f t="shared" si="2"/>
        <v>0</v>
      </c>
      <c r="AG48">
        <v>0</v>
      </c>
      <c r="AI48" s="33" t="s">
        <v>66</v>
      </c>
      <c r="AJ48" s="34">
        <v>44849.475694444445</v>
      </c>
      <c r="AL48" t="str">
        <f>_xlfn.XLOOKUP(A48,From_Marty!$K$3:$K$47,From_Marty!$L$3:$L$47,"Not_Found",0,1)</f>
        <v>Not_Found</v>
      </c>
      <c r="AM48" s="19" t="s">
        <v>446</v>
      </c>
      <c r="AN48" s="19" t="s">
        <v>447</v>
      </c>
      <c r="AO48" t="str">
        <f>_xlfn.XLOOKUP(A48,From_Marty!$K$3:$K$47,From_Marty!$M$3:$M$47,"Not_Found",0,1)</f>
        <v>Not_Found</v>
      </c>
    </row>
    <row r="49" spans="1:41" x14ac:dyDescent="0.3">
      <c r="A49" s="3">
        <v>42</v>
      </c>
      <c r="B49" s="9" t="s">
        <v>396</v>
      </c>
      <c r="C49" s="10" t="s">
        <v>386</v>
      </c>
      <c r="D49" t="s">
        <v>35</v>
      </c>
      <c r="E49" s="3" t="s">
        <v>329</v>
      </c>
      <c r="F49" s="3" t="s">
        <v>36</v>
      </c>
      <c r="G49" s="8">
        <v>0.83333333333333337</v>
      </c>
      <c r="H49" s="9" t="s">
        <v>396</v>
      </c>
      <c r="I49" s="11" t="s">
        <v>387</v>
      </c>
      <c r="Z49" t="s">
        <v>35</v>
      </c>
      <c r="AA49" t="s">
        <v>36</v>
      </c>
      <c r="AB49" t="s">
        <v>131</v>
      </c>
      <c r="AC49" t="str">
        <f t="shared" si="4"/>
        <v>10/16/2022</v>
      </c>
      <c r="AD49" t="str">
        <f t="shared" si="1"/>
        <v>20:00</v>
      </c>
      <c r="AE49" s="8">
        <v>0.83333333333333337</v>
      </c>
      <c r="AF49">
        <f>IF((H49="Tuesday_Night"),1,0)</f>
        <v>0</v>
      </c>
      <c r="AG49">
        <f t="shared" si="3"/>
        <v>1</v>
      </c>
      <c r="AH49" t="s">
        <v>428</v>
      </c>
      <c r="AI49" s="33" t="s">
        <v>36</v>
      </c>
      <c r="AJ49" s="34">
        <v>44850.833333333336</v>
      </c>
      <c r="AL49" t="str">
        <f>_xlfn.XLOOKUP(A49,From_Marty!$K$3:$K$47,From_Marty!$L$3:$L$47,"Not_Found",0,1)</f>
        <v>CCHC</v>
      </c>
      <c r="AM49" s="9" t="s">
        <v>396</v>
      </c>
      <c r="AN49" s="11" t="s">
        <v>387</v>
      </c>
      <c r="AO49" t="str">
        <f>_xlfn.XLOOKUP(A49,From_Marty!$K$3:$K$47,From_Marty!$M$3:$M$47,"Not_Found",0,1)</f>
        <v>Journeymen</v>
      </c>
    </row>
    <row r="50" spans="1:41" x14ac:dyDescent="0.3">
      <c r="A50" s="3">
        <v>43</v>
      </c>
      <c r="B50" s="17" t="s">
        <v>390</v>
      </c>
      <c r="C50" s="14" t="s">
        <v>389</v>
      </c>
      <c r="D50" t="s">
        <v>35</v>
      </c>
      <c r="E50" s="3" t="s">
        <v>329</v>
      </c>
      <c r="F50" s="3" t="s">
        <v>36</v>
      </c>
      <c r="G50" s="8">
        <v>0.88888888888888884</v>
      </c>
      <c r="Z50" t="s">
        <v>35</v>
      </c>
      <c r="AA50" t="s">
        <v>36</v>
      </c>
      <c r="AB50" t="s">
        <v>133</v>
      </c>
      <c r="AC50" t="str">
        <f t="shared" si="4"/>
        <v>10/16/2022</v>
      </c>
      <c r="AD50" t="str">
        <f t="shared" si="1"/>
        <v>21:20</v>
      </c>
      <c r="AE50" s="8">
        <v>0.88888888888888884</v>
      </c>
      <c r="AF50">
        <f t="shared" si="2"/>
        <v>0</v>
      </c>
      <c r="AG50">
        <f t="shared" si="3"/>
        <v>1</v>
      </c>
      <c r="AH50" t="s">
        <v>429</v>
      </c>
      <c r="AI50" s="33" t="s">
        <v>36</v>
      </c>
      <c r="AJ50" s="34">
        <v>44850.888888888891</v>
      </c>
      <c r="AL50" t="str">
        <f>_xlfn.XLOOKUP(A50,From_Marty!$K$3:$K$47,From_Marty!$L$3:$L$47,"Not_Found",0,1)</f>
        <v>Wolves</v>
      </c>
      <c r="AM50" s="17" t="s">
        <v>390</v>
      </c>
      <c r="AN50" s="14" t="s">
        <v>389</v>
      </c>
      <c r="AO50" t="str">
        <f>_xlfn.XLOOKUP(A50,From_Marty!$K$3:$K$47,From_Marty!$M$3:$M$47,"Not_Found",0,1)</f>
        <v>Hammers</v>
      </c>
    </row>
    <row r="51" spans="1:41" x14ac:dyDescent="0.3">
      <c r="A51" s="3">
        <v>44</v>
      </c>
      <c r="B51" s="12" t="s">
        <v>380</v>
      </c>
      <c r="C51" s="13" t="s">
        <v>388</v>
      </c>
      <c r="D51" t="s">
        <v>30</v>
      </c>
      <c r="E51" s="3" t="s">
        <v>330</v>
      </c>
      <c r="F51" s="3" t="s">
        <v>41</v>
      </c>
      <c r="G51" s="8">
        <v>0.89583333333333337</v>
      </c>
      <c r="Z51" t="s">
        <v>30</v>
      </c>
      <c r="AA51" t="s">
        <v>41</v>
      </c>
      <c r="AB51" t="s">
        <v>135</v>
      </c>
      <c r="AC51" t="str">
        <f t="shared" si="4"/>
        <v>10/17/2022</v>
      </c>
      <c r="AD51" t="str">
        <f t="shared" si="1"/>
        <v>21:30</v>
      </c>
      <c r="AE51" s="8">
        <v>0.89583333333333337</v>
      </c>
      <c r="AF51">
        <f t="shared" si="2"/>
        <v>0</v>
      </c>
      <c r="AG51">
        <f t="shared" si="3"/>
        <v>1</v>
      </c>
      <c r="AH51" t="s">
        <v>430</v>
      </c>
      <c r="AI51" s="33" t="s">
        <v>41</v>
      </c>
      <c r="AJ51" s="34">
        <v>44851.895833333336</v>
      </c>
      <c r="AL51" t="str">
        <f>_xlfn.XLOOKUP(A51,From_Marty!$K$3:$K$47,From_Marty!$L$3:$L$47,"Not_Found",0,1)</f>
        <v>Capitals</v>
      </c>
      <c r="AM51" s="12" t="s">
        <v>380</v>
      </c>
      <c r="AN51" s="13" t="s">
        <v>388</v>
      </c>
      <c r="AO51" t="str">
        <f>_xlfn.XLOOKUP(A51,From_Marty!$K$3:$K$47,From_Marty!$M$3:$M$47,"Not_Found",0,1)</f>
        <v>Champs</v>
      </c>
    </row>
    <row r="52" spans="1:41" x14ac:dyDescent="0.3">
      <c r="A52" s="22">
        <v>45</v>
      </c>
      <c r="B52" s="21" t="s">
        <v>382</v>
      </c>
      <c r="C52" s="21" t="s">
        <v>383</v>
      </c>
      <c r="D52" s="23" t="s">
        <v>35</v>
      </c>
      <c r="E52" s="22" t="s">
        <v>331</v>
      </c>
      <c r="F52" s="22" t="s">
        <v>46</v>
      </c>
      <c r="G52" s="24">
        <v>0.90625</v>
      </c>
      <c r="Z52" t="s">
        <v>35</v>
      </c>
      <c r="AA52" t="s">
        <v>46</v>
      </c>
      <c r="AB52" t="s">
        <v>137</v>
      </c>
      <c r="AC52" t="str">
        <f t="shared" si="4"/>
        <v>10/18/2022</v>
      </c>
      <c r="AD52" t="str">
        <f t="shared" si="1"/>
        <v>21:45</v>
      </c>
      <c r="AE52" s="8">
        <v>0.90625</v>
      </c>
      <c r="AF52">
        <f t="shared" si="2"/>
        <v>1</v>
      </c>
      <c r="AG52">
        <f t="shared" si="3"/>
        <v>0</v>
      </c>
      <c r="AI52" s="33" t="s">
        <v>46</v>
      </c>
      <c r="AJ52" s="34">
        <v>44852.90625</v>
      </c>
      <c r="AL52" t="str">
        <f>_xlfn.XLOOKUP(A52,From_Marty!$K$3:$K$47,From_Marty!$L$3:$L$47,"Not_Found",0,1)</f>
        <v>Not_Found</v>
      </c>
      <c r="AM52" s="21" t="s">
        <v>382</v>
      </c>
      <c r="AN52" s="21" t="s">
        <v>383</v>
      </c>
      <c r="AO52" t="str">
        <f>_xlfn.XLOOKUP(A52,From_Marty!$K$3:$K$47,From_Marty!$M$3:$M$47,"Not_Found",0,1)</f>
        <v>Not_Found</v>
      </c>
    </row>
    <row r="53" spans="1:41" x14ac:dyDescent="0.3">
      <c r="A53" s="3">
        <v>46</v>
      </c>
      <c r="B53" s="16" t="s">
        <v>381</v>
      </c>
      <c r="C53" s="15" t="s">
        <v>394</v>
      </c>
      <c r="D53" t="s">
        <v>35</v>
      </c>
      <c r="E53" s="3" t="s">
        <v>332</v>
      </c>
      <c r="F53" s="3" t="s">
        <v>49</v>
      </c>
      <c r="G53" s="8">
        <v>0.89930555555555547</v>
      </c>
      <c r="H53" s="9" t="s">
        <v>396</v>
      </c>
      <c r="I53" s="10" t="s">
        <v>386</v>
      </c>
      <c r="Z53" t="s">
        <v>35</v>
      </c>
      <c r="AA53" t="s">
        <v>49</v>
      </c>
      <c r="AB53" t="s">
        <v>139</v>
      </c>
      <c r="AC53" t="str">
        <f t="shared" si="4"/>
        <v>10/19/2022</v>
      </c>
      <c r="AD53" t="str">
        <f t="shared" si="1"/>
        <v>21:35</v>
      </c>
      <c r="AE53" s="8">
        <v>0.89930555555555547</v>
      </c>
      <c r="AF53">
        <f t="shared" si="2"/>
        <v>0</v>
      </c>
      <c r="AG53">
        <f t="shared" si="3"/>
        <v>1</v>
      </c>
      <c r="AH53" t="s">
        <v>431</v>
      </c>
      <c r="AI53" s="33" t="s">
        <v>49</v>
      </c>
      <c r="AJ53" s="34">
        <v>44853.899305555555</v>
      </c>
      <c r="AL53" t="str">
        <f>_xlfn.XLOOKUP(A53,From_Marty!$K$3:$K$47,From_Marty!$L$3:$L$47,"Not_Found",0,1)</f>
        <v>Lions_Pride</v>
      </c>
      <c r="AM53" s="9" t="s">
        <v>396</v>
      </c>
      <c r="AN53" s="10" t="s">
        <v>386</v>
      </c>
      <c r="AO53" t="str">
        <f>_xlfn.XLOOKUP(A53,From_Marty!$K$3:$K$47,From_Marty!$M$3:$M$47,"Not_Found",0,1)</f>
        <v>Wizzards</v>
      </c>
    </row>
    <row r="54" spans="1:41" x14ac:dyDescent="0.3">
      <c r="A54" s="22">
        <v>47</v>
      </c>
      <c r="B54" s="21" t="s">
        <v>382</v>
      </c>
      <c r="C54" s="21" t="s">
        <v>383</v>
      </c>
      <c r="D54" s="23" t="s">
        <v>35</v>
      </c>
      <c r="E54" s="22" t="s">
        <v>333</v>
      </c>
      <c r="F54" s="22" t="s">
        <v>46</v>
      </c>
      <c r="G54" s="24">
        <v>0.90625</v>
      </c>
      <c r="Z54" t="s">
        <v>35</v>
      </c>
      <c r="AA54" t="s">
        <v>46</v>
      </c>
      <c r="AB54" t="s">
        <v>141</v>
      </c>
      <c r="AC54" t="str">
        <f t="shared" si="4"/>
        <v>10/25/2022</v>
      </c>
      <c r="AD54" t="str">
        <f t="shared" si="1"/>
        <v>21:45</v>
      </c>
      <c r="AE54" s="8">
        <v>0.90625</v>
      </c>
      <c r="AF54">
        <f t="shared" si="2"/>
        <v>1</v>
      </c>
      <c r="AG54">
        <f t="shared" si="3"/>
        <v>0</v>
      </c>
      <c r="AI54" s="33" t="s">
        <v>46</v>
      </c>
      <c r="AJ54" s="34">
        <v>44859.90625</v>
      </c>
      <c r="AL54" t="str">
        <f>_xlfn.XLOOKUP(A54,From_Marty!$K$3:$K$47,From_Marty!$L$3:$L$47,"Not_Found",0,1)</f>
        <v>Not_Found</v>
      </c>
      <c r="AM54" s="21" t="s">
        <v>382</v>
      </c>
      <c r="AN54" s="21" t="s">
        <v>383</v>
      </c>
      <c r="AO54" t="str">
        <f>_xlfn.XLOOKUP(A54,From_Marty!$K$3:$K$47,From_Marty!$M$3:$M$47,"Not_Found",0,1)</f>
        <v>Not_Found</v>
      </c>
    </row>
    <row r="55" spans="1:41" x14ac:dyDescent="0.3">
      <c r="A55" s="3">
        <v>48</v>
      </c>
      <c r="B55" s="9" t="s">
        <v>396</v>
      </c>
      <c r="C55" s="11" t="s">
        <v>387</v>
      </c>
      <c r="D55" t="s">
        <v>35</v>
      </c>
      <c r="E55" s="3" t="s">
        <v>334</v>
      </c>
      <c r="F55" s="3" t="s">
        <v>49</v>
      </c>
      <c r="G55" s="8">
        <v>0.89930555555555547</v>
      </c>
      <c r="H55" s="16" t="s">
        <v>381</v>
      </c>
      <c r="I55" s="15" t="s">
        <v>394</v>
      </c>
      <c r="Z55" t="s">
        <v>35</v>
      </c>
      <c r="AA55" t="s">
        <v>49</v>
      </c>
      <c r="AB55" t="s">
        <v>143</v>
      </c>
      <c r="AC55" t="str">
        <f t="shared" si="4"/>
        <v>10/26/2022</v>
      </c>
      <c r="AD55" t="str">
        <f t="shared" si="1"/>
        <v>21:35</v>
      </c>
      <c r="AE55" s="8">
        <v>0.89930555555555547</v>
      </c>
      <c r="AF55">
        <f t="shared" si="2"/>
        <v>0</v>
      </c>
      <c r="AG55">
        <f t="shared" si="3"/>
        <v>1</v>
      </c>
      <c r="AH55" t="s">
        <v>432</v>
      </c>
      <c r="AI55" s="33" t="s">
        <v>49</v>
      </c>
      <c r="AJ55" s="34">
        <v>44860.899305555555</v>
      </c>
      <c r="AL55" t="str">
        <f>_xlfn.XLOOKUP(A55,From_Marty!$K$3:$K$47,From_Marty!$L$3:$L$47,"Not_Found",0,1)</f>
        <v>CCHC</v>
      </c>
      <c r="AM55" s="16" t="s">
        <v>381</v>
      </c>
      <c r="AN55" s="15" t="s">
        <v>394</v>
      </c>
      <c r="AO55" t="str">
        <f>_xlfn.XLOOKUP(A55,From_Marty!$K$3:$K$47,From_Marty!$M$3:$M$47,"Not_Found",0,1)</f>
        <v>Legends</v>
      </c>
    </row>
    <row r="56" spans="1:41" x14ac:dyDescent="0.3">
      <c r="A56" s="3">
        <v>49</v>
      </c>
      <c r="B56" s="17" t="s">
        <v>390</v>
      </c>
      <c r="C56" s="12" t="s">
        <v>380</v>
      </c>
      <c r="D56" t="s">
        <v>30</v>
      </c>
      <c r="E56" s="3" t="s">
        <v>335</v>
      </c>
      <c r="F56" s="3" t="s">
        <v>31</v>
      </c>
      <c r="G56" s="8">
        <v>0.84375</v>
      </c>
      <c r="H56" s="14" t="s">
        <v>389</v>
      </c>
      <c r="I56" s="16" t="s">
        <v>381</v>
      </c>
      <c r="Z56" t="s">
        <v>30</v>
      </c>
      <c r="AA56" t="s">
        <v>31</v>
      </c>
      <c r="AB56" t="s">
        <v>145</v>
      </c>
      <c r="AC56" t="str">
        <f t="shared" si="4"/>
        <v>10/27/2022</v>
      </c>
      <c r="AD56" t="str">
        <f t="shared" si="1"/>
        <v>22:15</v>
      </c>
      <c r="AE56" s="8">
        <v>0.92708333333333337</v>
      </c>
      <c r="AF56">
        <f>IF((H56="Tuesday_Night"),1,0)</f>
        <v>0</v>
      </c>
      <c r="AG56">
        <f t="shared" si="3"/>
        <v>1</v>
      </c>
      <c r="AH56" t="s">
        <v>433</v>
      </c>
      <c r="AI56" s="33" t="s">
        <v>31</v>
      </c>
      <c r="AJ56" s="34">
        <v>44861.84375</v>
      </c>
      <c r="AL56" t="str">
        <f>_xlfn.XLOOKUP(A56,From_Marty!$K$3:$K$47,From_Marty!$L$3:$L$47,"Not_Found",0,1)</f>
        <v>Wolves</v>
      </c>
      <c r="AM56" s="14" t="s">
        <v>389</v>
      </c>
      <c r="AN56" s="16" t="s">
        <v>381</v>
      </c>
      <c r="AO56" t="str">
        <f>_xlfn.XLOOKUP(A56,From_Marty!$K$3:$K$47,From_Marty!$M$3:$M$47,"Not_Found",0,1)</f>
        <v>Capitals</v>
      </c>
    </row>
    <row r="57" spans="1:41" x14ac:dyDescent="0.3">
      <c r="A57" s="3">
        <v>50</v>
      </c>
      <c r="B57" s="15" t="s">
        <v>394</v>
      </c>
      <c r="C57" s="13" t="s">
        <v>388</v>
      </c>
      <c r="D57" t="s">
        <v>35</v>
      </c>
      <c r="E57" s="3" t="s">
        <v>336</v>
      </c>
      <c r="F57" s="3" t="s">
        <v>36</v>
      </c>
      <c r="G57" s="8">
        <v>0.83333333333333337</v>
      </c>
      <c r="Z57" t="s">
        <v>35</v>
      </c>
      <c r="AA57" t="s">
        <v>36</v>
      </c>
      <c r="AB57" t="s">
        <v>147</v>
      </c>
      <c r="AC57" t="str">
        <f t="shared" si="4"/>
        <v>10/30/2022</v>
      </c>
      <c r="AD57" t="str">
        <f t="shared" si="1"/>
        <v>20:00</v>
      </c>
      <c r="AE57" s="8">
        <v>0.83333333333333337</v>
      </c>
      <c r="AF57">
        <f t="shared" si="2"/>
        <v>0</v>
      </c>
      <c r="AG57">
        <f t="shared" si="3"/>
        <v>1</v>
      </c>
      <c r="AH57" t="s">
        <v>434</v>
      </c>
      <c r="AI57" s="33" t="s">
        <v>36</v>
      </c>
      <c r="AJ57" s="34">
        <v>44864.833333333336</v>
      </c>
      <c r="AL57" t="str">
        <f>_xlfn.XLOOKUP(A57,From_Marty!$K$3:$K$47,From_Marty!$L$3:$L$47,"Not_Found",0,1)</f>
        <v>Lions_Pride</v>
      </c>
      <c r="AM57" s="15" t="s">
        <v>394</v>
      </c>
      <c r="AN57" s="13" t="s">
        <v>388</v>
      </c>
      <c r="AO57" t="str">
        <f>_xlfn.XLOOKUP(A57,From_Marty!$K$3:$K$47,From_Marty!$M$3:$M$47,"Not_Found",0,1)</f>
        <v>Champs</v>
      </c>
    </row>
    <row r="58" spans="1:41" x14ac:dyDescent="0.3">
      <c r="A58" s="3">
        <v>51</v>
      </c>
      <c r="B58" s="10" t="s">
        <v>386</v>
      </c>
      <c r="C58" s="11" t="s">
        <v>387</v>
      </c>
      <c r="D58" t="s">
        <v>35</v>
      </c>
      <c r="E58" s="3" t="s">
        <v>336</v>
      </c>
      <c r="F58" s="3" t="s">
        <v>36</v>
      </c>
      <c r="G58" s="8">
        <v>0.88888888888888884</v>
      </c>
      <c r="Z58" t="s">
        <v>35</v>
      </c>
      <c r="AA58" t="s">
        <v>36</v>
      </c>
      <c r="AB58" t="s">
        <v>149</v>
      </c>
      <c r="AC58" t="str">
        <f t="shared" si="4"/>
        <v>10/30/2022</v>
      </c>
      <c r="AD58" t="str">
        <f t="shared" si="1"/>
        <v>21:20</v>
      </c>
      <c r="AE58" s="8">
        <v>0.88888888888888884</v>
      </c>
      <c r="AF58">
        <f t="shared" si="2"/>
        <v>0</v>
      </c>
      <c r="AG58">
        <f t="shared" si="3"/>
        <v>1</v>
      </c>
      <c r="AH58" t="s">
        <v>435</v>
      </c>
      <c r="AI58" s="33" t="s">
        <v>36</v>
      </c>
      <c r="AJ58" s="34">
        <v>44864.888888888891</v>
      </c>
      <c r="AL58" t="str">
        <f>_xlfn.XLOOKUP(A58,From_Marty!$K$3:$K$47,From_Marty!$L$3:$L$47,"Not_Found",0,1)</f>
        <v>Journeymen</v>
      </c>
      <c r="AM58" s="10" t="s">
        <v>386</v>
      </c>
      <c r="AN58" s="11" t="s">
        <v>387</v>
      </c>
      <c r="AO58" t="str">
        <f>_xlfn.XLOOKUP(A58,From_Marty!$K$3:$K$47,From_Marty!$M$3:$M$47,"Not_Found",0,1)</f>
        <v>Legends</v>
      </c>
    </row>
    <row r="59" spans="1:41" x14ac:dyDescent="0.3">
      <c r="A59" s="3">
        <v>52</v>
      </c>
      <c r="B59" s="14" t="s">
        <v>389</v>
      </c>
      <c r="C59" s="16" t="s">
        <v>381</v>
      </c>
      <c r="D59" t="s">
        <v>30</v>
      </c>
      <c r="E59" s="3" t="s">
        <v>337</v>
      </c>
      <c r="F59" s="3" t="s">
        <v>41</v>
      </c>
      <c r="G59" s="8">
        <v>0.89583333333333337</v>
      </c>
      <c r="H59" s="17" t="s">
        <v>390</v>
      </c>
      <c r="I59" s="12" t="s">
        <v>380</v>
      </c>
      <c r="Z59" t="s">
        <v>30</v>
      </c>
      <c r="AA59" t="s">
        <v>41</v>
      </c>
      <c r="AB59" t="s">
        <v>151</v>
      </c>
      <c r="AC59" t="str">
        <f t="shared" si="4"/>
        <v>10/31/2022</v>
      </c>
      <c r="AD59" t="str">
        <f t="shared" si="1"/>
        <v>21:30</v>
      </c>
      <c r="AE59" s="8">
        <v>0.89583333333333337</v>
      </c>
      <c r="AF59">
        <f t="shared" si="2"/>
        <v>0</v>
      </c>
      <c r="AG59">
        <f t="shared" si="3"/>
        <v>1</v>
      </c>
      <c r="AH59" t="s">
        <v>436</v>
      </c>
      <c r="AI59" s="33" t="s">
        <v>41</v>
      </c>
      <c r="AJ59" s="34">
        <v>44865.895833333336</v>
      </c>
      <c r="AL59" t="str">
        <f>_xlfn.XLOOKUP(A59,From_Marty!$K$3:$K$47,From_Marty!$L$3:$L$47,"Not_Found",0,1)</f>
        <v>Wizzards</v>
      </c>
      <c r="AM59" s="17" t="s">
        <v>390</v>
      </c>
      <c r="AN59" s="12" t="s">
        <v>380</v>
      </c>
      <c r="AO59" t="str">
        <f>_xlfn.XLOOKUP(A59,From_Marty!$K$3:$K$47,From_Marty!$M$3:$M$47,"Not_Found",0,1)</f>
        <v>Hammers</v>
      </c>
    </row>
    <row r="60" spans="1:41" x14ac:dyDescent="0.3">
      <c r="A60" s="22">
        <v>53</v>
      </c>
      <c r="B60" s="21" t="s">
        <v>382</v>
      </c>
      <c r="C60" s="21" t="s">
        <v>383</v>
      </c>
      <c r="D60" s="23" t="s">
        <v>35</v>
      </c>
      <c r="E60" s="22" t="s">
        <v>338</v>
      </c>
      <c r="F60" s="22" t="s">
        <v>46</v>
      </c>
      <c r="G60" s="24">
        <v>0.90625</v>
      </c>
      <c r="Z60" t="s">
        <v>35</v>
      </c>
      <c r="AA60" t="s">
        <v>46</v>
      </c>
      <c r="AB60" t="s">
        <v>156</v>
      </c>
      <c r="AC60" t="str">
        <f t="shared" si="4"/>
        <v>11/1/2022</v>
      </c>
      <c r="AD60" t="str">
        <f t="shared" si="1"/>
        <v>21:45</v>
      </c>
      <c r="AE60" s="8">
        <v>0.90625</v>
      </c>
      <c r="AF60">
        <f t="shared" si="2"/>
        <v>1</v>
      </c>
      <c r="AG60">
        <f t="shared" si="3"/>
        <v>0</v>
      </c>
      <c r="AI60" s="33" t="s">
        <v>46</v>
      </c>
      <c r="AJ60" s="34">
        <v>44866.90625</v>
      </c>
      <c r="AL60" t="str">
        <f>_xlfn.XLOOKUP(A60,From_Marty!$K$3:$K$47,From_Marty!$L$3:$L$47,"Not_Found",0,1)</f>
        <v>Not_Found</v>
      </c>
      <c r="AM60" s="21" t="s">
        <v>382</v>
      </c>
      <c r="AN60" s="21" t="s">
        <v>383</v>
      </c>
      <c r="AO60" t="str">
        <f>_xlfn.XLOOKUP(A60,From_Marty!$K$3:$K$47,From_Marty!$M$3:$M$47,"Not_Found",0,1)</f>
        <v>Not_Found</v>
      </c>
    </row>
    <row r="61" spans="1:41" x14ac:dyDescent="0.3">
      <c r="A61" s="3">
        <v>54</v>
      </c>
      <c r="B61" s="15" t="s">
        <v>394</v>
      </c>
      <c r="C61" s="17" t="s">
        <v>390</v>
      </c>
      <c r="D61" t="s">
        <v>35</v>
      </c>
      <c r="E61" s="3" t="s">
        <v>339</v>
      </c>
      <c r="F61" s="3" t="s">
        <v>49</v>
      </c>
      <c r="G61" s="8">
        <v>0.89930555555555547</v>
      </c>
      <c r="Z61" t="s">
        <v>35</v>
      </c>
      <c r="AA61" t="s">
        <v>49</v>
      </c>
      <c r="AB61" t="s">
        <v>158</v>
      </c>
      <c r="AC61" t="str">
        <f t="shared" si="4"/>
        <v>11/2/2022</v>
      </c>
      <c r="AD61" t="str">
        <f t="shared" si="1"/>
        <v>21:35</v>
      </c>
      <c r="AE61" s="8">
        <v>0.89930555555555547</v>
      </c>
      <c r="AF61">
        <f t="shared" si="2"/>
        <v>0</v>
      </c>
      <c r="AG61">
        <f t="shared" si="3"/>
        <v>1</v>
      </c>
      <c r="AH61" t="s">
        <v>437</v>
      </c>
      <c r="AI61" s="33" t="s">
        <v>49</v>
      </c>
      <c r="AJ61" s="34">
        <v>44867.899305555555</v>
      </c>
      <c r="AL61" t="str">
        <f>_xlfn.XLOOKUP(A61,From_Marty!$K$3:$K$47,From_Marty!$L$3:$L$47,"Not_Found",0,1)</f>
        <v>Lions_Pride</v>
      </c>
      <c r="AM61" s="15" t="s">
        <v>394</v>
      </c>
      <c r="AN61" s="17" t="s">
        <v>390</v>
      </c>
      <c r="AO61" t="str">
        <f>_xlfn.XLOOKUP(A61,From_Marty!$K$3:$K$47,From_Marty!$M$3:$M$47,"Not_Found",0,1)</f>
        <v>Wolves</v>
      </c>
    </row>
    <row r="62" spans="1:41" x14ac:dyDescent="0.3">
      <c r="A62" s="3">
        <v>55</v>
      </c>
      <c r="B62" s="11" t="s">
        <v>387</v>
      </c>
      <c r="C62" s="9" t="s">
        <v>396</v>
      </c>
      <c r="D62" t="s">
        <v>30</v>
      </c>
      <c r="E62" s="3" t="s">
        <v>340</v>
      </c>
      <c r="F62" s="3" t="s">
        <v>31</v>
      </c>
      <c r="G62" s="28">
        <v>0.92708333333333337</v>
      </c>
      <c r="Z62" t="s">
        <v>30</v>
      </c>
      <c r="AA62" t="s">
        <v>31</v>
      </c>
      <c r="AB62" t="s">
        <v>160</v>
      </c>
      <c r="AC62" t="str">
        <f t="shared" si="4"/>
        <v>11/3/2022</v>
      </c>
      <c r="AD62" t="str">
        <f t="shared" si="1"/>
        <v>22:15</v>
      </c>
      <c r="AE62" s="8">
        <v>0.92708333333333337</v>
      </c>
      <c r="AF62">
        <f t="shared" si="2"/>
        <v>0</v>
      </c>
      <c r="AG62">
        <f t="shared" si="3"/>
        <v>1</v>
      </c>
      <c r="AH62" t="s">
        <v>438</v>
      </c>
      <c r="AI62" s="33" t="s">
        <v>31</v>
      </c>
      <c r="AJ62" s="34">
        <v>44868.927083333336</v>
      </c>
      <c r="AL62" t="str">
        <f>_xlfn.XLOOKUP(A62,From_Marty!$K$3:$K$47,From_Marty!$L$3:$L$47,"Not_Found",0,1)</f>
        <v>CCHC</v>
      </c>
      <c r="AM62" s="11" t="s">
        <v>387</v>
      </c>
      <c r="AN62" s="9" t="s">
        <v>396</v>
      </c>
      <c r="AO62" t="str">
        <f>_xlfn.XLOOKUP(A62,From_Marty!$K$3:$K$47,From_Marty!$M$3:$M$47,"Not_Found",0,1)</f>
        <v>Legends</v>
      </c>
    </row>
    <row r="63" spans="1:41" x14ac:dyDescent="0.3">
      <c r="A63" s="3">
        <v>56</v>
      </c>
      <c r="B63" s="16" t="s">
        <v>381</v>
      </c>
      <c r="C63" s="13" t="s">
        <v>388</v>
      </c>
      <c r="D63" t="s">
        <v>30</v>
      </c>
      <c r="E63" s="3" t="s">
        <v>341</v>
      </c>
      <c r="F63" s="3" t="s">
        <v>66</v>
      </c>
      <c r="G63" s="8">
        <v>0.30902777777777779</v>
      </c>
      <c r="Z63" t="s">
        <v>30</v>
      </c>
      <c r="AA63" t="s">
        <v>66</v>
      </c>
      <c r="AB63" t="s">
        <v>162</v>
      </c>
      <c r="AC63" t="str">
        <f t="shared" si="4"/>
        <v>11/5/2022</v>
      </c>
      <c r="AD63" t="str">
        <f t="shared" si="1"/>
        <v>7:25</v>
      </c>
      <c r="AE63" s="8">
        <v>0.30902777777777779</v>
      </c>
      <c r="AF63">
        <f t="shared" si="2"/>
        <v>0</v>
      </c>
      <c r="AG63">
        <f t="shared" si="3"/>
        <v>1</v>
      </c>
      <c r="AH63" t="s">
        <v>439</v>
      </c>
      <c r="AI63" s="33" t="s">
        <v>66</v>
      </c>
      <c r="AJ63" s="34">
        <v>44870.309027777781</v>
      </c>
      <c r="AL63" t="str">
        <f>_xlfn.XLOOKUP(A63,From_Marty!$K$3:$K$47,From_Marty!$L$3:$L$47,"Not_Found",0,1)</f>
        <v>Wizzards</v>
      </c>
      <c r="AM63" s="16" t="s">
        <v>381</v>
      </c>
      <c r="AN63" s="13" t="s">
        <v>388</v>
      </c>
      <c r="AO63" t="str">
        <f>_xlfn.XLOOKUP(A63,From_Marty!$K$3:$K$47,From_Marty!$M$3:$M$47,"Not_Found",0,1)</f>
        <v>Champs</v>
      </c>
    </row>
    <row r="64" spans="1:41" x14ac:dyDescent="0.3">
      <c r="A64" s="3">
        <v>57</v>
      </c>
      <c r="B64" s="14" t="s">
        <v>389</v>
      </c>
      <c r="C64" s="12" t="s">
        <v>380</v>
      </c>
      <c r="D64" t="s">
        <v>30</v>
      </c>
      <c r="E64" s="3" t="s">
        <v>341</v>
      </c>
      <c r="F64" s="3" t="s">
        <v>66</v>
      </c>
      <c r="G64" s="8">
        <v>0.36458333333333331</v>
      </c>
      <c r="Z64" t="s">
        <v>30</v>
      </c>
      <c r="AA64" t="s">
        <v>66</v>
      </c>
      <c r="AB64" t="s">
        <v>164</v>
      </c>
      <c r="AC64" t="str">
        <f t="shared" si="4"/>
        <v>11/5/2022</v>
      </c>
      <c r="AD64" t="str">
        <f t="shared" si="1"/>
        <v>8:45</v>
      </c>
      <c r="AE64" s="8">
        <v>0.36458333333333331</v>
      </c>
      <c r="AF64">
        <f t="shared" si="2"/>
        <v>0</v>
      </c>
      <c r="AG64">
        <f t="shared" si="3"/>
        <v>1</v>
      </c>
      <c r="AH64" t="s">
        <v>440</v>
      </c>
      <c r="AI64" s="33" t="s">
        <v>66</v>
      </c>
      <c r="AJ64" s="34">
        <v>44870.364583333336</v>
      </c>
      <c r="AL64" t="str">
        <f>_xlfn.XLOOKUP(A64,From_Marty!$K$3:$K$47,From_Marty!$L$3:$L$47,"Not_Found",0,1)</f>
        <v>Capitals</v>
      </c>
      <c r="AM64" s="14" t="s">
        <v>389</v>
      </c>
      <c r="AN64" s="12" t="s">
        <v>380</v>
      </c>
      <c r="AO64" t="str">
        <f>_xlfn.XLOOKUP(A64,From_Marty!$K$3:$K$47,From_Marty!$M$3:$M$47,"Not_Found",0,1)</f>
        <v>Hammers</v>
      </c>
    </row>
    <row r="65" spans="1:41" x14ac:dyDescent="0.3">
      <c r="A65" s="3">
        <v>58</v>
      </c>
      <c r="B65" s="20" t="s">
        <v>448</v>
      </c>
      <c r="C65" s="20" t="s">
        <v>448</v>
      </c>
      <c r="D65" s="35" t="s">
        <v>30</v>
      </c>
      <c r="E65" s="36" t="s">
        <v>341</v>
      </c>
      <c r="F65" s="36" t="s">
        <v>66</v>
      </c>
      <c r="G65" s="37">
        <v>0.4201388888888889</v>
      </c>
      <c r="Z65" t="s">
        <v>30</v>
      </c>
      <c r="AA65" t="s">
        <v>66</v>
      </c>
      <c r="AB65" t="s">
        <v>166</v>
      </c>
      <c r="AC65" t="str">
        <f t="shared" si="4"/>
        <v>11/5/2022</v>
      </c>
      <c r="AD65" t="str">
        <f t="shared" si="1"/>
        <v>10:05</v>
      </c>
      <c r="AE65" s="8">
        <v>0.4201388888888889</v>
      </c>
      <c r="AF65">
        <f t="shared" si="2"/>
        <v>0</v>
      </c>
      <c r="AG65">
        <v>0</v>
      </c>
      <c r="AI65" s="33" t="s">
        <v>66</v>
      </c>
      <c r="AJ65" s="34">
        <v>44870.420138888891</v>
      </c>
      <c r="AL65" t="str">
        <f>_xlfn.XLOOKUP(A65,From_Marty!$K$3:$K$47,From_Marty!$L$3:$L$47,"Not_Found",0,1)</f>
        <v>Not_Found</v>
      </c>
      <c r="AM65" s="20" t="s">
        <v>448</v>
      </c>
      <c r="AN65" s="20" t="s">
        <v>448</v>
      </c>
      <c r="AO65" t="str">
        <f>_xlfn.XLOOKUP(A65,From_Marty!$K$3:$K$47,From_Marty!$M$3:$M$47,"Not_Found",0,1)</f>
        <v>Not_Found</v>
      </c>
    </row>
    <row r="66" spans="1:41" x14ac:dyDescent="0.3">
      <c r="A66" s="3">
        <v>59</v>
      </c>
      <c r="B66" s="10" t="s">
        <v>386</v>
      </c>
      <c r="C66" s="9" t="s">
        <v>396</v>
      </c>
      <c r="D66" t="s">
        <v>35</v>
      </c>
      <c r="E66" s="3" t="s">
        <v>342</v>
      </c>
      <c r="F66" s="3" t="s">
        <v>36</v>
      </c>
      <c r="G66" s="8">
        <v>0.83333333333333337</v>
      </c>
      <c r="Z66" t="s">
        <v>35</v>
      </c>
      <c r="AA66" t="s">
        <v>36</v>
      </c>
      <c r="AB66" t="s">
        <v>168</v>
      </c>
      <c r="AC66" t="str">
        <f t="shared" si="4"/>
        <v>11/6/2022</v>
      </c>
      <c r="AD66" t="str">
        <f t="shared" si="1"/>
        <v>20:00</v>
      </c>
      <c r="AE66" s="8">
        <v>0.83333333333333337</v>
      </c>
      <c r="AF66">
        <f t="shared" si="2"/>
        <v>0</v>
      </c>
      <c r="AG66">
        <f t="shared" si="3"/>
        <v>1</v>
      </c>
      <c r="AH66" t="s">
        <v>441</v>
      </c>
      <c r="AI66" s="33" t="s">
        <v>36</v>
      </c>
      <c r="AJ66" s="34">
        <v>44871.833333333336</v>
      </c>
      <c r="AL66" t="str">
        <f>_xlfn.XLOOKUP(A66,From_Marty!$K$3:$K$47,From_Marty!$L$3:$L$47,"Not_Found",0,1)</f>
        <v>CCHC</v>
      </c>
      <c r="AM66" s="10" t="s">
        <v>386</v>
      </c>
      <c r="AN66" s="9" t="s">
        <v>396</v>
      </c>
      <c r="AO66" t="str">
        <f>_xlfn.XLOOKUP(A66,From_Marty!$K$3:$K$47,From_Marty!$M$3:$M$47,"Not_Found",0,1)</f>
        <v>Journeymen</v>
      </c>
    </row>
    <row r="67" spans="1:41" x14ac:dyDescent="0.3">
      <c r="A67" s="3">
        <v>60</v>
      </c>
      <c r="D67" t="s">
        <v>35</v>
      </c>
      <c r="E67" s="3" t="s">
        <v>342</v>
      </c>
      <c r="F67" s="3" t="s">
        <v>36</v>
      </c>
      <c r="G67" s="8">
        <v>0.88888888888888884</v>
      </c>
      <c r="H67" s="12" t="s">
        <v>380</v>
      </c>
      <c r="I67" s="16" t="s">
        <v>381</v>
      </c>
      <c r="Z67" t="s">
        <v>35</v>
      </c>
      <c r="AA67" t="s">
        <v>36</v>
      </c>
      <c r="AB67" t="s">
        <v>170</v>
      </c>
      <c r="AC67" t="str">
        <f t="shared" si="4"/>
        <v>11/6/2022</v>
      </c>
      <c r="AD67" t="str">
        <f t="shared" si="1"/>
        <v>21:20</v>
      </c>
      <c r="AE67" s="8">
        <v>0.88888888888888884</v>
      </c>
      <c r="AF67">
        <f t="shared" si="2"/>
        <v>0</v>
      </c>
      <c r="AG67">
        <f t="shared" si="3"/>
        <v>1</v>
      </c>
      <c r="AI67" s="33" t="s">
        <v>36</v>
      </c>
      <c r="AJ67" s="34">
        <v>44871.888888888891</v>
      </c>
    </row>
    <row r="68" spans="1:41" x14ac:dyDescent="0.3">
      <c r="A68" s="3">
        <v>61</v>
      </c>
      <c r="D68" t="s">
        <v>30</v>
      </c>
      <c r="E68" s="3" t="s">
        <v>343</v>
      </c>
      <c r="F68" s="3" t="s">
        <v>41</v>
      </c>
      <c r="G68" s="8">
        <v>0.89583333333333337</v>
      </c>
      <c r="Z68" t="s">
        <v>30</v>
      </c>
      <c r="AA68" t="s">
        <v>41</v>
      </c>
      <c r="AB68" t="s">
        <v>172</v>
      </c>
      <c r="AC68" t="str">
        <f t="shared" si="4"/>
        <v>11/7/2022</v>
      </c>
      <c r="AD68" t="str">
        <f t="shared" si="1"/>
        <v>21:30</v>
      </c>
      <c r="AE68" s="8">
        <v>0.89583333333333337</v>
      </c>
      <c r="AF68">
        <f t="shared" si="2"/>
        <v>0</v>
      </c>
      <c r="AG68">
        <f t="shared" si="3"/>
        <v>1</v>
      </c>
      <c r="AI68" s="33" t="s">
        <v>41</v>
      </c>
      <c r="AJ68" s="34">
        <v>44872.895833333336</v>
      </c>
    </row>
    <row r="69" spans="1:41" x14ac:dyDescent="0.3">
      <c r="A69" s="22">
        <v>62</v>
      </c>
      <c r="B69" s="21" t="s">
        <v>382</v>
      </c>
      <c r="C69" s="21" t="s">
        <v>383</v>
      </c>
      <c r="D69" s="23" t="s">
        <v>35</v>
      </c>
      <c r="E69" s="22" t="s">
        <v>344</v>
      </c>
      <c r="F69" s="22" t="s">
        <v>46</v>
      </c>
      <c r="G69" s="24">
        <v>0.90625</v>
      </c>
      <c r="Z69" t="s">
        <v>35</v>
      </c>
      <c r="AA69" t="s">
        <v>46</v>
      </c>
      <c r="AB69" t="s">
        <v>174</v>
      </c>
      <c r="AC69" t="str">
        <f t="shared" si="4"/>
        <v>11/8/2022</v>
      </c>
      <c r="AD69" t="str">
        <f t="shared" ref="AD69:AD125" si="5">TRIM(RIGHT(AB69,5))</f>
        <v>21:45</v>
      </c>
      <c r="AE69" s="8">
        <v>0.90625</v>
      </c>
      <c r="AF69">
        <f t="shared" ref="AF69:AF125" si="6">IF((B69="Tuesday_Night"),1,0)</f>
        <v>1</v>
      </c>
      <c r="AG69">
        <f t="shared" si="3"/>
        <v>0</v>
      </c>
      <c r="AI69" s="33" t="s">
        <v>46</v>
      </c>
      <c r="AJ69" s="34">
        <v>44873.90625</v>
      </c>
    </row>
    <row r="70" spans="1:41" x14ac:dyDescent="0.3">
      <c r="A70" s="3">
        <v>63</v>
      </c>
      <c r="D70" t="s">
        <v>35</v>
      </c>
      <c r="E70" s="3" t="s">
        <v>345</v>
      </c>
      <c r="F70" s="3" t="s">
        <v>49</v>
      </c>
      <c r="G70" s="8">
        <v>0.89930555555555547</v>
      </c>
      <c r="Z70" t="s">
        <v>35</v>
      </c>
      <c r="AA70" t="s">
        <v>49</v>
      </c>
      <c r="AB70" t="s">
        <v>176</v>
      </c>
      <c r="AC70" t="str">
        <f t="shared" si="4"/>
        <v>11/9/2022</v>
      </c>
      <c r="AD70" t="str">
        <f t="shared" si="5"/>
        <v>21:35</v>
      </c>
      <c r="AE70" s="8">
        <v>0.89930555555555547</v>
      </c>
      <c r="AF70">
        <f t="shared" si="6"/>
        <v>0</v>
      </c>
      <c r="AG70">
        <f t="shared" si="3"/>
        <v>1</v>
      </c>
      <c r="AI70" s="33" t="s">
        <v>49</v>
      </c>
      <c r="AJ70" s="34">
        <v>44874.899305555555</v>
      </c>
    </row>
    <row r="71" spans="1:41" x14ac:dyDescent="0.3">
      <c r="A71" s="3">
        <v>64</v>
      </c>
      <c r="B71" s="20" t="s">
        <v>448</v>
      </c>
      <c r="C71" s="20" t="s">
        <v>448</v>
      </c>
      <c r="D71" s="35" t="s">
        <v>30</v>
      </c>
      <c r="E71" s="36" t="s">
        <v>346</v>
      </c>
      <c r="F71" s="36" t="s">
        <v>31</v>
      </c>
      <c r="G71" s="37">
        <v>0.83333333333333337</v>
      </c>
      <c r="I71" t="s">
        <v>451</v>
      </c>
      <c r="Z71" t="s">
        <v>30</v>
      </c>
      <c r="AA71" t="s">
        <v>31</v>
      </c>
      <c r="AB71" t="s">
        <v>178</v>
      </c>
      <c r="AC71" t="str">
        <f t="shared" si="4"/>
        <v>11/10/2022</v>
      </c>
      <c r="AD71" t="str">
        <f t="shared" si="5"/>
        <v>22:15</v>
      </c>
      <c r="AE71" s="8">
        <v>0.92708333333333337</v>
      </c>
      <c r="AF71">
        <f t="shared" si="6"/>
        <v>0</v>
      </c>
      <c r="AG71">
        <f>0</f>
        <v>0</v>
      </c>
      <c r="AH71" t="s">
        <v>463</v>
      </c>
      <c r="AI71" s="33" t="s">
        <v>31</v>
      </c>
      <c r="AJ71" s="34">
        <v>44875.833333333336</v>
      </c>
    </row>
    <row r="72" spans="1:41" x14ac:dyDescent="0.3">
      <c r="A72" s="3"/>
      <c r="D72" t="s">
        <v>30</v>
      </c>
      <c r="E72" s="3" t="s">
        <v>346</v>
      </c>
      <c r="F72" s="3" t="s">
        <v>31</v>
      </c>
      <c r="G72" s="8">
        <v>0.88888888888888884</v>
      </c>
      <c r="I72" t="s">
        <v>461</v>
      </c>
      <c r="AE72" s="8"/>
      <c r="AG72">
        <v>1</v>
      </c>
      <c r="AI72" s="33"/>
      <c r="AJ72" s="34"/>
    </row>
    <row r="73" spans="1:41" x14ac:dyDescent="0.3">
      <c r="A73" s="3">
        <v>65</v>
      </c>
      <c r="D73" t="s">
        <v>30</v>
      </c>
      <c r="E73" s="3" t="s">
        <v>347</v>
      </c>
      <c r="F73" s="3" t="s">
        <v>41</v>
      </c>
      <c r="G73" s="8">
        <v>0.89583333333333337</v>
      </c>
      <c r="Z73" t="s">
        <v>30</v>
      </c>
      <c r="AA73" t="s">
        <v>41</v>
      </c>
      <c r="AB73" t="s">
        <v>180</v>
      </c>
      <c r="AC73" t="str">
        <f t="shared" si="4"/>
        <v>11/14/2022</v>
      </c>
      <c r="AD73" t="str">
        <f t="shared" si="5"/>
        <v>21:30</v>
      </c>
      <c r="AE73" s="8">
        <v>0.89583333333333337</v>
      </c>
      <c r="AF73">
        <f t="shared" si="6"/>
        <v>0</v>
      </c>
      <c r="AG73">
        <f t="shared" si="3"/>
        <v>1</v>
      </c>
      <c r="AI73" s="33" t="s">
        <v>41</v>
      </c>
      <c r="AJ73" s="34">
        <v>44879.895833333336</v>
      </c>
    </row>
    <row r="74" spans="1:41" x14ac:dyDescent="0.3">
      <c r="A74" s="22">
        <v>66</v>
      </c>
      <c r="B74" s="21" t="s">
        <v>382</v>
      </c>
      <c r="C74" s="21" t="s">
        <v>383</v>
      </c>
      <c r="D74" s="23" t="s">
        <v>35</v>
      </c>
      <c r="E74" s="22" t="s">
        <v>348</v>
      </c>
      <c r="F74" s="22" t="s">
        <v>46</v>
      </c>
      <c r="G74" s="24">
        <v>0.90625</v>
      </c>
      <c r="Z74" t="s">
        <v>35</v>
      </c>
      <c r="AA74" t="s">
        <v>46</v>
      </c>
      <c r="AB74" t="s">
        <v>182</v>
      </c>
      <c r="AC74" t="str">
        <f t="shared" si="4"/>
        <v>11/15/2022</v>
      </c>
      <c r="AD74" t="str">
        <f t="shared" si="5"/>
        <v>21:45</v>
      </c>
      <c r="AE74" s="8">
        <v>0.90625</v>
      </c>
      <c r="AF74">
        <f t="shared" si="6"/>
        <v>1</v>
      </c>
      <c r="AG74">
        <f t="shared" ref="AG74:AG123" si="7">IF((AF74=0),1,0)</f>
        <v>0</v>
      </c>
      <c r="AI74" s="33" t="s">
        <v>46</v>
      </c>
      <c r="AJ74" s="34">
        <v>44880.90625</v>
      </c>
    </row>
    <row r="75" spans="1:41" x14ac:dyDescent="0.3">
      <c r="A75" s="3">
        <v>67</v>
      </c>
      <c r="D75" t="s">
        <v>35</v>
      </c>
      <c r="E75" s="3" t="s">
        <v>349</v>
      </c>
      <c r="F75" s="3" t="s">
        <v>49</v>
      </c>
      <c r="G75" s="8">
        <v>0.89930555555555547</v>
      </c>
      <c r="Z75" t="s">
        <v>35</v>
      </c>
      <c r="AA75" t="s">
        <v>49</v>
      </c>
      <c r="AB75" t="s">
        <v>184</v>
      </c>
      <c r="AC75" t="str">
        <f t="shared" si="4"/>
        <v>11/16/2022</v>
      </c>
      <c r="AD75" t="str">
        <f t="shared" si="5"/>
        <v>21:35</v>
      </c>
      <c r="AE75" s="8">
        <v>0.89930555555555547</v>
      </c>
      <c r="AF75">
        <f t="shared" si="6"/>
        <v>0</v>
      </c>
      <c r="AG75">
        <f t="shared" si="7"/>
        <v>1</v>
      </c>
      <c r="AI75" s="33" t="s">
        <v>49</v>
      </c>
      <c r="AJ75" s="34">
        <v>44881.899305555555</v>
      </c>
    </row>
    <row r="76" spans="1:41" x14ac:dyDescent="0.3">
      <c r="A76" s="3">
        <v>68</v>
      </c>
      <c r="D76" t="s">
        <v>30</v>
      </c>
      <c r="E76" s="3" t="s">
        <v>350</v>
      </c>
      <c r="F76" s="3" t="s">
        <v>31</v>
      </c>
      <c r="G76" s="8">
        <v>0.85416666666666663</v>
      </c>
      <c r="I76" t="s">
        <v>451</v>
      </c>
      <c r="Z76" t="s">
        <v>30</v>
      </c>
      <c r="AA76" t="s">
        <v>31</v>
      </c>
      <c r="AB76" t="s">
        <v>186</v>
      </c>
      <c r="AC76" t="str">
        <f t="shared" si="4"/>
        <v>11/17/2022</v>
      </c>
      <c r="AD76" t="str">
        <f t="shared" si="5"/>
        <v>22:15</v>
      </c>
      <c r="AE76" s="8">
        <v>0.92708333333333337</v>
      </c>
      <c r="AF76">
        <f t="shared" si="6"/>
        <v>0</v>
      </c>
      <c r="AG76">
        <f t="shared" si="7"/>
        <v>1</v>
      </c>
      <c r="AI76" s="33" t="s">
        <v>31</v>
      </c>
      <c r="AJ76" s="34">
        <v>44882.854166666664</v>
      </c>
    </row>
    <row r="77" spans="1:41" x14ac:dyDescent="0.3">
      <c r="A77" s="3">
        <v>69</v>
      </c>
      <c r="D77" t="s">
        <v>30</v>
      </c>
      <c r="E77" s="3" t="s">
        <v>351</v>
      </c>
      <c r="F77" s="3" t="s">
        <v>66</v>
      </c>
      <c r="G77" s="8">
        <v>0.30902777777777779</v>
      </c>
      <c r="Z77" t="s">
        <v>30</v>
      </c>
      <c r="AA77" t="s">
        <v>66</v>
      </c>
      <c r="AB77" t="s">
        <v>188</v>
      </c>
      <c r="AC77" t="str">
        <f t="shared" si="4"/>
        <v>11/19/2022</v>
      </c>
      <c r="AD77" t="str">
        <f t="shared" si="5"/>
        <v>7:25</v>
      </c>
      <c r="AE77" s="8">
        <v>0.30902777777777779</v>
      </c>
      <c r="AF77">
        <f t="shared" si="6"/>
        <v>0</v>
      </c>
      <c r="AG77">
        <f t="shared" si="7"/>
        <v>1</v>
      </c>
      <c r="AI77" s="33" t="s">
        <v>66</v>
      </c>
      <c r="AJ77" s="34">
        <v>44884.309027777781</v>
      </c>
    </row>
    <row r="78" spans="1:41" x14ac:dyDescent="0.3">
      <c r="A78" s="3">
        <v>70</v>
      </c>
      <c r="D78" t="s">
        <v>30</v>
      </c>
      <c r="E78" s="3" t="s">
        <v>351</v>
      </c>
      <c r="F78" s="3" t="s">
        <v>66</v>
      </c>
      <c r="G78" s="8">
        <v>0.36458333333333331</v>
      </c>
      <c r="Z78" t="s">
        <v>30</v>
      </c>
      <c r="AA78" t="s">
        <v>66</v>
      </c>
      <c r="AB78" t="s">
        <v>190</v>
      </c>
      <c r="AC78" t="str">
        <f t="shared" si="4"/>
        <v>11/19/2022</v>
      </c>
      <c r="AD78" t="str">
        <f t="shared" si="5"/>
        <v>8:45</v>
      </c>
      <c r="AE78" s="8">
        <v>0.36458333333333331</v>
      </c>
      <c r="AF78">
        <f t="shared" si="6"/>
        <v>0</v>
      </c>
      <c r="AG78">
        <f t="shared" si="7"/>
        <v>1</v>
      </c>
      <c r="AI78" s="33" t="s">
        <v>66</v>
      </c>
      <c r="AJ78" s="34">
        <v>44884.364583333336</v>
      </c>
    </row>
    <row r="79" spans="1:41" x14ac:dyDescent="0.3">
      <c r="A79" s="3">
        <v>71</v>
      </c>
      <c r="D79" t="s">
        <v>30</v>
      </c>
      <c r="E79" s="3" t="s">
        <v>351</v>
      </c>
      <c r="F79" s="3" t="s">
        <v>66</v>
      </c>
      <c r="G79" s="8">
        <v>0.4201388888888889</v>
      </c>
      <c r="Z79" t="s">
        <v>30</v>
      </c>
      <c r="AA79" t="s">
        <v>66</v>
      </c>
      <c r="AB79" t="s">
        <v>192</v>
      </c>
      <c r="AC79" t="str">
        <f t="shared" si="4"/>
        <v>11/19/2022</v>
      </c>
      <c r="AD79" t="str">
        <f t="shared" si="5"/>
        <v>10:05</v>
      </c>
      <c r="AE79" s="8">
        <v>0.4201388888888889</v>
      </c>
      <c r="AF79">
        <f t="shared" si="6"/>
        <v>0</v>
      </c>
      <c r="AG79">
        <f t="shared" si="7"/>
        <v>1</v>
      </c>
      <c r="AI79" s="33" t="s">
        <v>66</v>
      </c>
      <c r="AJ79" s="34">
        <v>44884.420138888891</v>
      </c>
    </row>
    <row r="80" spans="1:41" x14ac:dyDescent="0.3">
      <c r="A80" s="3">
        <v>72</v>
      </c>
      <c r="B80" s="19" t="s">
        <v>446</v>
      </c>
      <c r="C80" s="19" t="s">
        <v>447</v>
      </c>
      <c r="D80" s="38" t="s">
        <v>30</v>
      </c>
      <c r="E80" s="39" t="s">
        <v>351</v>
      </c>
      <c r="F80" s="39" t="s">
        <v>66</v>
      </c>
      <c r="G80" s="40">
        <v>0.47569444444444442</v>
      </c>
      <c r="Z80" t="s">
        <v>30</v>
      </c>
      <c r="AA80" t="s">
        <v>66</v>
      </c>
      <c r="AB80" t="s">
        <v>194</v>
      </c>
      <c r="AC80" t="str">
        <f t="shared" si="4"/>
        <v>11/19/2022</v>
      </c>
      <c r="AD80" t="str">
        <f t="shared" si="5"/>
        <v>11:25</v>
      </c>
      <c r="AE80" s="8">
        <v>0.47569444444444442</v>
      </c>
      <c r="AF80">
        <f t="shared" si="6"/>
        <v>0</v>
      </c>
      <c r="AG80">
        <v>0</v>
      </c>
      <c r="AI80" s="33" t="s">
        <v>66</v>
      </c>
      <c r="AJ80" s="34">
        <v>44884.475694444445</v>
      </c>
    </row>
    <row r="81" spans="1:36" x14ac:dyDescent="0.3">
      <c r="A81" s="3">
        <v>73</v>
      </c>
      <c r="D81" t="s">
        <v>35</v>
      </c>
      <c r="E81" s="3" t="s">
        <v>352</v>
      </c>
      <c r="F81" s="3" t="s">
        <v>36</v>
      </c>
      <c r="G81" s="8">
        <v>0.83333333333333337</v>
      </c>
      <c r="Z81" t="s">
        <v>35</v>
      </c>
      <c r="AA81" t="s">
        <v>36</v>
      </c>
      <c r="AB81" t="s">
        <v>196</v>
      </c>
      <c r="AC81" t="str">
        <f t="shared" si="4"/>
        <v>11/20/2022</v>
      </c>
      <c r="AD81" t="str">
        <f t="shared" si="5"/>
        <v>20:00</v>
      </c>
      <c r="AE81" s="8">
        <v>0.83333333333333337</v>
      </c>
      <c r="AF81">
        <f t="shared" si="6"/>
        <v>0</v>
      </c>
      <c r="AG81">
        <f t="shared" si="7"/>
        <v>1</v>
      </c>
      <c r="AI81" s="33" t="s">
        <v>36</v>
      </c>
      <c r="AJ81" s="34">
        <v>44885.833333333336</v>
      </c>
    </row>
    <row r="82" spans="1:36" x14ac:dyDescent="0.3">
      <c r="A82" s="3">
        <v>74</v>
      </c>
      <c r="D82" t="s">
        <v>35</v>
      </c>
      <c r="E82" s="3" t="s">
        <v>352</v>
      </c>
      <c r="F82" s="3" t="s">
        <v>36</v>
      </c>
      <c r="G82" s="8">
        <v>0.88888888888888884</v>
      </c>
      <c r="Z82" t="s">
        <v>35</v>
      </c>
      <c r="AA82" t="s">
        <v>36</v>
      </c>
      <c r="AB82" t="s">
        <v>198</v>
      </c>
      <c r="AC82" t="str">
        <f t="shared" si="4"/>
        <v>11/20/2022</v>
      </c>
      <c r="AD82" t="str">
        <f t="shared" si="5"/>
        <v>21:20</v>
      </c>
      <c r="AE82" s="8">
        <v>0.88888888888888884</v>
      </c>
      <c r="AF82">
        <f t="shared" si="6"/>
        <v>0</v>
      </c>
      <c r="AG82">
        <f t="shared" si="7"/>
        <v>1</v>
      </c>
      <c r="AI82" s="33" t="s">
        <v>36</v>
      </c>
      <c r="AJ82" s="34">
        <v>44885.888888888891</v>
      </c>
    </row>
    <row r="83" spans="1:36" x14ac:dyDescent="0.3">
      <c r="A83" s="3">
        <v>75</v>
      </c>
      <c r="D83" t="s">
        <v>30</v>
      </c>
      <c r="E83" s="3" t="s">
        <v>353</v>
      </c>
      <c r="F83" s="3" t="s">
        <v>41</v>
      </c>
      <c r="G83" s="8">
        <v>0.89583333333333337</v>
      </c>
      <c r="Z83" t="s">
        <v>30</v>
      </c>
      <c r="AA83" t="s">
        <v>41</v>
      </c>
      <c r="AB83" t="s">
        <v>200</v>
      </c>
      <c r="AC83" t="str">
        <f t="shared" si="4"/>
        <v>11/21/2022</v>
      </c>
      <c r="AD83" t="str">
        <f t="shared" si="5"/>
        <v>21:30</v>
      </c>
      <c r="AE83" s="8">
        <v>0.89583333333333337</v>
      </c>
      <c r="AF83">
        <f t="shared" si="6"/>
        <v>0</v>
      </c>
      <c r="AG83">
        <f t="shared" si="7"/>
        <v>1</v>
      </c>
      <c r="AI83" s="33" t="s">
        <v>41</v>
      </c>
      <c r="AJ83" s="34">
        <v>44886.895833333336</v>
      </c>
    </row>
    <row r="84" spans="1:36" x14ac:dyDescent="0.3">
      <c r="A84" s="3">
        <v>76</v>
      </c>
      <c r="B84" s="25" t="s">
        <v>385</v>
      </c>
      <c r="C84" s="25" t="s">
        <v>385</v>
      </c>
      <c r="D84" t="s">
        <v>30</v>
      </c>
      <c r="E84" s="3" t="s">
        <v>354</v>
      </c>
      <c r="F84" s="3" t="s">
        <v>31</v>
      </c>
      <c r="G84" s="8">
        <v>0.92708333333333337</v>
      </c>
      <c r="I84" t="s">
        <v>449</v>
      </c>
      <c r="Z84" t="s">
        <v>30</v>
      </c>
      <c r="AA84" t="s">
        <v>31</v>
      </c>
      <c r="AB84" t="s">
        <v>202</v>
      </c>
      <c r="AC84" t="str">
        <f t="shared" si="4"/>
        <v>11/24/2022</v>
      </c>
      <c r="AD84" t="str">
        <f t="shared" si="5"/>
        <v>22:15</v>
      </c>
      <c r="AE84" s="8">
        <v>0.92708333333333337</v>
      </c>
      <c r="AF84">
        <f t="shared" si="6"/>
        <v>0</v>
      </c>
      <c r="AG84">
        <f>0</f>
        <v>0</v>
      </c>
    </row>
    <row r="85" spans="1:36" x14ac:dyDescent="0.3">
      <c r="A85" s="3">
        <v>77</v>
      </c>
      <c r="D85" t="s">
        <v>35</v>
      </c>
      <c r="E85" s="3" t="s">
        <v>355</v>
      </c>
      <c r="F85" s="3" t="s">
        <v>36</v>
      </c>
      <c r="G85" s="8">
        <v>0.83333333333333337</v>
      </c>
      <c r="Z85" t="s">
        <v>35</v>
      </c>
      <c r="AA85" t="s">
        <v>36</v>
      </c>
      <c r="AB85" t="s">
        <v>204</v>
      </c>
      <c r="AC85" t="str">
        <f t="shared" si="4"/>
        <v>11/27/2022</v>
      </c>
      <c r="AD85" t="str">
        <f t="shared" si="5"/>
        <v>20:00</v>
      </c>
      <c r="AE85" s="8">
        <v>0.83333333333333337</v>
      </c>
      <c r="AF85">
        <f t="shared" si="6"/>
        <v>0</v>
      </c>
      <c r="AG85">
        <f t="shared" si="7"/>
        <v>1</v>
      </c>
      <c r="AI85" s="33" t="s">
        <v>36</v>
      </c>
      <c r="AJ85" s="34">
        <v>44892.833333333336</v>
      </c>
    </row>
    <row r="86" spans="1:36" x14ac:dyDescent="0.3">
      <c r="A86" s="3">
        <v>78</v>
      </c>
      <c r="D86" t="s">
        <v>35</v>
      </c>
      <c r="E86" s="3" t="s">
        <v>355</v>
      </c>
      <c r="F86" s="3" t="s">
        <v>36</v>
      </c>
      <c r="G86" s="8">
        <v>0.88888888888888884</v>
      </c>
      <c r="Z86" t="s">
        <v>35</v>
      </c>
      <c r="AA86" t="s">
        <v>36</v>
      </c>
      <c r="AB86" t="s">
        <v>206</v>
      </c>
      <c r="AC86" t="str">
        <f t="shared" si="4"/>
        <v>11/27/2022</v>
      </c>
      <c r="AD86" t="str">
        <f t="shared" si="5"/>
        <v>21:20</v>
      </c>
      <c r="AE86" s="8">
        <v>0.88888888888888884</v>
      </c>
      <c r="AF86">
        <f t="shared" si="6"/>
        <v>0</v>
      </c>
      <c r="AG86">
        <f t="shared" si="7"/>
        <v>1</v>
      </c>
      <c r="AI86" s="33" t="s">
        <v>36</v>
      </c>
      <c r="AJ86" s="34">
        <v>44892.888888888891</v>
      </c>
    </row>
    <row r="87" spans="1:36" x14ac:dyDescent="0.3">
      <c r="A87" s="3">
        <v>79</v>
      </c>
      <c r="D87" t="s">
        <v>30</v>
      </c>
      <c r="E87" s="3" t="s">
        <v>356</v>
      </c>
      <c r="F87" s="3" t="s">
        <v>41</v>
      </c>
      <c r="G87" s="8">
        <v>0.89583333333333337</v>
      </c>
      <c r="Z87" t="s">
        <v>30</v>
      </c>
      <c r="AA87" t="s">
        <v>41</v>
      </c>
      <c r="AB87" t="s">
        <v>208</v>
      </c>
      <c r="AC87" t="str">
        <f t="shared" si="4"/>
        <v>11/28/2022</v>
      </c>
      <c r="AD87" t="str">
        <f t="shared" si="5"/>
        <v>21:30</v>
      </c>
      <c r="AE87" s="8">
        <v>0.89583333333333337</v>
      </c>
      <c r="AF87">
        <f t="shared" si="6"/>
        <v>0</v>
      </c>
      <c r="AG87">
        <f t="shared" si="7"/>
        <v>1</v>
      </c>
      <c r="AI87" s="33" t="s">
        <v>41</v>
      </c>
      <c r="AJ87" s="34">
        <v>44893.895833333336</v>
      </c>
    </row>
    <row r="88" spans="1:36" x14ac:dyDescent="0.3">
      <c r="A88" s="22">
        <v>80</v>
      </c>
      <c r="B88" s="21" t="s">
        <v>382</v>
      </c>
      <c r="C88" s="21" t="s">
        <v>383</v>
      </c>
      <c r="D88" s="23" t="s">
        <v>35</v>
      </c>
      <c r="E88" s="22" t="s">
        <v>357</v>
      </c>
      <c r="F88" s="22" t="s">
        <v>46</v>
      </c>
      <c r="G88" s="24">
        <v>0.90625</v>
      </c>
      <c r="Z88" t="s">
        <v>35</v>
      </c>
      <c r="AA88" t="s">
        <v>46</v>
      </c>
      <c r="AB88" t="s">
        <v>210</v>
      </c>
      <c r="AC88" t="str">
        <f t="shared" si="4"/>
        <v>11/29/2022</v>
      </c>
      <c r="AD88" t="str">
        <f t="shared" si="5"/>
        <v>21:45</v>
      </c>
      <c r="AE88" s="8">
        <v>0.90625</v>
      </c>
      <c r="AF88">
        <f t="shared" si="6"/>
        <v>1</v>
      </c>
      <c r="AG88">
        <f t="shared" si="7"/>
        <v>0</v>
      </c>
      <c r="AI88" s="33" t="s">
        <v>46</v>
      </c>
      <c r="AJ88" s="34">
        <v>44894.90625</v>
      </c>
    </row>
    <row r="89" spans="1:36" x14ac:dyDescent="0.3">
      <c r="A89" s="3">
        <v>81</v>
      </c>
      <c r="D89" t="s">
        <v>35</v>
      </c>
      <c r="E89" s="3" t="s">
        <v>358</v>
      </c>
      <c r="F89" s="3" t="s">
        <v>49</v>
      </c>
      <c r="G89" s="8">
        <v>0.89930555555555547</v>
      </c>
      <c r="Z89" t="s">
        <v>35</v>
      </c>
      <c r="AA89" t="s">
        <v>49</v>
      </c>
      <c r="AB89" t="s">
        <v>212</v>
      </c>
      <c r="AC89" t="str">
        <f t="shared" si="4"/>
        <v>11/30/2022</v>
      </c>
      <c r="AD89" t="str">
        <f t="shared" si="5"/>
        <v>21:35</v>
      </c>
      <c r="AE89" s="8">
        <v>0.89930555555555547</v>
      </c>
      <c r="AF89">
        <f t="shared" si="6"/>
        <v>0</v>
      </c>
      <c r="AG89">
        <f t="shared" si="7"/>
        <v>1</v>
      </c>
      <c r="AI89" s="33" t="s">
        <v>49</v>
      </c>
      <c r="AJ89" s="34">
        <v>44895.899305555555</v>
      </c>
    </row>
    <row r="90" spans="1:36" x14ac:dyDescent="0.3">
      <c r="A90" s="3">
        <v>82</v>
      </c>
      <c r="B90" s="29" t="s">
        <v>385</v>
      </c>
      <c r="C90" s="29" t="s">
        <v>385</v>
      </c>
      <c r="D90" t="s">
        <v>30</v>
      </c>
      <c r="E90" s="3" t="s">
        <v>359</v>
      </c>
      <c r="F90" s="3" t="s">
        <v>31</v>
      </c>
      <c r="G90" s="28">
        <v>0.92708333333333337</v>
      </c>
      <c r="Z90" t="s">
        <v>30</v>
      </c>
      <c r="AA90" t="s">
        <v>31</v>
      </c>
      <c r="AB90" t="s">
        <v>217</v>
      </c>
      <c r="AC90" t="str">
        <f t="shared" si="4"/>
        <v>12/1/2022</v>
      </c>
      <c r="AD90" t="str">
        <f t="shared" si="5"/>
        <v>22:15</v>
      </c>
      <c r="AE90" s="8">
        <v>0.92708333333333337</v>
      </c>
      <c r="AF90">
        <f t="shared" si="6"/>
        <v>0</v>
      </c>
      <c r="AG90">
        <v>0</v>
      </c>
      <c r="AI90" s="33" t="s">
        <v>31</v>
      </c>
      <c r="AJ90" s="34">
        <v>44896.927083333336</v>
      </c>
    </row>
    <row r="91" spans="1:36" x14ac:dyDescent="0.3">
      <c r="A91" s="3">
        <v>83</v>
      </c>
      <c r="D91" t="s">
        <v>30</v>
      </c>
      <c r="E91" s="32">
        <v>44899</v>
      </c>
      <c r="F91" s="3" t="s">
        <v>36</v>
      </c>
      <c r="G91" s="8">
        <v>0.83333333333333337</v>
      </c>
      <c r="I91" t="s">
        <v>450</v>
      </c>
      <c r="Z91" t="s">
        <v>30</v>
      </c>
      <c r="AA91" t="s">
        <v>66</v>
      </c>
      <c r="AB91" t="s">
        <v>219</v>
      </c>
      <c r="AC91" t="str">
        <f t="shared" si="4"/>
        <v>12/3/2022</v>
      </c>
      <c r="AD91" t="str">
        <f t="shared" si="5"/>
        <v>7:20</v>
      </c>
      <c r="AE91" s="8">
        <v>0.30555555555555552</v>
      </c>
      <c r="AF91">
        <f t="shared" si="6"/>
        <v>0</v>
      </c>
      <c r="AG91">
        <f t="shared" si="7"/>
        <v>1</v>
      </c>
      <c r="AI91" s="33" t="s">
        <v>36</v>
      </c>
      <c r="AJ91" s="34">
        <v>44899.833333333336</v>
      </c>
    </row>
    <row r="92" spans="1:36" x14ac:dyDescent="0.3">
      <c r="A92" s="3">
        <v>84</v>
      </c>
      <c r="D92" t="s">
        <v>30</v>
      </c>
      <c r="E92" s="32">
        <v>44899</v>
      </c>
      <c r="F92" s="3" t="s">
        <v>36</v>
      </c>
      <c r="G92" s="8">
        <v>0.88888888888888884</v>
      </c>
      <c r="I92" t="s">
        <v>450</v>
      </c>
      <c r="Z92" t="s">
        <v>30</v>
      </c>
      <c r="AA92" t="s">
        <v>66</v>
      </c>
      <c r="AB92" t="s">
        <v>221</v>
      </c>
      <c r="AC92" t="str">
        <f t="shared" si="4"/>
        <v>12/3/2022</v>
      </c>
      <c r="AD92" t="str">
        <f t="shared" si="5"/>
        <v>8:40</v>
      </c>
      <c r="AE92" s="8">
        <v>0.3611111111111111</v>
      </c>
      <c r="AF92">
        <f t="shared" si="6"/>
        <v>0</v>
      </c>
      <c r="AG92">
        <f t="shared" si="7"/>
        <v>1</v>
      </c>
      <c r="AI92" s="33" t="s">
        <v>36</v>
      </c>
      <c r="AJ92" s="34">
        <v>44899.888888888891</v>
      </c>
    </row>
    <row r="93" spans="1:36" x14ac:dyDescent="0.3">
      <c r="A93" s="3">
        <v>85</v>
      </c>
      <c r="D93" t="s">
        <v>30</v>
      </c>
      <c r="E93" s="3" t="s">
        <v>360</v>
      </c>
      <c r="F93" s="3" t="s">
        <v>41</v>
      </c>
      <c r="G93" s="8">
        <v>0.89583333333333337</v>
      </c>
      <c r="Z93" t="s">
        <v>30</v>
      </c>
      <c r="AA93" t="s">
        <v>41</v>
      </c>
      <c r="AB93" t="s">
        <v>223</v>
      </c>
      <c r="AC93" t="str">
        <f t="shared" si="4"/>
        <v>12/5/2022</v>
      </c>
      <c r="AD93" t="str">
        <f t="shared" si="5"/>
        <v>21:30</v>
      </c>
      <c r="AE93" s="8">
        <v>0.89583333333333337</v>
      </c>
      <c r="AF93">
        <f t="shared" si="6"/>
        <v>0</v>
      </c>
      <c r="AG93">
        <f t="shared" si="7"/>
        <v>1</v>
      </c>
      <c r="AI93" s="33" t="s">
        <v>41</v>
      </c>
      <c r="AJ93" s="34">
        <v>44900.895833333336</v>
      </c>
    </row>
    <row r="94" spans="1:36" x14ac:dyDescent="0.3">
      <c r="A94" s="22">
        <v>86</v>
      </c>
      <c r="B94" s="21" t="s">
        <v>382</v>
      </c>
      <c r="C94" s="21" t="s">
        <v>383</v>
      </c>
      <c r="D94" s="23" t="s">
        <v>35</v>
      </c>
      <c r="E94" s="22" t="s">
        <v>361</v>
      </c>
      <c r="F94" s="22" t="s">
        <v>46</v>
      </c>
      <c r="G94" s="24">
        <v>0.90625</v>
      </c>
      <c r="Z94" t="s">
        <v>35</v>
      </c>
      <c r="AA94" t="s">
        <v>46</v>
      </c>
      <c r="AB94" t="s">
        <v>225</v>
      </c>
      <c r="AC94" t="str">
        <f t="shared" si="4"/>
        <v>12/6/2022</v>
      </c>
      <c r="AD94" t="str">
        <f t="shared" si="5"/>
        <v>21:45</v>
      </c>
      <c r="AE94" s="8">
        <v>0.90625</v>
      </c>
      <c r="AF94">
        <f t="shared" si="6"/>
        <v>1</v>
      </c>
      <c r="AG94">
        <f t="shared" si="7"/>
        <v>0</v>
      </c>
      <c r="AI94" s="33" t="s">
        <v>46</v>
      </c>
      <c r="AJ94" s="34">
        <v>44901.90625</v>
      </c>
    </row>
    <row r="95" spans="1:36" x14ac:dyDescent="0.3">
      <c r="A95" s="3">
        <v>87</v>
      </c>
      <c r="D95" t="s">
        <v>35</v>
      </c>
      <c r="E95" s="3" t="s">
        <v>362</v>
      </c>
      <c r="F95" s="3" t="s">
        <v>49</v>
      </c>
      <c r="G95" s="8">
        <v>0.89930555555555547</v>
      </c>
      <c r="Z95" t="s">
        <v>35</v>
      </c>
      <c r="AA95" t="s">
        <v>49</v>
      </c>
      <c r="AB95" t="s">
        <v>227</v>
      </c>
      <c r="AC95" t="str">
        <f t="shared" si="4"/>
        <v>12/7/2022</v>
      </c>
      <c r="AD95" t="str">
        <f t="shared" si="5"/>
        <v>21:35</v>
      </c>
      <c r="AE95" s="8">
        <v>0.89930555555555547</v>
      </c>
      <c r="AF95">
        <f t="shared" si="6"/>
        <v>0</v>
      </c>
      <c r="AG95">
        <f t="shared" si="7"/>
        <v>1</v>
      </c>
      <c r="AI95" s="33" t="s">
        <v>49</v>
      </c>
      <c r="AJ95" s="34">
        <v>44902.899305555555</v>
      </c>
    </row>
    <row r="96" spans="1:36" x14ac:dyDescent="0.3">
      <c r="A96" s="3">
        <v>88</v>
      </c>
      <c r="D96" t="s">
        <v>30</v>
      </c>
      <c r="E96" s="3" t="s">
        <v>363</v>
      </c>
      <c r="F96" s="3" t="s">
        <v>31</v>
      </c>
      <c r="G96" s="8">
        <v>0.86458333333333337</v>
      </c>
      <c r="I96" t="s">
        <v>451</v>
      </c>
      <c r="Z96" t="s">
        <v>30</v>
      </c>
      <c r="AA96" t="s">
        <v>31</v>
      </c>
      <c r="AB96" t="s">
        <v>229</v>
      </c>
      <c r="AC96" t="str">
        <f t="shared" si="4"/>
        <v>12/8/2022</v>
      </c>
      <c r="AD96" t="str">
        <f t="shared" si="5"/>
        <v>22:15</v>
      </c>
      <c r="AE96" s="8">
        <v>0.92708333333333337</v>
      </c>
      <c r="AF96">
        <f t="shared" si="6"/>
        <v>0</v>
      </c>
      <c r="AG96">
        <f t="shared" si="7"/>
        <v>1</v>
      </c>
      <c r="AI96" s="33" t="s">
        <v>31</v>
      </c>
      <c r="AJ96" s="34">
        <v>44903.864583333336</v>
      </c>
    </row>
    <row r="97" spans="1:36" x14ac:dyDescent="0.3">
      <c r="A97" s="3">
        <v>89</v>
      </c>
      <c r="D97" t="s">
        <v>30</v>
      </c>
      <c r="E97" s="3" t="s">
        <v>364</v>
      </c>
      <c r="F97" s="3" t="s">
        <v>66</v>
      </c>
      <c r="G97" s="8">
        <v>0.30902777777777779</v>
      </c>
      <c r="Z97" t="s">
        <v>30</v>
      </c>
      <c r="AA97" t="s">
        <v>66</v>
      </c>
      <c r="AB97" t="s">
        <v>231</v>
      </c>
      <c r="AC97" t="str">
        <f t="shared" si="4"/>
        <v>12/10/2022</v>
      </c>
      <c r="AD97" t="str">
        <f t="shared" si="5"/>
        <v>7:25</v>
      </c>
      <c r="AE97" s="8">
        <v>0.30902777777777779</v>
      </c>
      <c r="AF97">
        <f t="shared" si="6"/>
        <v>0</v>
      </c>
      <c r="AG97">
        <f t="shared" si="7"/>
        <v>1</v>
      </c>
      <c r="AI97" s="33" t="s">
        <v>66</v>
      </c>
      <c r="AJ97" s="34">
        <v>44905.309027777781</v>
      </c>
    </row>
    <row r="98" spans="1:36" x14ac:dyDescent="0.3">
      <c r="A98" s="3">
        <v>90</v>
      </c>
      <c r="D98" t="s">
        <v>30</v>
      </c>
      <c r="E98" s="3" t="s">
        <v>364</v>
      </c>
      <c r="F98" s="3" t="s">
        <v>66</v>
      </c>
      <c r="G98" s="8">
        <v>0.36458333333333331</v>
      </c>
      <c r="Z98" t="s">
        <v>30</v>
      </c>
      <c r="AA98" t="s">
        <v>66</v>
      </c>
      <c r="AB98" t="s">
        <v>233</v>
      </c>
      <c r="AC98" t="str">
        <f t="shared" si="4"/>
        <v>12/10/2022</v>
      </c>
      <c r="AD98" t="str">
        <f t="shared" si="5"/>
        <v>8:45</v>
      </c>
      <c r="AE98" s="8">
        <v>0.36458333333333331</v>
      </c>
      <c r="AF98">
        <f t="shared" si="6"/>
        <v>0</v>
      </c>
      <c r="AG98">
        <f t="shared" si="7"/>
        <v>1</v>
      </c>
      <c r="AI98" s="33" t="s">
        <v>66</v>
      </c>
      <c r="AJ98" s="34">
        <v>44905.364583333336</v>
      </c>
    </row>
    <row r="99" spans="1:36" x14ac:dyDescent="0.3">
      <c r="A99" s="3">
        <v>91</v>
      </c>
      <c r="D99" t="s">
        <v>30</v>
      </c>
      <c r="E99" s="3" t="s">
        <v>364</v>
      </c>
      <c r="F99" s="3" t="s">
        <v>66</v>
      </c>
      <c r="G99" s="8">
        <v>0.4201388888888889</v>
      </c>
      <c r="Z99" t="s">
        <v>30</v>
      </c>
      <c r="AA99" t="s">
        <v>66</v>
      </c>
      <c r="AB99" t="s">
        <v>235</v>
      </c>
      <c r="AC99" t="str">
        <f t="shared" si="4"/>
        <v>12/10/2022</v>
      </c>
      <c r="AD99" t="str">
        <f t="shared" si="5"/>
        <v>10:05</v>
      </c>
      <c r="AE99" s="8">
        <v>0.4201388888888889</v>
      </c>
      <c r="AF99">
        <f t="shared" si="6"/>
        <v>0</v>
      </c>
      <c r="AG99">
        <f t="shared" si="7"/>
        <v>1</v>
      </c>
      <c r="AI99" s="33" t="s">
        <v>66</v>
      </c>
      <c r="AJ99" s="34">
        <v>44905.420138888891</v>
      </c>
    </row>
    <row r="100" spans="1:36" x14ac:dyDescent="0.3">
      <c r="A100" s="3">
        <v>92</v>
      </c>
      <c r="B100" s="20" t="s">
        <v>448</v>
      </c>
      <c r="C100" s="20" t="s">
        <v>448</v>
      </c>
      <c r="D100" s="35" t="s">
        <v>30</v>
      </c>
      <c r="E100" s="36" t="s">
        <v>364</v>
      </c>
      <c r="F100" s="36" t="s">
        <v>66</v>
      </c>
      <c r="G100" s="37">
        <v>0.47569444444444442</v>
      </c>
      <c r="Z100" t="s">
        <v>30</v>
      </c>
      <c r="AA100" t="s">
        <v>66</v>
      </c>
      <c r="AB100" t="s">
        <v>237</v>
      </c>
      <c r="AC100" t="str">
        <f t="shared" si="4"/>
        <v>12/10/2022</v>
      </c>
      <c r="AD100" t="str">
        <f t="shared" si="5"/>
        <v>11:25</v>
      </c>
      <c r="AE100" s="8">
        <v>0.47569444444444442</v>
      </c>
      <c r="AF100">
        <f t="shared" si="6"/>
        <v>0</v>
      </c>
      <c r="AG100">
        <v>0</v>
      </c>
      <c r="AI100" s="33" t="s">
        <v>66</v>
      </c>
      <c r="AJ100" s="34">
        <v>44905.475694444445</v>
      </c>
    </row>
    <row r="101" spans="1:36" x14ac:dyDescent="0.3">
      <c r="A101" s="3">
        <v>93</v>
      </c>
      <c r="D101" t="s">
        <v>35</v>
      </c>
      <c r="E101" s="3" t="s">
        <v>365</v>
      </c>
      <c r="F101" s="3" t="s">
        <v>36</v>
      </c>
      <c r="G101" s="8">
        <v>0.80208333333333337</v>
      </c>
      <c r="Z101" t="s">
        <v>35</v>
      </c>
      <c r="AA101" t="s">
        <v>36</v>
      </c>
      <c r="AB101" t="s">
        <v>239</v>
      </c>
      <c r="AC101" t="str">
        <f t="shared" si="4"/>
        <v>12/11/2022</v>
      </c>
      <c r="AD101" t="str">
        <f t="shared" si="5"/>
        <v>19:15</v>
      </c>
      <c r="AE101" s="8">
        <v>0.80208333333333337</v>
      </c>
      <c r="AF101">
        <f t="shared" si="6"/>
        <v>0</v>
      </c>
      <c r="AG101">
        <f t="shared" si="7"/>
        <v>1</v>
      </c>
      <c r="AI101" s="33" t="s">
        <v>36</v>
      </c>
      <c r="AJ101" s="34">
        <v>44906.802083333336</v>
      </c>
    </row>
    <row r="102" spans="1:36" x14ac:dyDescent="0.3">
      <c r="A102" s="3">
        <v>94</v>
      </c>
      <c r="D102" t="s">
        <v>35</v>
      </c>
      <c r="E102" s="3" t="s">
        <v>365</v>
      </c>
      <c r="F102" s="3" t="s">
        <v>36</v>
      </c>
      <c r="G102" s="8">
        <v>0.85763888888888884</v>
      </c>
      <c r="Z102" t="s">
        <v>35</v>
      </c>
      <c r="AA102" t="s">
        <v>36</v>
      </c>
      <c r="AB102" t="s">
        <v>241</v>
      </c>
      <c r="AC102" t="str">
        <f t="shared" si="4"/>
        <v>12/11/2022</v>
      </c>
      <c r="AD102" t="str">
        <f t="shared" si="5"/>
        <v>20:35</v>
      </c>
      <c r="AE102" s="8">
        <v>0.85763888888888884</v>
      </c>
      <c r="AF102">
        <f t="shared" si="6"/>
        <v>0</v>
      </c>
      <c r="AG102">
        <f t="shared" si="7"/>
        <v>1</v>
      </c>
      <c r="AI102" s="33" t="s">
        <v>36</v>
      </c>
      <c r="AJ102" s="34">
        <v>44906.857638888891</v>
      </c>
    </row>
    <row r="103" spans="1:36" x14ac:dyDescent="0.3">
      <c r="A103" s="3">
        <v>95</v>
      </c>
      <c r="D103" t="s">
        <v>30</v>
      </c>
      <c r="E103" s="3" t="s">
        <v>366</v>
      </c>
      <c r="F103" s="3" t="s">
        <v>41</v>
      </c>
      <c r="G103" s="8">
        <v>0.84375</v>
      </c>
      <c r="Z103" t="s">
        <v>30</v>
      </c>
      <c r="AA103" t="s">
        <v>41</v>
      </c>
      <c r="AB103" t="s">
        <v>243</v>
      </c>
      <c r="AC103" t="str">
        <f t="shared" si="4"/>
        <v>12/12/2022</v>
      </c>
      <c r="AD103" t="str">
        <f t="shared" si="5"/>
        <v>20:15</v>
      </c>
      <c r="AE103" s="8">
        <v>0.84375</v>
      </c>
      <c r="AF103">
        <f t="shared" si="6"/>
        <v>0</v>
      </c>
      <c r="AG103">
        <f t="shared" si="7"/>
        <v>1</v>
      </c>
      <c r="AI103" s="33" t="s">
        <v>41</v>
      </c>
      <c r="AJ103" s="34">
        <v>44907.84375</v>
      </c>
    </row>
    <row r="104" spans="1:36" x14ac:dyDescent="0.3">
      <c r="A104" s="3">
        <v>96</v>
      </c>
      <c r="D104" t="s">
        <v>30</v>
      </c>
      <c r="E104" s="3" t="s">
        <v>366</v>
      </c>
      <c r="F104" s="3" t="s">
        <v>41</v>
      </c>
      <c r="G104" s="8">
        <v>0.89930555555555547</v>
      </c>
      <c r="Z104" t="s">
        <v>30</v>
      </c>
      <c r="AA104" t="s">
        <v>41</v>
      </c>
      <c r="AB104" t="s">
        <v>245</v>
      </c>
      <c r="AC104" t="str">
        <f t="shared" si="4"/>
        <v>12/12/2022</v>
      </c>
      <c r="AD104" t="str">
        <f t="shared" si="5"/>
        <v>21:35</v>
      </c>
      <c r="AE104" s="8">
        <v>0.89930555555555547</v>
      </c>
      <c r="AF104">
        <f t="shared" si="6"/>
        <v>0</v>
      </c>
      <c r="AG104">
        <f t="shared" si="7"/>
        <v>1</v>
      </c>
      <c r="AI104" s="33" t="s">
        <v>41</v>
      </c>
      <c r="AJ104" s="34">
        <v>44907.899305555555</v>
      </c>
    </row>
    <row r="105" spans="1:36" x14ac:dyDescent="0.3">
      <c r="A105" s="22">
        <v>97</v>
      </c>
      <c r="B105" s="21" t="s">
        <v>382</v>
      </c>
      <c r="C105" s="21" t="s">
        <v>383</v>
      </c>
      <c r="D105" s="23" t="s">
        <v>30</v>
      </c>
      <c r="E105" s="22" t="s">
        <v>367</v>
      </c>
      <c r="F105" s="22" t="s">
        <v>46</v>
      </c>
      <c r="G105" s="24">
        <v>0.88888888888888884</v>
      </c>
      <c r="Z105" t="s">
        <v>30</v>
      </c>
      <c r="AA105" t="s">
        <v>46</v>
      </c>
      <c r="AB105" t="s">
        <v>247</v>
      </c>
      <c r="AC105" t="str">
        <f t="shared" si="4"/>
        <v>12/13/2022</v>
      </c>
      <c r="AD105" t="str">
        <f t="shared" si="5"/>
        <v>21:20</v>
      </c>
      <c r="AE105" s="8">
        <v>0.88888888888888884</v>
      </c>
      <c r="AF105">
        <f t="shared" si="6"/>
        <v>1</v>
      </c>
      <c r="AG105">
        <f t="shared" si="7"/>
        <v>0</v>
      </c>
      <c r="AI105" s="33" t="s">
        <v>46</v>
      </c>
      <c r="AJ105" s="34">
        <v>44908.888888888891</v>
      </c>
    </row>
    <row r="106" spans="1:36" x14ac:dyDescent="0.3">
      <c r="A106" s="3">
        <v>98</v>
      </c>
      <c r="D106" t="s">
        <v>35</v>
      </c>
      <c r="E106" s="3" t="s">
        <v>368</v>
      </c>
      <c r="F106" s="3" t="s">
        <v>49</v>
      </c>
      <c r="G106" s="8">
        <v>0.89930555555555547</v>
      </c>
      <c r="Z106" t="s">
        <v>35</v>
      </c>
      <c r="AA106" t="s">
        <v>49</v>
      </c>
      <c r="AB106" t="s">
        <v>249</v>
      </c>
      <c r="AC106" t="str">
        <f t="shared" si="4"/>
        <v>12/14/2022</v>
      </c>
      <c r="AD106" t="str">
        <f t="shared" si="5"/>
        <v>21:35</v>
      </c>
      <c r="AE106" s="8">
        <v>0.89930555555555547</v>
      </c>
      <c r="AF106">
        <f t="shared" si="6"/>
        <v>0</v>
      </c>
      <c r="AG106">
        <f t="shared" si="7"/>
        <v>1</v>
      </c>
      <c r="AI106" s="33" t="s">
        <v>49</v>
      </c>
      <c r="AJ106" s="34">
        <v>44909.899305555555</v>
      </c>
    </row>
    <row r="107" spans="1:36" x14ac:dyDescent="0.3">
      <c r="A107" s="3">
        <v>99</v>
      </c>
      <c r="D107" t="s">
        <v>35</v>
      </c>
      <c r="E107" s="3" t="s">
        <v>369</v>
      </c>
      <c r="F107" s="3" t="s">
        <v>31</v>
      </c>
      <c r="G107" s="8">
        <v>0.83333333333333337</v>
      </c>
      <c r="Z107" t="s">
        <v>35</v>
      </c>
      <c r="AA107" t="s">
        <v>31</v>
      </c>
      <c r="AB107" t="s">
        <v>251</v>
      </c>
      <c r="AC107" t="str">
        <f t="shared" si="4"/>
        <v>12/15/2022</v>
      </c>
      <c r="AD107" t="str">
        <f t="shared" si="5"/>
        <v>21:35</v>
      </c>
      <c r="AE107" s="8">
        <v>0.89930555555555547</v>
      </c>
      <c r="AF107">
        <f t="shared" si="6"/>
        <v>0</v>
      </c>
      <c r="AG107">
        <f t="shared" si="7"/>
        <v>1</v>
      </c>
      <c r="AI107" s="33" t="s">
        <v>31</v>
      </c>
      <c r="AJ107" s="34">
        <v>44910.833333333336</v>
      </c>
    </row>
    <row r="108" spans="1:36" x14ac:dyDescent="0.3">
      <c r="A108" s="3"/>
      <c r="D108" t="s">
        <v>35</v>
      </c>
      <c r="E108" s="3" t="s">
        <v>369</v>
      </c>
      <c r="F108" s="3" t="s">
        <v>31</v>
      </c>
      <c r="G108" s="8">
        <v>0.88888888888888884</v>
      </c>
      <c r="I108" t="s">
        <v>461</v>
      </c>
      <c r="AE108" s="8"/>
      <c r="AG108">
        <v>1</v>
      </c>
      <c r="AJ108" s="45"/>
    </row>
    <row r="109" spans="1:36" x14ac:dyDescent="0.3">
      <c r="B109" s="29" t="s">
        <v>385</v>
      </c>
      <c r="C109" s="29" t="s">
        <v>385</v>
      </c>
      <c r="D109" s="26" t="s">
        <v>30</v>
      </c>
      <c r="E109" s="27" t="s">
        <v>370</v>
      </c>
      <c r="F109" s="27" t="s">
        <v>66</v>
      </c>
      <c r="G109" s="28">
        <v>5.2083333333333336E-2</v>
      </c>
      <c r="I109" t="s">
        <v>445</v>
      </c>
      <c r="Z109" t="s">
        <v>30</v>
      </c>
      <c r="AA109" t="s">
        <v>66</v>
      </c>
      <c r="AB109" t="s">
        <v>253</v>
      </c>
      <c r="AC109" t="str">
        <f t="shared" ref="AC109:AC125" si="8">TRIM(LEFT(AB109,10))</f>
        <v>12/17/2022</v>
      </c>
      <c r="AD109" t="str">
        <f t="shared" si="5"/>
        <v>1:15</v>
      </c>
      <c r="AE109" s="8">
        <v>5.2083333333333336E-2</v>
      </c>
      <c r="AF109">
        <f t="shared" si="6"/>
        <v>0</v>
      </c>
      <c r="AG109">
        <v>0</v>
      </c>
    </row>
    <row r="110" spans="1:36" x14ac:dyDescent="0.3">
      <c r="A110" s="3">
        <v>100</v>
      </c>
      <c r="D110" t="s">
        <v>30</v>
      </c>
      <c r="E110" s="3" t="s">
        <v>370</v>
      </c>
      <c r="F110" s="3" t="s">
        <v>66</v>
      </c>
      <c r="G110" s="8">
        <v>0.30902777777777779</v>
      </c>
      <c r="Z110" t="s">
        <v>30</v>
      </c>
      <c r="AA110" t="s">
        <v>66</v>
      </c>
      <c r="AB110" t="s">
        <v>255</v>
      </c>
      <c r="AC110" t="str">
        <f t="shared" si="8"/>
        <v>12/17/2022</v>
      </c>
      <c r="AD110" t="str">
        <f t="shared" si="5"/>
        <v>7:25</v>
      </c>
      <c r="AE110" s="8">
        <v>0.30902777777777779</v>
      </c>
      <c r="AF110">
        <f t="shared" si="6"/>
        <v>0</v>
      </c>
      <c r="AG110">
        <f t="shared" si="7"/>
        <v>1</v>
      </c>
      <c r="AI110" s="33" t="s">
        <v>66</v>
      </c>
      <c r="AJ110" s="34">
        <v>44912.309027777781</v>
      </c>
    </row>
    <row r="111" spans="1:36" x14ac:dyDescent="0.3">
      <c r="A111" s="3">
        <v>101</v>
      </c>
      <c r="D111" t="s">
        <v>30</v>
      </c>
      <c r="E111" s="3" t="s">
        <v>370</v>
      </c>
      <c r="F111" s="3" t="s">
        <v>66</v>
      </c>
      <c r="G111" s="8">
        <v>0.36458333333333331</v>
      </c>
      <c r="Z111" t="s">
        <v>30</v>
      </c>
      <c r="AA111" t="s">
        <v>66</v>
      </c>
      <c r="AB111" t="s">
        <v>257</v>
      </c>
      <c r="AC111" t="str">
        <f t="shared" si="8"/>
        <v>12/17/2022</v>
      </c>
      <c r="AD111" t="str">
        <f t="shared" si="5"/>
        <v>8:45</v>
      </c>
      <c r="AE111" s="8">
        <v>0.36458333333333331</v>
      </c>
      <c r="AF111">
        <f t="shared" si="6"/>
        <v>0</v>
      </c>
      <c r="AG111">
        <f t="shared" si="7"/>
        <v>1</v>
      </c>
      <c r="AI111" s="33" t="s">
        <v>66</v>
      </c>
      <c r="AJ111" s="34">
        <v>44912.364583333336</v>
      </c>
    </row>
    <row r="112" spans="1:36" x14ac:dyDescent="0.3">
      <c r="A112" s="3">
        <v>102</v>
      </c>
      <c r="D112" t="s">
        <v>30</v>
      </c>
      <c r="E112" s="3" t="s">
        <v>370</v>
      </c>
      <c r="F112" s="3" t="s">
        <v>66</v>
      </c>
      <c r="G112" s="8">
        <v>0.4201388888888889</v>
      </c>
      <c r="Z112" t="s">
        <v>30</v>
      </c>
      <c r="AA112" t="s">
        <v>66</v>
      </c>
      <c r="AB112" t="s">
        <v>259</v>
      </c>
      <c r="AC112" t="str">
        <f t="shared" si="8"/>
        <v>12/17/2022</v>
      </c>
      <c r="AD112" t="str">
        <f t="shared" si="5"/>
        <v>10:05</v>
      </c>
      <c r="AE112" s="8">
        <v>0.4201388888888889</v>
      </c>
      <c r="AF112">
        <f t="shared" si="6"/>
        <v>0</v>
      </c>
      <c r="AG112">
        <f t="shared" si="7"/>
        <v>1</v>
      </c>
      <c r="AI112" s="33" t="s">
        <v>66</v>
      </c>
      <c r="AJ112" s="34">
        <v>44912.420138888891</v>
      </c>
    </row>
    <row r="113" spans="1:36" x14ac:dyDescent="0.3">
      <c r="A113" s="3">
        <v>103</v>
      </c>
      <c r="B113" s="19" t="s">
        <v>446</v>
      </c>
      <c r="C113" s="19" t="s">
        <v>447</v>
      </c>
      <c r="D113" s="38" t="s">
        <v>30</v>
      </c>
      <c r="E113" s="39" t="s">
        <v>370</v>
      </c>
      <c r="F113" s="39" t="s">
        <v>66</v>
      </c>
      <c r="G113" s="40">
        <v>0.47569444444444442</v>
      </c>
      <c r="Z113" t="s">
        <v>30</v>
      </c>
      <c r="AA113" t="s">
        <v>66</v>
      </c>
      <c r="AB113" t="s">
        <v>261</v>
      </c>
      <c r="AC113" t="str">
        <f t="shared" si="8"/>
        <v>12/17/2022</v>
      </c>
      <c r="AD113" t="str">
        <f t="shared" si="5"/>
        <v>11:25</v>
      </c>
      <c r="AE113" s="8">
        <v>0.47569444444444442</v>
      </c>
      <c r="AF113">
        <f t="shared" si="6"/>
        <v>0</v>
      </c>
      <c r="AG113">
        <v>0</v>
      </c>
      <c r="AI113" s="33" t="s">
        <v>66</v>
      </c>
      <c r="AJ113" s="34">
        <v>44912.475694444445</v>
      </c>
    </row>
    <row r="114" spans="1:36" x14ac:dyDescent="0.3">
      <c r="A114" s="3">
        <v>104</v>
      </c>
      <c r="D114" t="s">
        <v>35</v>
      </c>
      <c r="E114" s="3" t="s">
        <v>371</v>
      </c>
      <c r="F114" s="3" t="s">
        <v>36</v>
      </c>
      <c r="G114" s="8">
        <v>0.78125</v>
      </c>
      <c r="Z114" t="s">
        <v>35</v>
      </c>
      <c r="AA114" t="s">
        <v>36</v>
      </c>
      <c r="AB114" t="s">
        <v>263</v>
      </c>
      <c r="AC114" t="str">
        <f t="shared" si="8"/>
        <v>12/18/2022</v>
      </c>
      <c r="AD114" t="str">
        <f t="shared" si="5"/>
        <v>18:45</v>
      </c>
      <c r="AE114" s="8">
        <v>0.78125</v>
      </c>
      <c r="AF114">
        <f t="shared" si="6"/>
        <v>0</v>
      </c>
      <c r="AG114">
        <f t="shared" si="7"/>
        <v>1</v>
      </c>
      <c r="AI114" s="33" t="s">
        <v>36</v>
      </c>
      <c r="AJ114" s="34">
        <v>44913.78125</v>
      </c>
    </row>
    <row r="115" spans="1:36" x14ac:dyDescent="0.3">
      <c r="A115" s="3">
        <v>105</v>
      </c>
      <c r="D115" t="s">
        <v>35</v>
      </c>
      <c r="E115" s="3" t="s">
        <v>371</v>
      </c>
      <c r="F115" s="3" t="s">
        <v>36</v>
      </c>
      <c r="G115" s="8">
        <v>0.83680555555555547</v>
      </c>
      <c r="Z115" t="s">
        <v>35</v>
      </c>
      <c r="AA115" t="s">
        <v>36</v>
      </c>
      <c r="AB115" t="s">
        <v>265</v>
      </c>
      <c r="AC115" t="str">
        <f t="shared" si="8"/>
        <v>12/18/2022</v>
      </c>
      <c r="AD115" t="str">
        <f t="shared" si="5"/>
        <v>20:05</v>
      </c>
      <c r="AE115" s="8">
        <v>0.83680555555555547</v>
      </c>
      <c r="AF115">
        <f t="shared" si="6"/>
        <v>0</v>
      </c>
      <c r="AG115">
        <f t="shared" si="7"/>
        <v>1</v>
      </c>
      <c r="AI115" s="33" t="s">
        <v>36</v>
      </c>
      <c r="AJ115" s="34">
        <v>44913.836805555555</v>
      </c>
    </row>
    <row r="116" spans="1:36" x14ac:dyDescent="0.3">
      <c r="A116" s="3">
        <v>106</v>
      </c>
      <c r="D116" t="s">
        <v>35</v>
      </c>
      <c r="E116" s="3" t="s">
        <v>371</v>
      </c>
      <c r="F116" s="3" t="s">
        <v>36</v>
      </c>
      <c r="G116" s="8">
        <v>0.89236111111111116</v>
      </c>
      <c r="Z116" t="s">
        <v>35</v>
      </c>
      <c r="AA116" t="s">
        <v>36</v>
      </c>
      <c r="AB116" t="s">
        <v>267</v>
      </c>
      <c r="AC116" t="str">
        <f t="shared" si="8"/>
        <v>12/18/2022</v>
      </c>
      <c r="AD116" t="str">
        <f t="shared" si="5"/>
        <v>21:25</v>
      </c>
      <c r="AE116" s="8">
        <v>0.89236111111111116</v>
      </c>
      <c r="AF116">
        <f t="shared" si="6"/>
        <v>0</v>
      </c>
      <c r="AG116">
        <f t="shared" si="7"/>
        <v>1</v>
      </c>
      <c r="AI116" s="33" t="s">
        <v>36</v>
      </c>
      <c r="AJ116" s="34">
        <v>44913.892361111109</v>
      </c>
    </row>
    <row r="117" spans="1:36" x14ac:dyDescent="0.3">
      <c r="A117" s="3">
        <v>107</v>
      </c>
      <c r="D117" t="s">
        <v>30</v>
      </c>
      <c r="E117" s="3" t="s">
        <v>372</v>
      </c>
      <c r="F117" s="3" t="s">
        <v>41</v>
      </c>
      <c r="G117" s="8">
        <v>0.84375</v>
      </c>
      <c r="Z117" t="s">
        <v>30</v>
      </c>
      <c r="AA117" t="s">
        <v>41</v>
      </c>
      <c r="AB117" t="s">
        <v>269</v>
      </c>
      <c r="AC117" t="str">
        <f t="shared" si="8"/>
        <v>12/19/2022</v>
      </c>
      <c r="AD117" t="str">
        <f t="shared" si="5"/>
        <v>20:15</v>
      </c>
      <c r="AE117" s="8">
        <v>0.84375</v>
      </c>
      <c r="AF117">
        <f t="shared" si="6"/>
        <v>0</v>
      </c>
      <c r="AG117">
        <f t="shared" si="7"/>
        <v>1</v>
      </c>
      <c r="AI117" s="33" t="s">
        <v>41</v>
      </c>
      <c r="AJ117" s="34">
        <v>44914.84375</v>
      </c>
    </row>
    <row r="118" spans="1:36" x14ac:dyDescent="0.3">
      <c r="A118" s="3">
        <v>108</v>
      </c>
      <c r="D118" t="s">
        <v>30</v>
      </c>
      <c r="E118" s="3" t="s">
        <v>372</v>
      </c>
      <c r="F118" s="3" t="s">
        <v>41</v>
      </c>
      <c r="G118" s="8">
        <v>0.89930555555555547</v>
      </c>
      <c r="Z118" t="s">
        <v>30</v>
      </c>
      <c r="AA118" t="s">
        <v>41</v>
      </c>
      <c r="AB118" t="s">
        <v>271</v>
      </c>
      <c r="AC118" t="str">
        <f t="shared" si="8"/>
        <v>12/19/2022</v>
      </c>
      <c r="AD118" t="str">
        <f t="shared" si="5"/>
        <v>21:35</v>
      </c>
      <c r="AE118" s="8">
        <v>0.89930555555555547</v>
      </c>
      <c r="AF118">
        <f t="shared" si="6"/>
        <v>0</v>
      </c>
      <c r="AG118">
        <f t="shared" si="7"/>
        <v>1</v>
      </c>
      <c r="AI118" s="33" t="s">
        <v>41</v>
      </c>
      <c r="AJ118" s="34">
        <v>44914.899305555555</v>
      </c>
    </row>
    <row r="119" spans="1:36" x14ac:dyDescent="0.3">
      <c r="A119" s="22">
        <v>109</v>
      </c>
      <c r="B119" s="21" t="s">
        <v>382</v>
      </c>
      <c r="C119" s="21" t="s">
        <v>383</v>
      </c>
      <c r="D119" s="23" t="s">
        <v>35</v>
      </c>
      <c r="E119" s="22" t="s">
        <v>373</v>
      </c>
      <c r="F119" s="22" t="s">
        <v>46</v>
      </c>
      <c r="G119" s="24">
        <v>0.90625</v>
      </c>
      <c r="Z119" t="s">
        <v>35</v>
      </c>
      <c r="AA119" t="s">
        <v>46</v>
      </c>
      <c r="AB119" t="s">
        <v>273</v>
      </c>
      <c r="AC119" t="str">
        <f t="shared" si="8"/>
        <v>12/20/2022</v>
      </c>
      <c r="AD119" t="str">
        <f t="shared" si="5"/>
        <v>21:45</v>
      </c>
      <c r="AE119" s="8">
        <v>0.90625</v>
      </c>
      <c r="AF119">
        <f t="shared" si="6"/>
        <v>1</v>
      </c>
      <c r="AG119">
        <f t="shared" si="7"/>
        <v>0</v>
      </c>
      <c r="AI119" s="33" t="s">
        <v>46</v>
      </c>
      <c r="AJ119" s="34">
        <v>44915.90625</v>
      </c>
    </row>
    <row r="120" spans="1:36" x14ac:dyDescent="0.3">
      <c r="A120" s="3">
        <v>110</v>
      </c>
      <c r="D120" t="s">
        <v>35</v>
      </c>
      <c r="E120" s="3" t="s">
        <v>374</v>
      </c>
      <c r="F120" s="3" t="s">
        <v>49</v>
      </c>
      <c r="G120" s="8">
        <v>0.89930555555555547</v>
      </c>
      <c r="Z120" t="s">
        <v>35</v>
      </c>
      <c r="AA120" t="s">
        <v>49</v>
      </c>
      <c r="AB120" t="s">
        <v>275</v>
      </c>
      <c r="AC120" t="str">
        <f t="shared" si="8"/>
        <v>12/21/2022</v>
      </c>
      <c r="AD120" t="str">
        <f t="shared" si="5"/>
        <v>21:35</v>
      </c>
      <c r="AE120" s="8">
        <v>0.89930555555555547</v>
      </c>
      <c r="AF120">
        <f t="shared" si="6"/>
        <v>0</v>
      </c>
      <c r="AG120">
        <f t="shared" si="7"/>
        <v>1</v>
      </c>
      <c r="AI120" s="33" t="s">
        <v>49</v>
      </c>
      <c r="AJ120" s="34">
        <v>44916.899305555555</v>
      </c>
    </row>
    <row r="121" spans="1:36" x14ac:dyDescent="0.3">
      <c r="A121" s="3">
        <v>111</v>
      </c>
      <c r="D121" t="s">
        <v>35</v>
      </c>
      <c r="E121" s="3" t="s">
        <v>375</v>
      </c>
      <c r="F121" s="3" t="s">
        <v>31</v>
      </c>
      <c r="G121" s="8">
        <v>0.89930555555555547</v>
      </c>
      <c r="Z121" t="s">
        <v>35</v>
      </c>
      <c r="AA121" t="s">
        <v>31</v>
      </c>
      <c r="AB121" t="s">
        <v>277</v>
      </c>
      <c r="AC121" t="str">
        <f t="shared" si="8"/>
        <v>12/22/2022</v>
      </c>
      <c r="AD121" t="str">
        <f t="shared" si="5"/>
        <v>21:35</v>
      </c>
      <c r="AE121" s="8">
        <v>0.89930555555555547</v>
      </c>
      <c r="AF121">
        <f t="shared" si="6"/>
        <v>0</v>
      </c>
      <c r="AG121">
        <f t="shared" si="7"/>
        <v>1</v>
      </c>
      <c r="AI121" s="33" t="s">
        <v>31</v>
      </c>
      <c r="AJ121" s="34">
        <v>44917.899305555555</v>
      </c>
    </row>
    <row r="122" spans="1:36" x14ac:dyDescent="0.3">
      <c r="A122" s="3">
        <v>112</v>
      </c>
      <c r="B122" s="30" t="s">
        <v>442</v>
      </c>
      <c r="C122" s="31" t="s">
        <v>383</v>
      </c>
      <c r="D122" t="s">
        <v>30</v>
      </c>
      <c r="E122" s="3" t="s">
        <v>376</v>
      </c>
      <c r="F122" s="3" t="s">
        <v>41</v>
      </c>
      <c r="G122" s="8">
        <v>0.89583333333333337</v>
      </c>
      <c r="Z122" t="s">
        <v>30</v>
      </c>
      <c r="AA122" t="s">
        <v>41</v>
      </c>
      <c r="AB122" t="s">
        <v>279</v>
      </c>
      <c r="AC122" t="str">
        <f t="shared" si="8"/>
        <v>12/26/2022</v>
      </c>
      <c r="AD122" t="str">
        <f t="shared" si="5"/>
        <v>21:30</v>
      </c>
      <c r="AE122" s="8">
        <v>0.89583333333333337</v>
      </c>
      <c r="AF122">
        <f t="shared" si="6"/>
        <v>0</v>
      </c>
      <c r="AG122">
        <v>0</v>
      </c>
      <c r="AI122" s="33" t="s">
        <v>41</v>
      </c>
      <c r="AJ122" s="34">
        <v>44921.895833333336</v>
      </c>
    </row>
    <row r="123" spans="1:36" x14ac:dyDescent="0.3">
      <c r="A123" s="22">
        <v>113</v>
      </c>
      <c r="B123" s="21" t="s">
        <v>382</v>
      </c>
      <c r="C123" s="21" t="s">
        <v>383</v>
      </c>
      <c r="D123" s="23" t="s">
        <v>35</v>
      </c>
      <c r="E123" s="22" t="s">
        <v>377</v>
      </c>
      <c r="F123" s="22" t="s">
        <v>46</v>
      </c>
      <c r="G123" s="24">
        <v>0.90625</v>
      </c>
      <c r="Z123" t="s">
        <v>35</v>
      </c>
      <c r="AA123" t="s">
        <v>46</v>
      </c>
      <c r="AB123" t="s">
        <v>281</v>
      </c>
      <c r="AC123" t="str">
        <f t="shared" si="8"/>
        <v>12/27/2022</v>
      </c>
      <c r="AD123" t="str">
        <f t="shared" si="5"/>
        <v>21:45</v>
      </c>
      <c r="AE123" s="8">
        <v>0.90625</v>
      </c>
      <c r="AF123">
        <f t="shared" si="6"/>
        <v>1</v>
      </c>
      <c r="AG123">
        <f t="shared" si="7"/>
        <v>0</v>
      </c>
      <c r="AI123" s="33" t="s">
        <v>46</v>
      </c>
      <c r="AJ123" s="34">
        <v>44922.90625</v>
      </c>
    </row>
    <row r="124" spans="1:36" x14ac:dyDescent="0.3">
      <c r="A124" s="3">
        <v>114</v>
      </c>
      <c r="B124" s="31" t="s">
        <v>442</v>
      </c>
      <c r="C124" s="30" t="s">
        <v>383</v>
      </c>
      <c r="D124" t="s">
        <v>35</v>
      </c>
      <c r="E124" s="3" t="s">
        <v>378</v>
      </c>
      <c r="F124" s="3" t="s">
        <v>49</v>
      </c>
      <c r="G124" s="8">
        <v>0.89930555555555547</v>
      </c>
      <c r="Z124" t="s">
        <v>35</v>
      </c>
      <c r="AA124" t="s">
        <v>49</v>
      </c>
      <c r="AB124" t="s">
        <v>283</v>
      </c>
      <c r="AC124" t="str">
        <f t="shared" si="8"/>
        <v>12/28/2022</v>
      </c>
      <c r="AD124" t="str">
        <f t="shared" si="5"/>
        <v>21:35</v>
      </c>
      <c r="AE124" s="8">
        <v>0.89930555555555547</v>
      </c>
      <c r="AF124">
        <f t="shared" si="6"/>
        <v>0</v>
      </c>
      <c r="AG124">
        <v>0</v>
      </c>
      <c r="AI124" s="33" t="s">
        <v>49</v>
      </c>
      <c r="AJ124" s="34">
        <v>44923.899305555555</v>
      </c>
    </row>
    <row r="125" spans="1:36" x14ac:dyDescent="0.3">
      <c r="A125" s="3">
        <v>115</v>
      </c>
      <c r="B125" s="30" t="s">
        <v>442</v>
      </c>
      <c r="C125" s="31" t="s">
        <v>383</v>
      </c>
      <c r="D125" t="s">
        <v>35</v>
      </c>
      <c r="E125" s="3" t="s">
        <v>379</v>
      </c>
      <c r="F125" s="3" t="s">
        <v>31</v>
      </c>
      <c r="G125" s="8">
        <v>0.92708333333333337</v>
      </c>
      <c r="Z125" t="s">
        <v>35</v>
      </c>
      <c r="AA125" t="s">
        <v>31</v>
      </c>
      <c r="AB125" t="s">
        <v>285</v>
      </c>
      <c r="AC125" t="str">
        <f t="shared" si="8"/>
        <v>12/29/2022</v>
      </c>
      <c r="AD125" t="str">
        <f t="shared" si="5"/>
        <v>22:15</v>
      </c>
      <c r="AE125" s="8">
        <v>0.92708333333333337</v>
      </c>
      <c r="AF125">
        <f t="shared" si="6"/>
        <v>0</v>
      </c>
      <c r="AG125">
        <v>0</v>
      </c>
      <c r="AI125" s="33" t="s">
        <v>31</v>
      </c>
      <c r="AJ125" s="34">
        <v>44924.927083333336</v>
      </c>
    </row>
    <row r="126" spans="1:36" x14ac:dyDescent="0.3">
      <c r="AF126">
        <f>SUM(AF4:AF125)</f>
        <v>16</v>
      </c>
      <c r="AG126">
        <f>SUM(AG7:AG125)</f>
        <v>87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E1D59-3939-48A6-A221-EE4A4C3C2589}">
  <dimension ref="A1:AO126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sqref="A1:XFD1048576"/>
    </sheetView>
  </sheetViews>
  <sheetFormatPr defaultRowHeight="14.4" x14ac:dyDescent="0.3"/>
  <cols>
    <col min="1" max="1" width="6.77734375" customWidth="1"/>
    <col min="2" max="4" width="15.77734375" customWidth="1"/>
    <col min="5" max="5" width="10.77734375" customWidth="1"/>
    <col min="6" max="6" width="8.88671875" style="3"/>
    <col min="8" max="8" width="3.77734375" customWidth="1"/>
    <col min="11" max="11" width="15.77734375" hidden="1" customWidth="1"/>
    <col min="12" max="12" width="0" hidden="1" customWidth="1"/>
    <col min="13" max="24" width="8.88671875" hidden="1" customWidth="1"/>
    <col min="25" max="25" width="0" hidden="1" customWidth="1"/>
    <col min="26" max="26" width="15.21875" hidden="1" customWidth="1"/>
    <col min="27" max="27" width="0" hidden="1" customWidth="1"/>
    <col min="28" max="28" width="15.6640625" hidden="1" customWidth="1"/>
    <col min="29" max="29" width="10.5546875" hidden="1" customWidth="1"/>
    <col min="30" max="32" width="0" hidden="1" customWidth="1"/>
    <col min="36" max="36" width="15.6640625" bestFit="1" customWidth="1"/>
    <col min="38" max="38" width="11.33203125" bestFit="1" customWidth="1"/>
  </cols>
  <sheetData>
    <row r="1" spans="1:41" x14ac:dyDescent="0.3">
      <c r="A1" s="1" t="s">
        <v>465</v>
      </c>
      <c r="B1" s="2"/>
      <c r="C1" s="2"/>
      <c r="E1" s="3"/>
    </row>
    <row r="2" spans="1:41" x14ac:dyDescent="0.3">
      <c r="A2" s="4"/>
      <c r="B2" s="2"/>
      <c r="C2" s="2"/>
      <c r="E2" s="3"/>
      <c r="AL2" t="s">
        <v>455</v>
      </c>
      <c r="AO2" t="s">
        <v>455</v>
      </c>
    </row>
    <row r="3" spans="1:41" x14ac:dyDescent="0.3">
      <c r="A3" s="5" t="s">
        <v>289</v>
      </c>
      <c r="B3" s="6" t="s">
        <v>290</v>
      </c>
      <c r="C3" s="6" t="s">
        <v>291</v>
      </c>
      <c r="D3" s="5" t="s">
        <v>15</v>
      </c>
      <c r="E3" s="5" t="s">
        <v>292</v>
      </c>
      <c r="F3" s="5" t="s">
        <v>293</v>
      </c>
      <c r="G3" s="5" t="s">
        <v>294</v>
      </c>
      <c r="H3" s="7"/>
      <c r="I3" s="7" t="s">
        <v>295</v>
      </c>
      <c r="J3" s="7"/>
      <c r="K3" s="7" t="s">
        <v>296</v>
      </c>
      <c r="AF3" t="s">
        <v>392</v>
      </c>
      <c r="AG3" t="s">
        <v>393</v>
      </c>
      <c r="AI3" s="33" t="s">
        <v>21</v>
      </c>
      <c r="AJ3" s="33" t="s">
        <v>22</v>
      </c>
      <c r="AL3" t="s">
        <v>290</v>
      </c>
      <c r="AO3" t="s">
        <v>291</v>
      </c>
    </row>
    <row r="4" spans="1:41" x14ac:dyDescent="0.3">
      <c r="A4" s="3"/>
      <c r="B4" s="42" t="s">
        <v>384</v>
      </c>
      <c r="C4" s="42" t="s">
        <v>384</v>
      </c>
      <c r="D4" s="42" t="s">
        <v>30</v>
      </c>
      <c r="E4" s="43" t="s">
        <v>297</v>
      </c>
      <c r="F4" s="43" t="s">
        <v>31</v>
      </c>
      <c r="G4" s="44">
        <v>0.82291666666666663</v>
      </c>
      <c r="I4" t="s">
        <v>444</v>
      </c>
      <c r="K4" s="9" t="s">
        <v>396</v>
      </c>
      <c r="Z4" t="s">
        <v>30</v>
      </c>
      <c r="AA4" t="s">
        <v>31</v>
      </c>
      <c r="AB4" t="s">
        <v>32</v>
      </c>
      <c r="AC4" t="str">
        <f>TRIM(LEFT(AB4,9))</f>
        <v>9/1/2022</v>
      </c>
      <c r="AD4" t="str">
        <f>TRIM(RIGHT(AB4,5))</f>
        <v>19:45</v>
      </c>
      <c r="AE4" s="8">
        <v>0.82291666666666663</v>
      </c>
      <c r="AF4">
        <f>IF((B4="Tuesday_Night"),1,0)</f>
        <v>0</v>
      </c>
    </row>
    <row r="5" spans="1:41" x14ac:dyDescent="0.3">
      <c r="A5" s="3"/>
      <c r="B5" s="25" t="s">
        <v>385</v>
      </c>
      <c r="C5" s="25" t="s">
        <v>385</v>
      </c>
      <c r="D5" t="s">
        <v>35</v>
      </c>
      <c r="E5" s="3" t="s">
        <v>298</v>
      </c>
      <c r="F5" s="3" t="s">
        <v>36</v>
      </c>
      <c r="G5" s="8">
        <v>0.67013888888888884</v>
      </c>
      <c r="K5" s="10" t="s">
        <v>386</v>
      </c>
      <c r="Z5" t="s">
        <v>35</v>
      </c>
      <c r="AA5" t="s">
        <v>36</v>
      </c>
      <c r="AB5" t="s">
        <v>37</v>
      </c>
      <c r="AC5" t="str">
        <f t="shared" ref="AC5:AC41" si="0">TRIM(LEFT(AB5,9))</f>
        <v>9/4/2022</v>
      </c>
      <c r="AD5" t="str">
        <f t="shared" ref="AD5:AD68" si="1">TRIM(RIGHT(AB5,5))</f>
        <v>16:05</v>
      </c>
      <c r="AE5" s="8">
        <v>0.67013888888888884</v>
      </c>
      <c r="AF5">
        <f t="shared" ref="AF5:AF68" si="2">IF((B5="Tuesday_Night"),1,0)</f>
        <v>0</v>
      </c>
    </row>
    <row r="6" spans="1:41" x14ac:dyDescent="0.3">
      <c r="A6" s="3"/>
      <c r="B6" s="25" t="s">
        <v>385</v>
      </c>
      <c r="C6" s="25" t="s">
        <v>385</v>
      </c>
      <c r="D6" t="s">
        <v>35</v>
      </c>
      <c r="E6" s="3" t="s">
        <v>298</v>
      </c>
      <c r="F6" s="3" t="s">
        <v>36</v>
      </c>
      <c r="G6" s="8">
        <v>0.72569444444444453</v>
      </c>
      <c r="K6" s="11" t="s">
        <v>387</v>
      </c>
      <c r="Z6" t="s">
        <v>35</v>
      </c>
      <c r="AA6" t="s">
        <v>36</v>
      </c>
      <c r="AB6" t="s">
        <v>39</v>
      </c>
      <c r="AC6" t="str">
        <f t="shared" si="0"/>
        <v>9/4/2022</v>
      </c>
      <c r="AD6" t="str">
        <f t="shared" si="1"/>
        <v>17:25</v>
      </c>
      <c r="AE6" s="8">
        <v>0.72569444444444453</v>
      </c>
      <c r="AF6">
        <f t="shared" si="2"/>
        <v>0</v>
      </c>
    </row>
    <row r="7" spans="1:41" x14ac:dyDescent="0.3">
      <c r="A7" s="3">
        <v>1</v>
      </c>
      <c r="B7" s="12" t="s">
        <v>380</v>
      </c>
      <c r="C7" s="16" t="s">
        <v>381</v>
      </c>
      <c r="D7" t="s">
        <v>30</v>
      </c>
      <c r="E7" s="3" t="s">
        <v>299</v>
      </c>
      <c r="F7" s="3" t="s">
        <v>41</v>
      </c>
      <c r="G7" s="8">
        <v>0.84375</v>
      </c>
      <c r="K7" s="12" t="s">
        <v>380</v>
      </c>
      <c r="Z7" t="s">
        <v>30</v>
      </c>
      <c r="AA7" t="s">
        <v>41</v>
      </c>
      <c r="AB7" t="s">
        <v>42</v>
      </c>
      <c r="AC7" t="str">
        <f t="shared" si="0"/>
        <v>9/5/2022</v>
      </c>
      <c r="AD7" t="str">
        <f t="shared" si="1"/>
        <v>20:15</v>
      </c>
      <c r="AE7" s="8">
        <v>0.84375</v>
      </c>
      <c r="AF7">
        <f t="shared" si="2"/>
        <v>0</v>
      </c>
      <c r="AG7">
        <f>IF((AF7=0),1,0)</f>
        <v>1</v>
      </c>
      <c r="AH7" t="s">
        <v>397</v>
      </c>
      <c r="AL7" t="str">
        <f>_xlfn.XLOOKUP(A7,From_Marty!$K$3:$K$47,From_Marty!$L$3:$L$47,"Not_Found",0,1)</f>
        <v>Capitals</v>
      </c>
      <c r="AM7" s="12" t="s">
        <v>380</v>
      </c>
      <c r="AN7" s="16" t="s">
        <v>381</v>
      </c>
      <c r="AO7" t="str">
        <f>_xlfn.XLOOKUP(A7,From_Marty!$K$3:$K$47,From_Marty!$M$3:$M$47,"Not_Found",0,1)</f>
        <v>Wizzards</v>
      </c>
    </row>
    <row r="8" spans="1:41" x14ac:dyDescent="0.3">
      <c r="A8" s="3"/>
      <c r="B8" s="25" t="s">
        <v>385</v>
      </c>
      <c r="C8" s="25" t="s">
        <v>385</v>
      </c>
      <c r="D8" t="s">
        <v>30</v>
      </c>
      <c r="E8" s="3" t="s">
        <v>299</v>
      </c>
      <c r="F8" s="3" t="s">
        <v>41</v>
      </c>
      <c r="G8" s="8">
        <v>0.89930555555555547</v>
      </c>
      <c r="K8" s="13" t="s">
        <v>388</v>
      </c>
      <c r="Z8" t="s">
        <v>30</v>
      </c>
      <c r="AA8" t="s">
        <v>41</v>
      </c>
      <c r="AB8" t="s">
        <v>44</v>
      </c>
      <c r="AC8" t="str">
        <f t="shared" si="0"/>
        <v>9/5/2022</v>
      </c>
      <c r="AD8" t="str">
        <f t="shared" si="1"/>
        <v>21:35</v>
      </c>
      <c r="AE8" s="8">
        <v>0.89930555555555547</v>
      </c>
      <c r="AF8">
        <f t="shared" si="2"/>
        <v>0</v>
      </c>
      <c r="AG8">
        <v>0</v>
      </c>
      <c r="AL8" t="str">
        <f>_xlfn.XLOOKUP(A8,From_Marty!$K$3:$K$47,From_Marty!$L$3:$L$47,"Not_Found",0,1)</f>
        <v>Not_Found</v>
      </c>
      <c r="AM8" s="25" t="s">
        <v>385</v>
      </c>
      <c r="AN8" s="25" t="s">
        <v>385</v>
      </c>
      <c r="AO8" t="str">
        <f>_xlfn.XLOOKUP(A8,From_Marty!$K$3:$K$47,From_Marty!$M$3:$M$47,"Not_Found",0,1)</f>
        <v>Not_Found</v>
      </c>
    </row>
    <row r="9" spans="1:41" x14ac:dyDescent="0.3">
      <c r="A9" s="22">
        <v>2</v>
      </c>
      <c r="B9" s="21" t="s">
        <v>382</v>
      </c>
      <c r="C9" s="21" t="s">
        <v>383</v>
      </c>
      <c r="D9" s="23" t="s">
        <v>35</v>
      </c>
      <c r="E9" s="22" t="s">
        <v>300</v>
      </c>
      <c r="F9" s="22" t="s">
        <v>46</v>
      </c>
      <c r="G9" s="24">
        <v>0.90625</v>
      </c>
      <c r="K9" s="14" t="s">
        <v>389</v>
      </c>
      <c r="Z9" t="s">
        <v>35</v>
      </c>
      <c r="AA9" t="s">
        <v>46</v>
      </c>
      <c r="AB9" t="s">
        <v>47</v>
      </c>
      <c r="AC9" t="str">
        <f t="shared" si="0"/>
        <v>9/6/2022</v>
      </c>
      <c r="AD9" t="str">
        <f t="shared" si="1"/>
        <v>21:45</v>
      </c>
      <c r="AE9" s="8">
        <v>0.90625</v>
      </c>
      <c r="AF9">
        <f t="shared" si="2"/>
        <v>1</v>
      </c>
      <c r="AG9">
        <f t="shared" ref="AG9:AG73" si="3">IF((AF9=0),1,0)</f>
        <v>0</v>
      </c>
      <c r="AL9" t="str">
        <f>_xlfn.XLOOKUP(A9,From_Marty!$K$3:$K$47,From_Marty!$L$3:$L$47,"Not_Found",0,1)</f>
        <v>Not_Found</v>
      </c>
      <c r="AM9" s="21" t="s">
        <v>382</v>
      </c>
      <c r="AN9" s="21" t="s">
        <v>383</v>
      </c>
      <c r="AO9" t="str">
        <f>_xlfn.XLOOKUP(A9,From_Marty!$K$3:$K$47,From_Marty!$M$3:$M$47,"Not_Found",0,1)</f>
        <v>Not_Found</v>
      </c>
    </row>
    <row r="10" spans="1:41" x14ac:dyDescent="0.3">
      <c r="A10" s="3">
        <v>3</v>
      </c>
      <c r="B10" s="13" t="s">
        <v>388</v>
      </c>
      <c r="C10" s="17" t="s">
        <v>390</v>
      </c>
      <c r="D10" t="s">
        <v>35</v>
      </c>
      <c r="E10" s="3" t="s">
        <v>301</v>
      </c>
      <c r="F10" s="3" t="s">
        <v>49</v>
      </c>
      <c r="G10" s="8">
        <v>0.89930555555555547</v>
      </c>
      <c r="K10" s="15" t="s">
        <v>394</v>
      </c>
      <c r="Z10" t="s">
        <v>35</v>
      </c>
      <c r="AA10" t="s">
        <v>49</v>
      </c>
      <c r="AB10" t="s">
        <v>50</v>
      </c>
      <c r="AC10" t="str">
        <f t="shared" si="0"/>
        <v>9/7/2022</v>
      </c>
      <c r="AD10" t="str">
        <f t="shared" si="1"/>
        <v>21:35</v>
      </c>
      <c r="AE10" s="8">
        <v>0.89930555555555547</v>
      </c>
      <c r="AF10">
        <f t="shared" si="2"/>
        <v>0</v>
      </c>
      <c r="AG10">
        <f t="shared" si="3"/>
        <v>1</v>
      </c>
      <c r="AH10" t="s">
        <v>398</v>
      </c>
      <c r="AL10" t="str">
        <f>_xlfn.XLOOKUP(A10,From_Marty!$K$3:$K$47,From_Marty!$L$3:$L$47,"Not_Found",0,1)</f>
        <v>Wolves</v>
      </c>
      <c r="AM10" s="13" t="s">
        <v>388</v>
      </c>
      <c r="AN10" s="17" t="s">
        <v>390</v>
      </c>
      <c r="AO10" t="str">
        <f>_xlfn.XLOOKUP(A10,From_Marty!$K$3:$K$47,From_Marty!$M$3:$M$47,"Not_Found",0,1)</f>
        <v>Champs</v>
      </c>
    </row>
    <row r="11" spans="1:41" x14ac:dyDescent="0.3">
      <c r="A11" s="3">
        <v>4</v>
      </c>
      <c r="B11" s="10" t="s">
        <v>386</v>
      </c>
      <c r="C11" s="11" t="s">
        <v>387</v>
      </c>
      <c r="D11" t="s">
        <v>35</v>
      </c>
      <c r="E11" s="3" t="s">
        <v>302</v>
      </c>
      <c r="F11" s="3" t="s">
        <v>31</v>
      </c>
      <c r="G11" s="8">
        <v>0.82291666666666663</v>
      </c>
      <c r="K11" s="16" t="s">
        <v>381</v>
      </c>
      <c r="Z11" t="s">
        <v>35</v>
      </c>
      <c r="AA11" t="s">
        <v>31</v>
      </c>
      <c r="AB11" t="s">
        <v>52</v>
      </c>
      <c r="AC11" t="str">
        <f t="shared" si="0"/>
        <v>9/8/2022</v>
      </c>
      <c r="AD11" t="str">
        <f t="shared" si="1"/>
        <v>19:45</v>
      </c>
      <c r="AE11" s="8">
        <v>0.82291666666666663</v>
      </c>
      <c r="AF11">
        <f t="shared" si="2"/>
        <v>0</v>
      </c>
      <c r="AG11">
        <f t="shared" si="3"/>
        <v>1</v>
      </c>
      <c r="AH11" t="s">
        <v>399</v>
      </c>
      <c r="AL11" t="str">
        <f>_xlfn.XLOOKUP(A11,From_Marty!$K$3:$K$47,From_Marty!$L$3:$L$47,"Not_Found",0,1)</f>
        <v>Journeymen</v>
      </c>
      <c r="AM11" s="10" t="s">
        <v>386</v>
      </c>
      <c r="AN11" s="11" t="s">
        <v>387</v>
      </c>
      <c r="AO11" t="str">
        <f>_xlfn.XLOOKUP(A11,From_Marty!$K$3:$K$47,From_Marty!$M$3:$M$47,"Not_Found",0,1)</f>
        <v>Legends</v>
      </c>
    </row>
    <row r="12" spans="1:41" x14ac:dyDescent="0.3">
      <c r="A12" s="3">
        <v>5</v>
      </c>
      <c r="B12" s="14" t="s">
        <v>389</v>
      </c>
      <c r="C12" s="15" t="s">
        <v>394</v>
      </c>
      <c r="D12" t="s">
        <v>35</v>
      </c>
      <c r="E12" s="3" t="s">
        <v>303</v>
      </c>
      <c r="F12" s="3" t="s">
        <v>36</v>
      </c>
      <c r="G12" s="8">
        <v>0.83333333333333337</v>
      </c>
      <c r="K12" s="17" t="s">
        <v>390</v>
      </c>
      <c r="Z12" t="s">
        <v>35</v>
      </c>
      <c r="AA12" t="s">
        <v>36</v>
      </c>
      <c r="AB12" t="s">
        <v>54</v>
      </c>
      <c r="AC12" t="str">
        <f t="shared" si="0"/>
        <v>9/11/2022</v>
      </c>
      <c r="AD12" t="str">
        <f t="shared" si="1"/>
        <v>20:00</v>
      </c>
      <c r="AE12" s="8">
        <v>0.83333333333333337</v>
      </c>
      <c r="AF12">
        <f t="shared" si="2"/>
        <v>0</v>
      </c>
      <c r="AG12">
        <f t="shared" si="3"/>
        <v>1</v>
      </c>
      <c r="AH12" t="s">
        <v>400</v>
      </c>
      <c r="AI12" s="33" t="s">
        <v>36</v>
      </c>
      <c r="AJ12" s="34">
        <v>44815.833333333336</v>
      </c>
      <c r="AL12" t="str">
        <f>_xlfn.XLOOKUP(A12,From_Marty!$K$3:$K$47,From_Marty!$L$3:$L$47,"Not_Found",0,1)</f>
        <v>Lions_Pride</v>
      </c>
      <c r="AM12" s="14" t="s">
        <v>389</v>
      </c>
      <c r="AN12" s="15" t="s">
        <v>394</v>
      </c>
      <c r="AO12" t="str">
        <f>_xlfn.XLOOKUP(A12,From_Marty!$K$3:$K$47,From_Marty!$M$3:$M$47,"Not_Found",0,1)</f>
        <v>Hammers</v>
      </c>
    </row>
    <row r="13" spans="1:41" x14ac:dyDescent="0.3">
      <c r="A13" s="3">
        <v>6</v>
      </c>
      <c r="B13" s="11" t="s">
        <v>387</v>
      </c>
      <c r="C13" s="9" t="s">
        <v>396</v>
      </c>
      <c r="D13" t="s">
        <v>35</v>
      </c>
      <c r="E13" s="3" t="s">
        <v>303</v>
      </c>
      <c r="F13" s="3" t="s">
        <v>36</v>
      </c>
      <c r="G13" s="8">
        <v>0.88888888888888884</v>
      </c>
      <c r="K13" s="18" t="s">
        <v>395</v>
      </c>
      <c r="Z13" t="s">
        <v>35</v>
      </c>
      <c r="AA13" t="s">
        <v>36</v>
      </c>
      <c r="AB13" t="s">
        <v>56</v>
      </c>
      <c r="AC13" t="str">
        <f t="shared" si="0"/>
        <v>9/11/2022</v>
      </c>
      <c r="AD13" t="str">
        <f t="shared" si="1"/>
        <v>21:20</v>
      </c>
      <c r="AE13" s="8">
        <v>0.88888888888888884</v>
      </c>
      <c r="AF13">
        <f t="shared" si="2"/>
        <v>0</v>
      </c>
      <c r="AG13">
        <f t="shared" si="3"/>
        <v>1</v>
      </c>
      <c r="AH13" t="s">
        <v>401</v>
      </c>
      <c r="AI13" s="33" t="s">
        <v>36</v>
      </c>
      <c r="AJ13" s="34">
        <v>44815.888888888891</v>
      </c>
      <c r="AL13" t="str">
        <f>_xlfn.XLOOKUP(A13,From_Marty!$K$3:$K$47,From_Marty!$L$3:$L$47,"Not_Found",0,1)</f>
        <v>CCHC</v>
      </c>
      <c r="AM13" s="11" t="s">
        <v>387</v>
      </c>
      <c r="AN13" s="9" t="s">
        <v>396</v>
      </c>
      <c r="AO13" t="str">
        <f>_xlfn.XLOOKUP(A13,From_Marty!$K$3:$K$47,From_Marty!$M$3:$M$47,"Not_Found",0,1)</f>
        <v>Legends</v>
      </c>
    </row>
    <row r="14" spans="1:41" x14ac:dyDescent="0.3">
      <c r="A14" s="3">
        <v>7</v>
      </c>
      <c r="B14" s="17" t="s">
        <v>390</v>
      </c>
      <c r="C14" s="16" t="s">
        <v>381</v>
      </c>
      <c r="D14" t="s">
        <v>30</v>
      </c>
      <c r="E14" s="3" t="s">
        <v>304</v>
      </c>
      <c r="F14" s="3" t="s">
        <v>41</v>
      </c>
      <c r="G14" s="8">
        <v>0.89583333333333337</v>
      </c>
      <c r="H14" s="13" t="s">
        <v>388</v>
      </c>
      <c r="I14" s="14" t="s">
        <v>389</v>
      </c>
      <c r="Z14" t="s">
        <v>30</v>
      </c>
      <c r="AA14" t="s">
        <v>41</v>
      </c>
      <c r="AB14" t="s">
        <v>58</v>
      </c>
      <c r="AC14" t="str">
        <f t="shared" si="0"/>
        <v>9/12/2022</v>
      </c>
      <c r="AD14" t="str">
        <f t="shared" si="1"/>
        <v>21:30</v>
      </c>
      <c r="AE14" s="8">
        <v>0.89583333333333337</v>
      </c>
      <c r="AF14">
        <f>IF((H14="Tuesday_Night"),1,0)</f>
        <v>0</v>
      </c>
      <c r="AG14">
        <f t="shared" si="3"/>
        <v>1</v>
      </c>
      <c r="AH14" t="s">
        <v>402</v>
      </c>
      <c r="AI14" s="33" t="s">
        <v>41</v>
      </c>
      <c r="AJ14" s="34">
        <v>44816.895833333336</v>
      </c>
      <c r="AL14" t="str">
        <f>_xlfn.XLOOKUP(A14,From_Marty!$K$3:$K$47,From_Marty!$L$3:$L$47,"Not_Found",0,1)</f>
        <v>Wizzards</v>
      </c>
      <c r="AM14" s="13" t="s">
        <v>388</v>
      </c>
      <c r="AN14" s="14" t="s">
        <v>389</v>
      </c>
      <c r="AO14" t="str">
        <f>_xlfn.XLOOKUP(A14,From_Marty!$K$3:$K$47,From_Marty!$M$3:$M$47,"Not_Found",0,1)</f>
        <v>Wolves</v>
      </c>
    </row>
    <row r="15" spans="1:41" x14ac:dyDescent="0.3">
      <c r="A15" s="22">
        <v>8</v>
      </c>
      <c r="B15" s="21" t="s">
        <v>382</v>
      </c>
      <c r="C15" s="21" t="s">
        <v>383</v>
      </c>
      <c r="D15" s="23" t="s">
        <v>35</v>
      </c>
      <c r="E15" s="22" t="s">
        <v>305</v>
      </c>
      <c r="F15" s="22" t="s">
        <v>46</v>
      </c>
      <c r="G15" s="24">
        <v>0.90625</v>
      </c>
      <c r="K15" s="19" t="s">
        <v>391</v>
      </c>
      <c r="Z15" t="s">
        <v>35</v>
      </c>
      <c r="AA15" t="s">
        <v>46</v>
      </c>
      <c r="AB15" t="s">
        <v>60</v>
      </c>
      <c r="AC15" t="str">
        <f t="shared" si="0"/>
        <v>9/13/2022</v>
      </c>
      <c r="AD15" t="str">
        <f t="shared" si="1"/>
        <v>21:45</v>
      </c>
      <c r="AE15" s="8">
        <v>0.90625</v>
      </c>
      <c r="AF15">
        <f t="shared" si="2"/>
        <v>1</v>
      </c>
      <c r="AG15">
        <f t="shared" si="3"/>
        <v>0</v>
      </c>
      <c r="AI15" s="33" t="s">
        <v>46</v>
      </c>
      <c r="AJ15" s="34">
        <v>44817.90625</v>
      </c>
      <c r="AL15" t="str">
        <f>_xlfn.XLOOKUP(A15,From_Marty!$K$3:$K$47,From_Marty!$L$3:$L$47,"Not_Found",0,1)</f>
        <v>Not_Found</v>
      </c>
      <c r="AM15" s="21" t="s">
        <v>382</v>
      </c>
      <c r="AN15" s="21" t="s">
        <v>383</v>
      </c>
      <c r="AO15" t="str">
        <f>_xlfn.XLOOKUP(A15,From_Marty!$K$3:$K$47,From_Marty!$M$3:$M$47,"Not_Found",0,1)</f>
        <v>Not_Found</v>
      </c>
    </row>
    <row r="16" spans="1:41" x14ac:dyDescent="0.3">
      <c r="A16" s="3">
        <v>9</v>
      </c>
      <c r="B16" s="10" t="s">
        <v>386</v>
      </c>
      <c r="C16" s="9" t="s">
        <v>396</v>
      </c>
      <c r="D16" t="s">
        <v>35</v>
      </c>
      <c r="E16" s="3" t="s">
        <v>306</v>
      </c>
      <c r="F16" s="3" t="s">
        <v>49</v>
      </c>
      <c r="G16" s="8">
        <v>0.89930555555555547</v>
      </c>
      <c r="K16" s="20" t="s">
        <v>448</v>
      </c>
      <c r="Z16" t="s">
        <v>35</v>
      </c>
      <c r="AA16" t="s">
        <v>49</v>
      </c>
      <c r="AB16" t="s">
        <v>62</v>
      </c>
      <c r="AC16" t="str">
        <f t="shared" si="0"/>
        <v>9/14/2022</v>
      </c>
      <c r="AD16" t="str">
        <f t="shared" si="1"/>
        <v>21:35</v>
      </c>
      <c r="AE16" s="8">
        <v>0.89930555555555547</v>
      </c>
      <c r="AF16">
        <f t="shared" si="2"/>
        <v>0</v>
      </c>
      <c r="AG16">
        <f t="shared" si="3"/>
        <v>1</v>
      </c>
      <c r="AH16" t="s">
        <v>403</v>
      </c>
      <c r="AI16" s="33" t="s">
        <v>49</v>
      </c>
      <c r="AJ16" s="34">
        <v>44818.899305555555</v>
      </c>
      <c r="AL16" t="str">
        <f>_xlfn.XLOOKUP(A16,From_Marty!$K$3:$K$47,From_Marty!$L$3:$L$47,"Not_Found",0,1)</f>
        <v>CCHC</v>
      </c>
      <c r="AM16" s="10" t="s">
        <v>386</v>
      </c>
      <c r="AN16" s="9" t="s">
        <v>396</v>
      </c>
      <c r="AO16" t="str">
        <f>_xlfn.XLOOKUP(A16,From_Marty!$K$3:$K$47,From_Marty!$M$3:$M$47,"Not_Found",0,1)</f>
        <v>Journeymen</v>
      </c>
    </row>
    <row r="17" spans="1:41" x14ac:dyDescent="0.3">
      <c r="A17" s="3">
        <v>10</v>
      </c>
      <c r="B17" s="13" t="s">
        <v>388</v>
      </c>
      <c r="C17" s="14" t="s">
        <v>389</v>
      </c>
      <c r="D17" t="s">
        <v>30</v>
      </c>
      <c r="E17" s="3" t="s">
        <v>307</v>
      </c>
      <c r="F17" s="3" t="s">
        <v>31</v>
      </c>
      <c r="G17" s="8">
        <v>0.79166666666666663</v>
      </c>
      <c r="H17" s="17" t="s">
        <v>390</v>
      </c>
      <c r="I17" s="16" t="s">
        <v>381</v>
      </c>
      <c r="K17" s="21" t="s">
        <v>382</v>
      </c>
      <c r="Z17" t="s">
        <v>30</v>
      </c>
      <c r="AA17" t="s">
        <v>31</v>
      </c>
      <c r="AB17" t="s">
        <v>64</v>
      </c>
      <c r="AC17" t="str">
        <f t="shared" si="0"/>
        <v>9/15/2022</v>
      </c>
      <c r="AD17" t="str">
        <f t="shared" si="1"/>
        <v>19:00</v>
      </c>
      <c r="AE17" s="8">
        <v>0.79166666666666663</v>
      </c>
      <c r="AF17">
        <f>IF((B14="Tuesday_Night"),1,0)</f>
        <v>0</v>
      </c>
      <c r="AG17">
        <f t="shared" si="3"/>
        <v>1</v>
      </c>
      <c r="AH17" t="s">
        <v>405</v>
      </c>
      <c r="AI17" s="33" t="s">
        <v>31</v>
      </c>
      <c r="AJ17" s="34">
        <v>44819.791666666664</v>
      </c>
      <c r="AL17" t="str">
        <f>_xlfn.XLOOKUP(A17,From_Marty!$K$3:$K$47,From_Marty!$L$3:$L$47,"Not_Found",0,1)</f>
        <v>Champs</v>
      </c>
      <c r="AM17" s="17" t="s">
        <v>390</v>
      </c>
      <c r="AN17" s="16" t="s">
        <v>381</v>
      </c>
      <c r="AO17" t="str">
        <f>_xlfn.XLOOKUP(A17,From_Marty!$K$3:$K$47,From_Marty!$M$3:$M$47,"Not_Found",0,1)</f>
        <v>Hammers</v>
      </c>
    </row>
    <row r="18" spans="1:41" x14ac:dyDescent="0.3">
      <c r="A18" s="3">
        <v>11</v>
      </c>
      <c r="B18" s="12" t="s">
        <v>380</v>
      </c>
      <c r="C18" s="15" t="s">
        <v>394</v>
      </c>
      <c r="D18" t="s">
        <v>30</v>
      </c>
      <c r="E18" s="3" t="s">
        <v>308</v>
      </c>
      <c r="F18" s="3" t="s">
        <v>66</v>
      </c>
      <c r="G18" s="8">
        <v>0.30902777777777779</v>
      </c>
      <c r="Z18" t="s">
        <v>30</v>
      </c>
      <c r="AA18" t="s">
        <v>66</v>
      </c>
      <c r="AB18" t="s">
        <v>67</v>
      </c>
      <c r="AC18" t="str">
        <f t="shared" si="0"/>
        <v>9/17/2022</v>
      </c>
      <c r="AD18" t="str">
        <f t="shared" si="1"/>
        <v>7:25</v>
      </c>
      <c r="AE18" s="8">
        <v>0.30902777777777779</v>
      </c>
      <c r="AF18">
        <f t="shared" si="2"/>
        <v>0</v>
      </c>
      <c r="AG18">
        <f t="shared" si="3"/>
        <v>1</v>
      </c>
      <c r="AH18" t="s">
        <v>406</v>
      </c>
      <c r="AI18" s="33" t="s">
        <v>66</v>
      </c>
      <c r="AJ18" s="34">
        <v>44821.309027777781</v>
      </c>
      <c r="AL18" t="str">
        <f>_xlfn.XLOOKUP(A18,From_Marty!$K$3:$K$47,From_Marty!$L$3:$L$47,"Not_Found",0,1)</f>
        <v>Lions_Pride</v>
      </c>
      <c r="AM18" s="12" t="s">
        <v>380</v>
      </c>
      <c r="AN18" s="15" t="s">
        <v>394</v>
      </c>
      <c r="AO18" t="str">
        <f>_xlfn.XLOOKUP(A18,From_Marty!$K$3:$K$47,From_Marty!$M$3:$M$47,"Not_Found",0,1)</f>
        <v>Capitals</v>
      </c>
    </row>
    <row r="19" spans="1:41" x14ac:dyDescent="0.3">
      <c r="A19" s="3">
        <v>12</v>
      </c>
      <c r="B19" s="17" t="s">
        <v>390</v>
      </c>
      <c r="C19" s="14" t="s">
        <v>389</v>
      </c>
      <c r="D19" t="s">
        <v>30</v>
      </c>
      <c r="E19" s="3" t="s">
        <v>308</v>
      </c>
      <c r="F19" s="3" t="s">
        <v>66</v>
      </c>
      <c r="G19" s="8">
        <v>0.36458333333333331</v>
      </c>
      <c r="Z19" t="s">
        <v>30</v>
      </c>
      <c r="AA19" t="s">
        <v>66</v>
      </c>
      <c r="AB19" t="s">
        <v>69</v>
      </c>
      <c r="AC19" t="str">
        <f t="shared" si="0"/>
        <v>9/17/2022</v>
      </c>
      <c r="AD19" t="str">
        <f t="shared" si="1"/>
        <v>8:45</v>
      </c>
      <c r="AE19" s="8">
        <v>0.36458333333333331</v>
      </c>
      <c r="AF19">
        <f t="shared" si="2"/>
        <v>0</v>
      </c>
      <c r="AG19">
        <f t="shared" si="3"/>
        <v>1</v>
      </c>
      <c r="AH19" t="s">
        <v>407</v>
      </c>
      <c r="AI19" s="33" t="s">
        <v>66</v>
      </c>
      <c r="AJ19" s="34">
        <v>44821.364583333336</v>
      </c>
      <c r="AL19" t="str">
        <f>_xlfn.XLOOKUP(A19,From_Marty!$K$3:$K$47,From_Marty!$L$3:$L$47,"Not_Found",0,1)</f>
        <v>Wolves</v>
      </c>
      <c r="AM19" s="17" t="s">
        <v>390</v>
      </c>
      <c r="AN19" s="14" t="s">
        <v>389</v>
      </c>
      <c r="AO19" t="str">
        <f>_xlfn.XLOOKUP(A19,From_Marty!$K$3:$K$47,From_Marty!$M$3:$M$47,"Not_Found",0,1)</f>
        <v>Hammers</v>
      </c>
    </row>
    <row r="20" spans="1:41" x14ac:dyDescent="0.3">
      <c r="A20" s="3">
        <v>13</v>
      </c>
      <c r="B20" s="41" t="s">
        <v>448</v>
      </c>
      <c r="C20" s="41" t="s">
        <v>448</v>
      </c>
      <c r="D20" s="42" t="s">
        <v>30</v>
      </c>
      <c r="E20" s="43" t="s">
        <v>308</v>
      </c>
      <c r="F20" s="43" t="s">
        <v>66</v>
      </c>
      <c r="G20" s="44">
        <v>0.4201388888888889</v>
      </c>
      <c r="I20" t="s">
        <v>444</v>
      </c>
      <c r="Z20" t="s">
        <v>30</v>
      </c>
      <c r="AA20" t="s">
        <v>66</v>
      </c>
      <c r="AB20" t="s">
        <v>71</v>
      </c>
      <c r="AC20" t="str">
        <f t="shared" si="0"/>
        <v>9/17/2022</v>
      </c>
      <c r="AD20" t="str">
        <f t="shared" si="1"/>
        <v>10:05</v>
      </c>
      <c r="AE20" s="8">
        <v>0.4201388888888889</v>
      </c>
      <c r="AF20">
        <f t="shared" si="2"/>
        <v>0</v>
      </c>
      <c r="AG20">
        <v>0</v>
      </c>
      <c r="AI20" s="33" t="s">
        <v>66</v>
      </c>
      <c r="AJ20" s="34">
        <v>44821.420138888891</v>
      </c>
      <c r="AL20" t="str">
        <f>_xlfn.XLOOKUP(A20,From_Marty!$K$3:$K$47,From_Marty!$L$3:$L$47,"Not_Found",0,1)</f>
        <v>Not_Found</v>
      </c>
      <c r="AM20" s="20" t="s">
        <v>448</v>
      </c>
      <c r="AN20" s="20" t="s">
        <v>448</v>
      </c>
      <c r="AO20" t="str">
        <f>_xlfn.XLOOKUP(A20,From_Marty!$K$3:$K$47,From_Marty!$M$3:$M$47,"Not_Found",0,1)</f>
        <v>Not_Found</v>
      </c>
    </row>
    <row r="21" spans="1:41" x14ac:dyDescent="0.3">
      <c r="A21" s="3">
        <v>14</v>
      </c>
      <c r="B21" s="11" t="s">
        <v>387</v>
      </c>
      <c r="C21" s="10" t="s">
        <v>386</v>
      </c>
      <c r="D21" t="s">
        <v>35</v>
      </c>
      <c r="E21" s="3" t="s">
        <v>309</v>
      </c>
      <c r="F21" s="3" t="s">
        <v>36</v>
      </c>
      <c r="G21" s="8">
        <v>0.83333333333333337</v>
      </c>
      <c r="Z21" t="s">
        <v>35</v>
      </c>
      <c r="AA21" t="s">
        <v>36</v>
      </c>
      <c r="AB21" t="s">
        <v>73</v>
      </c>
      <c r="AC21" t="str">
        <f t="shared" si="0"/>
        <v>9/18/2022</v>
      </c>
      <c r="AD21" t="str">
        <f t="shared" si="1"/>
        <v>20:00</v>
      </c>
      <c r="AE21" s="8">
        <v>0.83333333333333337</v>
      </c>
      <c r="AF21">
        <f t="shared" si="2"/>
        <v>0</v>
      </c>
      <c r="AG21">
        <f t="shared" si="3"/>
        <v>1</v>
      </c>
      <c r="AH21" t="s">
        <v>404</v>
      </c>
      <c r="AI21" s="33" t="s">
        <v>36</v>
      </c>
      <c r="AJ21" s="34">
        <v>44822.833333333336</v>
      </c>
      <c r="AL21" t="str">
        <f>_xlfn.XLOOKUP(A21,From_Marty!$K$3:$K$47,From_Marty!$L$3:$L$47,"Not_Found",0,1)</f>
        <v>Journeymen</v>
      </c>
      <c r="AM21" s="11" t="s">
        <v>387</v>
      </c>
      <c r="AN21" s="10" t="s">
        <v>386</v>
      </c>
      <c r="AO21" t="str">
        <f>_xlfn.XLOOKUP(A21,From_Marty!$K$3:$K$47,From_Marty!$M$3:$M$47,"Not_Found",0,1)</f>
        <v>Legends</v>
      </c>
    </row>
    <row r="22" spans="1:41" x14ac:dyDescent="0.3">
      <c r="A22" s="3">
        <v>15</v>
      </c>
      <c r="B22" s="16" t="s">
        <v>381</v>
      </c>
      <c r="C22" s="15" t="s">
        <v>394</v>
      </c>
      <c r="D22" t="s">
        <v>35</v>
      </c>
      <c r="E22" s="3" t="s">
        <v>309</v>
      </c>
      <c r="F22" s="3" t="s">
        <v>36</v>
      </c>
      <c r="G22" s="8">
        <v>0.88888888888888884</v>
      </c>
      <c r="H22" s="12" t="s">
        <v>380</v>
      </c>
      <c r="I22" s="13" t="s">
        <v>388</v>
      </c>
      <c r="Z22" t="s">
        <v>35</v>
      </c>
      <c r="AA22" t="s">
        <v>36</v>
      </c>
      <c r="AB22" t="s">
        <v>75</v>
      </c>
      <c r="AC22" t="str">
        <f t="shared" si="0"/>
        <v>9/18/2022</v>
      </c>
      <c r="AD22" t="str">
        <f t="shared" si="1"/>
        <v>21:20</v>
      </c>
      <c r="AE22" s="8">
        <v>0.88888888888888884</v>
      </c>
      <c r="AF22">
        <f>IF((H22="Tuesday_Night"),1,0)</f>
        <v>0</v>
      </c>
      <c r="AG22">
        <f t="shared" si="3"/>
        <v>1</v>
      </c>
      <c r="AH22" t="s">
        <v>408</v>
      </c>
      <c r="AI22" s="33" t="s">
        <v>36</v>
      </c>
      <c r="AJ22" s="34">
        <v>44822.888888888891</v>
      </c>
      <c r="AL22" t="str">
        <f>_xlfn.XLOOKUP(A22,From_Marty!$K$3:$K$47,From_Marty!$L$3:$L$47,"Not_Found",0,1)</f>
        <v>Lions_Pride</v>
      </c>
      <c r="AM22" s="12" t="s">
        <v>380</v>
      </c>
      <c r="AN22" s="13" t="s">
        <v>388</v>
      </c>
      <c r="AO22" t="str">
        <f>_xlfn.XLOOKUP(A22,From_Marty!$K$3:$K$47,From_Marty!$M$3:$M$47,"Not_Found",0,1)</f>
        <v>Wizzards</v>
      </c>
    </row>
    <row r="23" spans="1:41" x14ac:dyDescent="0.3">
      <c r="A23" s="3">
        <v>16</v>
      </c>
      <c r="B23" s="12" t="s">
        <v>380</v>
      </c>
      <c r="C23" s="13" t="s">
        <v>388</v>
      </c>
      <c r="D23" t="s">
        <v>30</v>
      </c>
      <c r="E23" s="3" t="s">
        <v>310</v>
      </c>
      <c r="F23" s="3" t="s">
        <v>41</v>
      </c>
      <c r="G23" s="8">
        <v>0.89583333333333337</v>
      </c>
      <c r="H23" s="16" t="s">
        <v>381</v>
      </c>
      <c r="I23" s="15" t="s">
        <v>394</v>
      </c>
      <c r="Z23" t="s">
        <v>30</v>
      </c>
      <c r="AA23" t="s">
        <v>41</v>
      </c>
      <c r="AB23" t="s">
        <v>77</v>
      </c>
      <c r="AC23" t="str">
        <f t="shared" si="0"/>
        <v>9/19/2022</v>
      </c>
      <c r="AD23" t="str">
        <f t="shared" si="1"/>
        <v>21:30</v>
      </c>
      <c r="AE23" s="8">
        <v>0.89583333333333337</v>
      </c>
      <c r="AF23">
        <f>IF((H23="Tuesday_Night"),1,0)</f>
        <v>0</v>
      </c>
      <c r="AG23">
        <f t="shared" si="3"/>
        <v>1</v>
      </c>
      <c r="AH23" t="s">
        <v>409</v>
      </c>
      <c r="AI23" s="33" t="s">
        <v>41</v>
      </c>
      <c r="AJ23" s="34">
        <v>44823.895833333336</v>
      </c>
      <c r="AL23" t="str">
        <f>_xlfn.XLOOKUP(A23,From_Marty!$K$3:$K$47,From_Marty!$L$3:$L$47,"Not_Found",0,1)</f>
        <v>Capitals</v>
      </c>
      <c r="AM23" s="16" t="s">
        <v>381</v>
      </c>
      <c r="AN23" s="15" t="s">
        <v>394</v>
      </c>
      <c r="AO23" t="str">
        <f>_xlfn.XLOOKUP(A23,From_Marty!$K$3:$K$47,From_Marty!$M$3:$M$47,"Not_Found",0,1)</f>
        <v>Champs</v>
      </c>
    </row>
    <row r="24" spans="1:41" x14ac:dyDescent="0.3">
      <c r="A24" s="22">
        <v>17</v>
      </c>
      <c r="B24" s="21" t="s">
        <v>382</v>
      </c>
      <c r="C24" s="21" t="s">
        <v>383</v>
      </c>
      <c r="D24" s="23" t="s">
        <v>35</v>
      </c>
      <c r="E24" s="22" t="s">
        <v>311</v>
      </c>
      <c r="F24" s="22" t="s">
        <v>46</v>
      </c>
      <c r="G24" s="24">
        <v>0.90625</v>
      </c>
      <c r="Z24" t="s">
        <v>35</v>
      </c>
      <c r="AA24" t="s">
        <v>46</v>
      </c>
      <c r="AB24" t="s">
        <v>79</v>
      </c>
      <c r="AC24" t="str">
        <f t="shared" si="0"/>
        <v>9/20/2022</v>
      </c>
      <c r="AD24" t="str">
        <f t="shared" si="1"/>
        <v>21:45</v>
      </c>
      <c r="AE24" s="8">
        <v>0.90625</v>
      </c>
      <c r="AF24">
        <f t="shared" si="2"/>
        <v>1</v>
      </c>
      <c r="AG24">
        <f t="shared" si="3"/>
        <v>0</v>
      </c>
      <c r="AI24" s="33" t="s">
        <v>46</v>
      </c>
      <c r="AJ24" s="34">
        <v>44824.90625</v>
      </c>
      <c r="AL24" t="str">
        <f>_xlfn.XLOOKUP(A24,From_Marty!$K$3:$K$47,From_Marty!$L$3:$L$47,"Not_Found",0,1)</f>
        <v>Not_Found</v>
      </c>
      <c r="AM24" s="21" t="s">
        <v>382</v>
      </c>
      <c r="AN24" s="21" t="s">
        <v>383</v>
      </c>
      <c r="AO24" t="str">
        <f>_xlfn.XLOOKUP(A24,From_Marty!$K$3:$K$47,From_Marty!$M$3:$M$47,"Not_Found",0,1)</f>
        <v>Not_Found</v>
      </c>
    </row>
    <row r="25" spans="1:41" x14ac:dyDescent="0.3">
      <c r="A25" s="3">
        <v>18</v>
      </c>
      <c r="B25" s="14" t="s">
        <v>389</v>
      </c>
      <c r="C25" s="16" t="s">
        <v>381</v>
      </c>
      <c r="D25" t="s">
        <v>35</v>
      </c>
      <c r="E25" s="3" t="s">
        <v>312</v>
      </c>
      <c r="F25" s="3" t="s">
        <v>49</v>
      </c>
      <c r="G25" s="8">
        <v>0.89930555555555547</v>
      </c>
      <c r="Z25" t="s">
        <v>35</v>
      </c>
      <c r="AA25" t="s">
        <v>49</v>
      </c>
      <c r="AB25" t="s">
        <v>81</v>
      </c>
      <c r="AC25" t="str">
        <f t="shared" si="0"/>
        <v>9/21/2022</v>
      </c>
      <c r="AD25" t="str">
        <f t="shared" si="1"/>
        <v>21:35</v>
      </c>
      <c r="AE25" s="8">
        <v>0.89930555555555547</v>
      </c>
      <c r="AF25">
        <f t="shared" si="2"/>
        <v>0</v>
      </c>
      <c r="AG25">
        <f t="shared" si="3"/>
        <v>1</v>
      </c>
      <c r="AH25" t="s">
        <v>410</v>
      </c>
      <c r="AI25" s="33" t="s">
        <v>49</v>
      </c>
      <c r="AJ25" s="34">
        <v>44825.899305555555</v>
      </c>
      <c r="AL25" t="str">
        <f>_xlfn.XLOOKUP(A25,From_Marty!$K$3:$K$47,From_Marty!$L$3:$L$47,"Not_Found",0,1)</f>
        <v>Wizzards</v>
      </c>
      <c r="AM25" s="14" t="s">
        <v>389</v>
      </c>
      <c r="AN25" s="16" t="s">
        <v>381</v>
      </c>
      <c r="AO25" t="str">
        <f>_xlfn.XLOOKUP(A25,From_Marty!$K$3:$K$47,From_Marty!$M$3:$M$47,"Not_Found",0,1)</f>
        <v>Hammers</v>
      </c>
    </row>
    <row r="26" spans="1:41" x14ac:dyDescent="0.3">
      <c r="A26" s="3">
        <v>19</v>
      </c>
      <c r="B26" s="19" t="s">
        <v>446</v>
      </c>
      <c r="C26" s="19" t="s">
        <v>447</v>
      </c>
      <c r="D26" s="38" t="s">
        <v>35</v>
      </c>
      <c r="E26" s="39" t="s">
        <v>313</v>
      </c>
      <c r="F26" s="39" t="s">
        <v>36</v>
      </c>
      <c r="G26" s="40">
        <v>0.83333333333333337</v>
      </c>
      <c r="Z26" t="s">
        <v>35</v>
      </c>
      <c r="AA26" t="s">
        <v>36</v>
      </c>
      <c r="AB26" t="s">
        <v>83</v>
      </c>
      <c r="AC26" t="str">
        <f t="shared" si="0"/>
        <v>9/25/2022</v>
      </c>
      <c r="AD26" t="str">
        <f t="shared" si="1"/>
        <v>20:00</v>
      </c>
      <c r="AE26" s="8">
        <v>0.83333333333333337</v>
      </c>
      <c r="AF26">
        <f t="shared" si="2"/>
        <v>0</v>
      </c>
      <c r="AG26">
        <v>0</v>
      </c>
      <c r="AI26" s="33" t="s">
        <v>36</v>
      </c>
      <c r="AJ26" s="34">
        <v>44829.833333333336</v>
      </c>
      <c r="AL26" t="str">
        <f>_xlfn.XLOOKUP(A26,From_Marty!$K$3:$K$47,From_Marty!$L$3:$L$47,"Not_Found",0,1)</f>
        <v>Not_Found</v>
      </c>
      <c r="AM26" s="19" t="s">
        <v>446</v>
      </c>
      <c r="AN26" s="19" t="s">
        <v>447</v>
      </c>
      <c r="AO26" t="str">
        <f>_xlfn.XLOOKUP(A26,From_Marty!$K$3:$K$47,From_Marty!$M$3:$M$47,"Not_Found",0,1)</f>
        <v>Not_Found</v>
      </c>
    </row>
    <row r="27" spans="1:41" x14ac:dyDescent="0.3">
      <c r="A27" s="3">
        <v>20</v>
      </c>
      <c r="B27" s="9" t="s">
        <v>396</v>
      </c>
      <c r="C27" s="11" t="s">
        <v>387</v>
      </c>
      <c r="D27" t="s">
        <v>35</v>
      </c>
      <c r="E27" s="3" t="s">
        <v>313</v>
      </c>
      <c r="F27" s="3" t="s">
        <v>36</v>
      </c>
      <c r="G27" s="8">
        <v>0.88888888888888884</v>
      </c>
      <c r="Z27" t="s">
        <v>35</v>
      </c>
      <c r="AA27" t="s">
        <v>36</v>
      </c>
      <c r="AB27" t="s">
        <v>85</v>
      </c>
      <c r="AC27" t="str">
        <f t="shared" si="0"/>
        <v>9/25/2022</v>
      </c>
      <c r="AD27" t="str">
        <f t="shared" si="1"/>
        <v>21:20</v>
      </c>
      <c r="AE27" s="8">
        <v>0.88888888888888884</v>
      </c>
      <c r="AF27">
        <f t="shared" si="2"/>
        <v>0</v>
      </c>
      <c r="AG27">
        <f t="shared" si="3"/>
        <v>1</v>
      </c>
      <c r="AH27" t="s">
        <v>411</v>
      </c>
      <c r="AI27" s="33" t="s">
        <v>36</v>
      </c>
      <c r="AJ27" s="34">
        <v>44829.888888888891</v>
      </c>
      <c r="AL27" t="str">
        <f>_xlfn.XLOOKUP(A27,From_Marty!$K$3:$K$47,From_Marty!$L$3:$L$47,"Not_Found",0,1)</f>
        <v>CCHC</v>
      </c>
      <c r="AM27" s="9" t="s">
        <v>396</v>
      </c>
      <c r="AN27" s="11" t="s">
        <v>387</v>
      </c>
      <c r="AO27" t="str">
        <f>_xlfn.XLOOKUP(A27,From_Marty!$K$3:$K$47,From_Marty!$M$3:$M$47,"Not_Found",0,1)</f>
        <v>Legends</v>
      </c>
    </row>
    <row r="28" spans="1:41" x14ac:dyDescent="0.3">
      <c r="A28" s="3">
        <v>21</v>
      </c>
      <c r="B28" s="17" t="s">
        <v>390</v>
      </c>
      <c r="C28" s="12" t="s">
        <v>380</v>
      </c>
      <c r="D28" t="s">
        <v>30</v>
      </c>
      <c r="E28" s="3" t="s">
        <v>314</v>
      </c>
      <c r="F28" s="3" t="s">
        <v>41</v>
      </c>
      <c r="G28" s="8">
        <v>0.89583333333333337</v>
      </c>
      <c r="H28" s="15" t="s">
        <v>394</v>
      </c>
      <c r="I28" s="13" t="s">
        <v>388</v>
      </c>
      <c r="Z28" t="s">
        <v>30</v>
      </c>
      <c r="AA28" t="s">
        <v>41</v>
      </c>
      <c r="AB28" t="s">
        <v>87</v>
      </c>
      <c r="AC28" t="str">
        <f t="shared" si="0"/>
        <v>9/26/2022</v>
      </c>
      <c r="AD28" t="str">
        <f t="shared" si="1"/>
        <v>21:30</v>
      </c>
      <c r="AE28" s="8">
        <v>0.89583333333333337</v>
      </c>
      <c r="AF28">
        <f>IF((H28="Tuesday_Night"),1,0)</f>
        <v>0</v>
      </c>
      <c r="AG28">
        <f t="shared" si="3"/>
        <v>1</v>
      </c>
      <c r="AH28" t="s">
        <v>414</v>
      </c>
      <c r="AI28" s="33" t="s">
        <v>41</v>
      </c>
      <c r="AJ28" s="34">
        <v>44830.895833333336</v>
      </c>
      <c r="AL28" t="str">
        <f>_xlfn.XLOOKUP(A28,From_Marty!$K$3:$K$47,From_Marty!$L$3:$L$47,"Not_Found",0,1)</f>
        <v>Wolves</v>
      </c>
      <c r="AM28" s="15" t="s">
        <v>394</v>
      </c>
      <c r="AN28" s="13" t="s">
        <v>388</v>
      </c>
      <c r="AO28" t="str">
        <f>_xlfn.XLOOKUP(A28,From_Marty!$K$3:$K$47,From_Marty!$M$3:$M$47,"Not_Found",0,1)</f>
        <v>Capitals</v>
      </c>
    </row>
    <row r="29" spans="1:41" x14ac:dyDescent="0.3">
      <c r="A29" s="22">
        <v>22</v>
      </c>
      <c r="B29" s="21" t="s">
        <v>382</v>
      </c>
      <c r="C29" s="21" t="s">
        <v>383</v>
      </c>
      <c r="D29" s="23" t="s">
        <v>35</v>
      </c>
      <c r="E29" s="22" t="s">
        <v>315</v>
      </c>
      <c r="F29" s="22" t="s">
        <v>46</v>
      </c>
      <c r="G29" s="24">
        <v>0.90625</v>
      </c>
      <c r="Z29" t="s">
        <v>35</v>
      </c>
      <c r="AA29" t="s">
        <v>46</v>
      </c>
      <c r="AB29" t="s">
        <v>89</v>
      </c>
      <c r="AC29" t="str">
        <f t="shared" si="0"/>
        <v>9/27/2022</v>
      </c>
      <c r="AD29" t="str">
        <f t="shared" si="1"/>
        <v>21:45</v>
      </c>
      <c r="AE29" s="8">
        <v>0.90625</v>
      </c>
      <c r="AF29">
        <f t="shared" si="2"/>
        <v>1</v>
      </c>
      <c r="AG29">
        <f t="shared" si="3"/>
        <v>0</v>
      </c>
      <c r="AI29" s="33" t="s">
        <v>46</v>
      </c>
      <c r="AJ29" s="34">
        <v>44831.90625</v>
      </c>
      <c r="AL29" t="str">
        <f>_xlfn.XLOOKUP(A29,From_Marty!$K$3:$K$47,From_Marty!$L$3:$L$47,"Not_Found",0,1)</f>
        <v>Not_Found</v>
      </c>
      <c r="AM29" s="21" t="s">
        <v>382</v>
      </c>
      <c r="AN29" s="21" t="s">
        <v>383</v>
      </c>
      <c r="AO29" t="str">
        <f>_xlfn.XLOOKUP(A29,From_Marty!$K$3:$K$47,From_Marty!$M$3:$M$47,"Not_Found",0,1)</f>
        <v>Not_Found</v>
      </c>
    </row>
    <row r="30" spans="1:41" x14ac:dyDescent="0.3">
      <c r="A30" s="3">
        <v>23</v>
      </c>
      <c r="B30" s="9" t="s">
        <v>396</v>
      </c>
      <c r="C30" s="10" t="s">
        <v>386</v>
      </c>
      <c r="D30" t="s">
        <v>35</v>
      </c>
      <c r="E30" s="3" t="s">
        <v>316</v>
      </c>
      <c r="F30" s="3" t="s">
        <v>49</v>
      </c>
      <c r="G30" s="8">
        <v>0.89930555555555547</v>
      </c>
      <c r="Z30" t="s">
        <v>35</v>
      </c>
      <c r="AA30" t="s">
        <v>49</v>
      </c>
      <c r="AB30" t="s">
        <v>91</v>
      </c>
      <c r="AC30" t="str">
        <f t="shared" si="0"/>
        <v>9/28/2022</v>
      </c>
      <c r="AD30" t="str">
        <f t="shared" si="1"/>
        <v>21:35</v>
      </c>
      <c r="AE30" s="8">
        <v>0.89930555555555547</v>
      </c>
      <c r="AF30">
        <f t="shared" si="2"/>
        <v>0</v>
      </c>
      <c r="AG30">
        <f t="shared" si="3"/>
        <v>1</v>
      </c>
      <c r="AH30" t="s">
        <v>415</v>
      </c>
      <c r="AI30" s="33" t="s">
        <v>49</v>
      </c>
      <c r="AJ30" s="34">
        <v>44832.899305555555</v>
      </c>
      <c r="AL30" t="str">
        <f>_xlfn.XLOOKUP(A30,From_Marty!$K$3:$K$47,From_Marty!$L$3:$L$47,"Not_Found",0,1)</f>
        <v>CCHC</v>
      </c>
      <c r="AM30" s="9" t="s">
        <v>396</v>
      </c>
      <c r="AN30" s="10" t="s">
        <v>386</v>
      </c>
      <c r="AO30" t="str">
        <f>_xlfn.XLOOKUP(A30,From_Marty!$K$3:$K$47,From_Marty!$M$3:$M$47,"Not_Found",0,1)</f>
        <v>Journeymen</v>
      </c>
    </row>
    <row r="31" spans="1:41" x14ac:dyDescent="0.3">
      <c r="A31" s="3">
        <v>24</v>
      </c>
      <c r="B31" s="15" t="s">
        <v>394</v>
      </c>
      <c r="C31" s="13" t="s">
        <v>388</v>
      </c>
      <c r="D31" t="s">
        <v>30</v>
      </c>
      <c r="E31" s="3" t="s">
        <v>317</v>
      </c>
      <c r="F31" s="3" t="s">
        <v>31</v>
      </c>
      <c r="G31" s="8">
        <v>0.82291666666666663</v>
      </c>
      <c r="H31" s="17" t="s">
        <v>390</v>
      </c>
      <c r="I31" s="12" t="s">
        <v>380</v>
      </c>
      <c r="Z31" t="s">
        <v>30</v>
      </c>
      <c r="AA31" t="s">
        <v>31</v>
      </c>
      <c r="AB31" t="s">
        <v>93</v>
      </c>
      <c r="AC31" t="str">
        <f t="shared" si="0"/>
        <v>9/29/2022</v>
      </c>
      <c r="AD31" t="str">
        <f t="shared" si="1"/>
        <v>19:45</v>
      </c>
      <c r="AE31" s="8">
        <v>0.82291666666666663</v>
      </c>
      <c r="AF31">
        <f t="shared" si="2"/>
        <v>0</v>
      </c>
      <c r="AG31">
        <f t="shared" si="3"/>
        <v>1</v>
      </c>
      <c r="AH31" t="s">
        <v>416</v>
      </c>
      <c r="AI31" s="33" t="s">
        <v>31</v>
      </c>
      <c r="AJ31" s="34">
        <v>44833.822916666664</v>
      </c>
      <c r="AL31" t="str">
        <f>_xlfn.XLOOKUP(A31,From_Marty!$K$3:$K$47,From_Marty!$L$3:$L$47,"Not_Found",0,1)</f>
        <v>Lions_Pride</v>
      </c>
      <c r="AM31" s="17" t="s">
        <v>390</v>
      </c>
      <c r="AN31" s="12" t="s">
        <v>380</v>
      </c>
      <c r="AO31" t="str">
        <f>_xlfn.XLOOKUP(A31,From_Marty!$K$3:$K$47,From_Marty!$M$3:$M$47,"Not_Found",0,1)</f>
        <v>Champs</v>
      </c>
    </row>
    <row r="32" spans="1:41" x14ac:dyDescent="0.3">
      <c r="A32" s="3">
        <v>25</v>
      </c>
      <c r="B32" s="10" t="s">
        <v>386</v>
      </c>
      <c r="C32" s="11" t="s">
        <v>387</v>
      </c>
      <c r="D32" t="s">
        <v>35</v>
      </c>
      <c r="E32" s="3" t="s">
        <v>318</v>
      </c>
      <c r="F32" s="3" t="s">
        <v>36</v>
      </c>
      <c r="G32" s="8">
        <v>0.85416666666666663</v>
      </c>
      <c r="I32" t="s">
        <v>443</v>
      </c>
      <c r="Z32" t="s">
        <v>35</v>
      </c>
      <c r="AA32" t="s">
        <v>36</v>
      </c>
      <c r="AB32" t="s">
        <v>97</v>
      </c>
      <c r="AC32" t="str">
        <f t="shared" si="0"/>
        <v>10/2/2022</v>
      </c>
      <c r="AD32" t="str">
        <f t="shared" si="1"/>
        <v>20:00</v>
      </c>
      <c r="AE32" s="8">
        <v>0.83333333333333337</v>
      </c>
      <c r="AF32">
        <f t="shared" si="2"/>
        <v>0</v>
      </c>
      <c r="AG32">
        <f t="shared" si="3"/>
        <v>1</v>
      </c>
      <c r="AH32" t="s">
        <v>412</v>
      </c>
      <c r="AI32" s="33" t="s">
        <v>36</v>
      </c>
      <c r="AJ32" s="34">
        <v>44836.854166666664</v>
      </c>
      <c r="AL32" t="str">
        <f>_xlfn.XLOOKUP(A32,From_Marty!$K$3:$K$47,From_Marty!$L$3:$L$47,"Not_Found",0,1)</f>
        <v>Journeymen</v>
      </c>
      <c r="AM32" s="10" t="s">
        <v>386</v>
      </c>
      <c r="AN32" s="11" t="s">
        <v>387</v>
      </c>
      <c r="AO32" t="str">
        <f>_xlfn.XLOOKUP(A32,From_Marty!$K$3:$K$47,From_Marty!$M$3:$M$47,"Not_Found",0,1)</f>
        <v>Legends</v>
      </c>
    </row>
    <row r="33" spans="1:41" x14ac:dyDescent="0.3">
      <c r="A33" s="3">
        <v>26</v>
      </c>
      <c r="B33" s="14" t="s">
        <v>389</v>
      </c>
      <c r="C33" s="12" t="s">
        <v>380</v>
      </c>
      <c r="D33" t="s">
        <v>35</v>
      </c>
      <c r="E33" s="3" t="s">
        <v>318</v>
      </c>
      <c r="F33" s="3" t="s">
        <v>36</v>
      </c>
      <c r="G33" s="8">
        <v>0.90972222222222221</v>
      </c>
      <c r="I33" t="s">
        <v>443</v>
      </c>
      <c r="Z33" t="s">
        <v>35</v>
      </c>
      <c r="AA33" t="s">
        <v>36</v>
      </c>
      <c r="AB33" t="s">
        <v>99</v>
      </c>
      <c r="AC33" t="str">
        <f t="shared" si="0"/>
        <v>10/2/2022</v>
      </c>
      <c r="AD33" t="str">
        <f t="shared" si="1"/>
        <v>21:20</v>
      </c>
      <c r="AE33" s="8">
        <v>0.88888888888888884</v>
      </c>
      <c r="AF33">
        <f t="shared" si="2"/>
        <v>0</v>
      </c>
      <c r="AG33">
        <f t="shared" si="3"/>
        <v>1</v>
      </c>
      <c r="AH33" t="s">
        <v>417</v>
      </c>
      <c r="AI33" s="33" t="s">
        <v>36</v>
      </c>
      <c r="AJ33" s="34">
        <v>44836.909722222219</v>
      </c>
      <c r="AL33" t="str">
        <f>_xlfn.XLOOKUP(A33,From_Marty!$K$3:$K$47,From_Marty!$L$3:$L$47,"Not_Found",0,1)</f>
        <v>Capitals</v>
      </c>
      <c r="AM33" s="15" t="s">
        <v>394</v>
      </c>
      <c r="AN33" s="17" t="s">
        <v>390</v>
      </c>
      <c r="AO33" t="str">
        <f>_xlfn.XLOOKUP(A33,From_Marty!$K$3:$K$47,From_Marty!$M$3:$M$47,"Not_Found",0,1)</f>
        <v>Hammers</v>
      </c>
    </row>
    <row r="34" spans="1:41" x14ac:dyDescent="0.3">
      <c r="A34" s="3">
        <v>27</v>
      </c>
      <c r="B34" s="16" t="s">
        <v>381</v>
      </c>
      <c r="C34" s="13" t="s">
        <v>388</v>
      </c>
      <c r="D34" t="s">
        <v>30</v>
      </c>
      <c r="E34" s="3" t="s">
        <v>319</v>
      </c>
      <c r="F34" s="3" t="s">
        <v>41</v>
      </c>
      <c r="G34" s="8">
        <v>0.89583333333333337</v>
      </c>
      <c r="Z34" t="s">
        <v>30</v>
      </c>
      <c r="AA34" t="s">
        <v>41</v>
      </c>
      <c r="AB34" t="s">
        <v>101</v>
      </c>
      <c r="AC34" t="str">
        <f t="shared" si="0"/>
        <v>10/3/2022</v>
      </c>
      <c r="AD34" t="str">
        <f t="shared" si="1"/>
        <v>21:30</v>
      </c>
      <c r="AE34" s="8">
        <v>0.89583333333333337</v>
      </c>
      <c r="AF34">
        <f t="shared" si="2"/>
        <v>0</v>
      </c>
      <c r="AG34">
        <f t="shared" si="3"/>
        <v>1</v>
      </c>
      <c r="AH34" t="s">
        <v>418</v>
      </c>
      <c r="AI34" s="33" t="s">
        <v>41</v>
      </c>
      <c r="AJ34" s="34">
        <v>44837.895833333336</v>
      </c>
      <c r="AL34" t="str">
        <f>_xlfn.XLOOKUP(A34,From_Marty!$K$3:$K$47,From_Marty!$L$3:$L$47,"Not_Found",0,1)</f>
        <v>Wizzards</v>
      </c>
      <c r="AM34" s="16" t="s">
        <v>381</v>
      </c>
      <c r="AN34" s="13" t="s">
        <v>388</v>
      </c>
      <c r="AO34" t="str">
        <f>_xlfn.XLOOKUP(A34,From_Marty!$K$3:$K$47,From_Marty!$M$3:$M$47,"Not_Found",0,1)</f>
        <v>Champs</v>
      </c>
    </row>
    <row r="35" spans="1:41" x14ac:dyDescent="0.3">
      <c r="A35" s="22">
        <v>28</v>
      </c>
      <c r="B35" s="21" t="s">
        <v>382</v>
      </c>
      <c r="C35" s="21" t="s">
        <v>383</v>
      </c>
      <c r="D35" s="23" t="s">
        <v>35</v>
      </c>
      <c r="E35" s="22" t="s">
        <v>320</v>
      </c>
      <c r="F35" s="22" t="s">
        <v>46</v>
      </c>
      <c r="G35" s="24">
        <v>0.90625</v>
      </c>
      <c r="Z35" t="s">
        <v>35</v>
      </c>
      <c r="AA35" t="s">
        <v>46</v>
      </c>
      <c r="AB35" t="s">
        <v>103</v>
      </c>
      <c r="AC35" t="str">
        <f t="shared" si="0"/>
        <v>10/4/2022</v>
      </c>
      <c r="AD35" t="str">
        <f t="shared" si="1"/>
        <v>21:45</v>
      </c>
      <c r="AE35" s="8">
        <v>0.90625</v>
      </c>
      <c r="AF35">
        <f t="shared" si="2"/>
        <v>1</v>
      </c>
      <c r="AG35">
        <f t="shared" si="3"/>
        <v>0</v>
      </c>
      <c r="AI35" s="33" t="s">
        <v>46</v>
      </c>
      <c r="AJ35" s="34">
        <v>44838.90625</v>
      </c>
      <c r="AL35" t="str">
        <f>_xlfn.XLOOKUP(A35,From_Marty!$K$3:$K$47,From_Marty!$L$3:$L$47,"Not_Found",0,1)</f>
        <v>Not_Found</v>
      </c>
      <c r="AM35" s="21" t="s">
        <v>382</v>
      </c>
      <c r="AN35" s="21" t="s">
        <v>383</v>
      </c>
      <c r="AO35" t="str">
        <f>_xlfn.XLOOKUP(A35,From_Marty!$K$3:$K$47,From_Marty!$M$3:$M$47,"Not_Found",0,1)</f>
        <v>Not_Found</v>
      </c>
    </row>
    <row r="36" spans="1:41" x14ac:dyDescent="0.3">
      <c r="A36" s="3">
        <v>29</v>
      </c>
      <c r="B36" s="15" t="s">
        <v>394</v>
      </c>
      <c r="C36" s="17" t="s">
        <v>390</v>
      </c>
      <c r="D36" t="s">
        <v>35</v>
      </c>
      <c r="E36" s="3" t="s">
        <v>321</v>
      </c>
      <c r="F36" s="3" t="s">
        <v>49</v>
      </c>
      <c r="G36" s="8">
        <v>0.89930555555555547</v>
      </c>
      <c r="H36" s="14" t="s">
        <v>389</v>
      </c>
      <c r="I36" s="12" t="s">
        <v>380</v>
      </c>
      <c r="Z36" t="s">
        <v>35</v>
      </c>
      <c r="AA36" t="s">
        <v>49</v>
      </c>
      <c r="AB36" t="s">
        <v>105</v>
      </c>
      <c r="AC36" t="str">
        <f t="shared" si="0"/>
        <v>10/5/2022</v>
      </c>
      <c r="AD36" t="str">
        <f t="shared" si="1"/>
        <v>21:35</v>
      </c>
      <c r="AE36" s="8">
        <v>0.89930555555555547</v>
      </c>
      <c r="AF36">
        <f>IF((H36="Tuesday_Night"),1,0)</f>
        <v>0</v>
      </c>
      <c r="AG36">
        <f t="shared" si="3"/>
        <v>1</v>
      </c>
      <c r="AH36" t="s">
        <v>419</v>
      </c>
      <c r="AI36" s="33" t="s">
        <v>49</v>
      </c>
      <c r="AJ36" s="34">
        <v>44839.899305555555</v>
      </c>
      <c r="AL36" t="str">
        <f>_xlfn.XLOOKUP(A36,From_Marty!$K$3:$K$47,From_Marty!$L$3:$L$47,"Not_Found",0,1)</f>
        <v>Lions_Pride</v>
      </c>
      <c r="AM36" s="14" t="s">
        <v>389</v>
      </c>
      <c r="AN36" s="12" t="s">
        <v>380</v>
      </c>
      <c r="AO36" t="str">
        <f>_xlfn.XLOOKUP(A36,From_Marty!$K$3:$K$47,From_Marty!$M$3:$M$47,"Not_Found",0,1)</f>
        <v>Wolves</v>
      </c>
    </row>
    <row r="37" spans="1:41" x14ac:dyDescent="0.3">
      <c r="A37" s="3">
        <v>30</v>
      </c>
      <c r="B37" s="11" t="s">
        <v>387</v>
      </c>
      <c r="C37" s="9" t="s">
        <v>396</v>
      </c>
      <c r="D37" t="s">
        <v>30</v>
      </c>
      <c r="E37" s="3" t="s">
        <v>322</v>
      </c>
      <c r="F37" s="3" t="s">
        <v>31</v>
      </c>
      <c r="G37" s="8">
        <v>0.82291666666666663</v>
      </c>
      <c r="Z37" t="s">
        <v>30</v>
      </c>
      <c r="AA37" t="s">
        <v>31</v>
      </c>
      <c r="AB37" t="s">
        <v>107</v>
      </c>
      <c r="AC37" t="str">
        <f t="shared" si="0"/>
        <v>10/6/2022</v>
      </c>
      <c r="AD37" t="str">
        <f t="shared" si="1"/>
        <v>19:45</v>
      </c>
      <c r="AE37" s="8">
        <v>0.82291666666666663</v>
      </c>
      <c r="AF37">
        <f t="shared" si="2"/>
        <v>0</v>
      </c>
      <c r="AG37">
        <f t="shared" si="3"/>
        <v>1</v>
      </c>
      <c r="AH37" t="s">
        <v>413</v>
      </c>
      <c r="AI37" s="33" t="s">
        <v>31</v>
      </c>
      <c r="AJ37" s="34">
        <v>44840.822916666664</v>
      </c>
      <c r="AL37" t="str">
        <f>_xlfn.XLOOKUP(A37,From_Marty!$K$3:$K$47,From_Marty!$L$3:$L$47,"Not_Found",0,1)</f>
        <v>CCHC</v>
      </c>
      <c r="AM37" s="11" t="s">
        <v>387</v>
      </c>
      <c r="AN37" s="9" t="s">
        <v>396</v>
      </c>
      <c r="AO37" t="str">
        <f>_xlfn.XLOOKUP(A37,From_Marty!$K$3:$K$47,From_Marty!$M$3:$M$47,"Not_Found",0,1)</f>
        <v>Legends</v>
      </c>
    </row>
    <row r="38" spans="1:41" x14ac:dyDescent="0.3">
      <c r="A38" s="3">
        <v>31</v>
      </c>
      <c r="B38" s="42" t="s">
        <v>380</v>
      </c>
      <c r="C38" s="42" t="s">
        <v>381</v>
      </c>
      <c r="D38" s="42" t="s">
        <v>30</v>
      </c>
      <c r="E38" s="43" t="s">
        <v>323</v>
      </c>
      <c r="F38" s="43" t="s">
        <v>66</v>
      </c>
      <c r="G38" s="46">
        <v>0.33680555555555558</v>
      </c>
      <c r="I38" t="s">
        <v>464</v>
      </c>
      <c r="Z38" t="s">
        <v>30</v>
      </c>
      <c r="AA38" t="s">
        <v>66</v>
      </c>
      <c r="AB38" t="s">
        <v>109</v>
      </c>
      <c r="AC38" t="str">
        <f t="shared" si="0"/>
        <v>10/8/2022</v>
      </c>
      <c r="AD38" t="str">
        <f t="shared" si="1"/>
        <v>8:05</v>
      </c>
      <c r="AE38" s="8">
        <v>0.33680555555555558</v>
      </c>
      <c r="AF38">
        <f t="shared" si="2"/>
        <v>0</v>
      </c>
      <c r="AG38">
        <f t="shared" si="3"/>
        <v>1</v>
      </c>
      <c r="AH38" t="s">
        <v>420</v>
      </c>
      <c r="AI38" s="33" t="s">
        <v>66</v>
      </c>
      <c r="AJ38" s="34">
        <v>44842.336805555555</v>
      </c>
      <c r="AL38" t="str">
        <f>_xlfn.XLOOKUP(A38,From_Marty!$K$3:$K$47,From_Marty!$L$3:$L$47,"Not_Found",0,1)</f>
        <v>Wizzards</v>
      </c>
      <c r="AM38" s="12" t="s">
        <v>380</v>
      </c>
      <c r="AN38" s="16" t="s">
        <v>381</v>
      </c>
      <c r="AO38" t="str">
        <f>_xlfn.XLOOKUP(A38,From_Marty!$K$3:$K$47,From_Marty!$M$3:$M$47,"Not_Found",0,1)</f>
        <v>Capitals</v>
      </c>
    </row>
    <row r="39" spans="1:41" x14ac:dyDescent="0.3">
      <c r="A39" s="3">
        <v>32</v>
      </c>
      <c r="B39" s="42" t="s">
        <v>448</v>
      </c>
      <c r="C39" s="42" t="s">
        <v>448</v>
      </c>
      <c r="D39" s="47" t="s">
        <v>30</v>
      </c>
      <c r="E39" s="48" t="s">
        <v>323</v>
      </c>
      <c r="F39" s="48" t="s">
        <v>66</v>
      </c>
      <c r="G39" s="49">
        <v>0.3923611111111111</v>
      </c>
      <c r="I39" t="s">
        <v>464</v>
      </c>
      <c r="Z39" t="s">
        <v>30</v>
      </c>
      <c r="AA39" t="s">
        <v>66</v>
      </c>
      <c r="AB39" t="s">
        <v>111</v>
      </c>
      <c r="AC39" t="str">
        <f t="shared" si="0"/>
        <v>10/8/2022</v>
      </c>
      <c r="AD39" t="str">
        <f t="shared" si="1"/>
        <v>9:25</v>
      </c>
      <c r="AE39" s="8">
        <v>0.3923611111111111</v>
      </c>
      <c r="AF39">
        <f t="shared" si="2"/>
        <v>0</v>
      </c>
      <c r="AG39">
        <v>0</v>
      </c>
      <c r="AI39" s="33" t="s">
        <v>66</v>
      </c>
      <c r="AJ39" s="34">
        <v>44842.392361111109</v>
      </c>
      <c r="AL39" t="str">
        <f>_xlfn.XLOOKUP(A39,From_Marty!$K$3:$K$47,From_Marty!$L$3:$L$47,"Not_Found",0,1)</f>
        <v>Not_Found</v>
      </c>
      <c r="AM39" s="20" t="s">
        <v>448</v>
      </c>
      <c r="AN39" s="20" t="s">
        <v>448</v>
      </c>
      <c r="AO39" t="str">
        <f>_xlfn.XLOOKUP(A39,From_Marty!$K$3:$K$47,From_Marty!$M$3:$M$47,"Not_Found",0,1)</f>
        <v>Not_Found</v>
      </c>
    </row>
    <row r="40" spans="1:41" x14ac:dyDescent="0.3">
      <c r="A40" s="3">
        <v>33</v>
      </c>
      <c r="B40" s="13" t="s">
        <v>388</v>
      </c>
      <c r="C40" s="17" t="s">
        <v>390</v>
      </c>
      <c r="D40" t="s">
        <v>35</v>
      </c>
      <c r="E40" s="3" t="s">
        <v>324</v>
      </c>
      <c r="F40" s="3" t="s">
        <v>36</v>
      </c>
      <c r="G40" s="28">
        <v>0.85763888888888884</v>
      </c>
      <c r="I40" t="s">
        <v>458</v>
      </c>
      <c r="Z40" t="s">
        <v>35</v>
      </c>
      <c r="AA40" t="s">
        <v>36</v>
      </c>
      <c r="AB40" t="s">
        <v>113</v>
      </c>
      <c r="AC40" t="str">
        <f t="shared" si="0"/>
        <v>10/9/2022</v>
      </c>
      <c r="AD40" t="str">
        <f t="shared" si="1"/>
        <v>20:15</v>
      </c>
      <c r="AE40" s="8">
        <v>0.84375</v>
      </c>
      <c r="AF40">
        <f t="shared" si="2"/>
        <v>0</v>
      </c>
      <c r="AG40">
        <f t="shared" si="3"/>
        <v>1</v>
      </c>
      <c r="AH40" t="s">
        <v>421</v>
      </c>
      <c r="AI40" s="33" t="s">
        <v>36</v>
      </c>
      <c r="AJ40" s="34">
        <v>44843.84375</v>
      </c>
      <c r="AL40" t="str">
        <f>_xlfn.XLOOKUP(A40,From_Marty!$K$3:$K$47,From_Marty!$L$3:$L$47,"Not_Found",0,1)</f>
        <v>Wolves</v>
      </c>
      <c r="AM40" s="13" t="s">
        <v>388</v>
      </c>
      <c r="AN40" s="17" t="s">
        <v>390</v>
      </c>
      <c r="AO40" t="str">
        <f>_xlfn.XLOOKUP(A40,From_Marty!$K$3:$K$47,From_Marty!$M$3:$M$47,"Not_Found",0,1)</f>
        <v>Champs</v>
      </c>
    </row>
    <row r="41" spans="1:41" x14ac:dyDescent="0.3">
      <c r="A41" s="3">
        <v>34</v>
      </c>
      <c r="B41" s="10" t="s">
        <v>386</v>
      </c>
      <c r="C41" s="9" t="s">
        <v>396</v>
      </c>
      <c r="D41" t="s">
        <v>35</v>
      </c>
      <c r="E41" s="3" t="s">
        <v>324</v>
      </c>
      <c r="F41" s="3" t="s">
        <v>36</v>
      </c>
      <c r="G41" s="28">
        <v>0.91319444444444453</v>
      </c>
      <c r="I41" t="s">
        <v>459</v>
      </c>
      <c r="Z41" t="s">
        <v>35</v>
      </c>
      <c r="AA41" t="s">
        <v>36</v>
      </c>
      <c r="AB41" t="s">
        <v>115</v>
      </c>
      <c r="AC41" t="str">
        <f t="shared" si="0"/>
        <v>10/9/2022</v>
      </c>
      <c r="AD41" t="str">
        <f t="shared" si="1"/>
        <v>21:35</v>
      </c>
      <c r="AE41" s="8">
        <v>0.89930555555555547</v>
      </c>
      <c r="AF41">
        <f t="shared" si="2"/>
        <v>0</v>
      </c>
      <c r="AG41">
        <f t="shared" si="3"/>
        <v>1</v>
      </c>
      <c r="AH41" t="s">
        <v>422</v>
      </c>
      <c r="AI41" s="33" t="s">
        <v>36</v>
      </c>
      <c r="AJ41" s="34">
        <v>44843.899305555555</v>
      </c>
      <c r="AL41" t="str">
        <f>_xlfn.XLOOKUP(A41,From_Marty!$K$3:$K$47,From_Marty!$L$3:$L$47,"Not_Found",0,1)</f>
        <v>CCHC</v>
      </c>
      <c r="AM41" s="10" t="s">
        <v>386</v>
      </c>
      <c r="AN41" s="9" t="s">
        <v>396</v>
      </c>
      <c r="AO41" t="str">
        <f>_xlfn.XLOOKUP(A41,From_Marty!$K$3:$K$47,From_Marty!$M$3:$M$47,"Not_Found",0,1)</f>
        <v>Journeymen</v>
      </c>
    </row>
    <row r="42" spans="1:41" x14ac:dyDescent="0.3">
      <c r="A42" s="3">
        <v>35</v>
      </c>
      <c r="B42" s="14" t="s">
        <v>389</v>
      </c>
      <c r="C42" s="15" t="s">
        <v>394</v>
      </c>
      <c r="D42" t="s">
        <v>30</v>
      </c>
      <c r="E42" s="3" t="s">
        <v>325</v>
      </c>
      <c r="F42" s="3" t="s">
        <v>41</v>
      </c>
      <c r="G42" s="8">
        <v>0.89583333333333337</v>
      </c>
      <c r="Z42" t="s">
        <v>30</v>
      </c>
      <c r="AA42" t="s">
        <v>41</v>
      </c>
      <c r="AB42" t="s">
        <v>117</v>
      </c>
      <c r="AC42" t="str">
        <f>TRIM(LEFT(AB42,10))</f>
        <v>10/10/2022</v>
      </c>
      <c r="AD42" t="str">
        <f t="shared" si="1"/>
        <v>21:30</v>
      </c>
      <c r="AE42" s="8">
        <v>0.89583333333333337</v>
      </c>
      <c r="AF42">
        <f t="shared" si="2"/>
        <v>0</v>
      </c>
      <c r="AG42">
        <f t="shared" si="3"/>
        <v>1</v>
      </c>
      <c r="AH42" t="s">
        <v>423</v>
      </c>
      <c r="AI42" s="33" t="s">
        <v>41</v>
      </c>
      <c r="AJ42" s="34">
        <v>44844.895833333336</v>
      </c>
      <c r="AL42" t="str">
        <f>_xlfn.XLOOKUP(A42,From_Marty!$K$3:$K$47,From_Marty!$L$3:$L$47,"Not_Found",0,1)</f>
        <v>Lions_Pride</v>
      </c>
      <c r="AM42" s="14" t="s">
        <v>389</v>
      </c>
      <c r="AN42" s="15" t="s">
        <v>394</v>
      </c>
      <c r="AO42" t="str">
        <f>_xlfn.XLOOKUP(A42,From_Marty!$K$3:$K$47,From_Marty!$M$3:$M$47,"Not_Found",0,1)</f>
        <v>Hammers</v>
      </c>
    </row>
    <row r="43" spans="1:41" x14ac:dyDescent="0.3">
      <c r="A43" s="22">
        <v>36</v>
      </c>
      <c r="B43" s="21" t="s">
        <v>382</v>
      </c>
      <c r="C43" s="21" t="s">
        <v>383</v>
      </c>
      <c r="D43" s="23" t="s">
        <v>35</v>
      </c>
      <c r="E43" s="22" t="s">
        <v>326</v>
      </c>
      <c r="F43" s="22" t="s">
        <v>46</v>
      </c>
      <c r="G43" s="24">
        <v>0.90625</v>
      </c>
      <c r="Z43" t="s">
        <v>35</v>
      </c>
      <c r="AA43" t="s">
        <v>46</v>
      </c>
      <c r="AB43" t="s">
        <v>119</v>
      </c>
      <c r="AC43" t="str">
        <f t="shared" ref="AC43:AC107" si="4">TRIM(LEFT(AB43,10))</f>
        <v>10/11/2022</v>
      </c>
      <c r="AD43" t="str">
        <f t="shared" si="1"/>
        <v>21:45</v>
      </c>
      <c r="AE43" s="8">
        <v>0.90625</v>
      </c>
      <c r="AF43">
        <f t="shared" si="2"/>
        <v>1</v>
      </c>
      <c r="AG43">
        <f t="shared" si="3"/>
        <v>0</v>
      </c>
      <c r="AI43" s="33" t="s">
        <v>46</v>
      </c>
      <c r="AJ43" s="34">
        <v>44845.90625</v>
      </c>
      <c r="AL43" t="str">
        <f>_xlfn.XLOOKUP(A43,From_Marty!$K$3:$K$47,From_Marty!$L$3:$L$47,"Not_Found",0,1)</f>
        <v>Not_Found</v>
      </c>
      <c r="AM43" s="21" t="s">
        <v>382</v>
      </c>
      <c r="AN43" s="21" t="s">
        <v>383</v>
      </c>
      <c r="AO43" t="str">
        <f>_xlfn.XLOOKUP(A43,From_Marty!$K$3:$K$47,From_Marty!$M$3:$M$47,"Not_Found",0,1)</f>
        <v>Not_Found</v>
      </c>
    </row>
    <row r="44" spans="1:41" x14ac:dyDescent="0.3">
      <c r="A44" s="3">
        <v>37</v>
      </c>
      <c r="B44" s="13" t="s">
        <v>388</v>
      </c>
      <c r="C44" s="14" t="s">
        <v>389</v>
      </c>
      <c r="D44" t="s">
        <v>35</v>
      </c>
      <c r="E44" s="3" t="s">
        <v>327</v>
      </c>
      <c r="F44" s="3" t="s">
        <v>49</v>
      </c>
      <c r="G44" s="8">
        <v>0.89930555555555547</v>
      </c>
      <c r="Z44" t="s">
        <v>35</v>
      </c>
      <c r="AA44" t="s">
        <v>49</v>
      </c>
      <c r="AB44" t="s">
        <v>121</v>
      </c>
      <c r="AC44" t="str">
        <f t="shared" si="4"/>
        <v>10/12/2022</v>
      </c>
      <c r="AD44" t="str">
        <f t="shared" si="1"/>
        <v>21:35</v>
      </c>
      <c r="AE44" s="8">
        <v>0.89930555555555547</v>
      </c>
      <c r="AF44">
        <f t="shared" si="2"/>
        <v>0</v>
      </c>
      <c r="AG44">
        <f t="shared" si="3"/>
        <v>1</v>
      </c>
      <c r="AH44" t="s">
        <v>424</v>
      </c>
      <c r="AI44" s="33" t="s">
        <v>49</v>
      </c>
      <c r="AJ44" s="34">
        <v>44846.899305555555</v>
      </c>
      <c r="AL44" t="str">
        <f>_xlfn.XLOOKUP(A44,From_Marty!$K$3:$K$47,From_Marty!$L$3:$L$47,"Not_Found",0,1)</f>
        <v>Champs</v>
      </c>
      <c r="AM44" s="13" t="s">
        <v>388</v>
      </c>
      <c r="AN44" s="14" t="s">
        <v>389</v>
      </c>
      <c r="AO44" t="str">
        <f>_xlfn.XLOOKUP(A44,From_Marty!$K$3:$K$47,From_Marty!$M$3:$M$47,"Not_Found",0,1)</f>
        <v>Hammers</v>
      </c>
    </row>
    <row r="45" spans="1:41" x14ac:dyDescent="0.3">
      <c r="A45" s="3">
        <v>38</v>
      </c>
      <c r="B45" s="11" t="s">
        <v>387</v>
      </c>
      <c r="C45" s="10" t="s">
        <v>386</v>
      </c>
      <c r="D45" t="s">
        <v>30</v>
      </c>
      <c r="E45" s="3" t="s">
        <v>328</v>
      </c>
      <c r="F45" s="3" t="s">
        <v>66</v>
      </c>
      <c r="G45" s="8">
        <v>0.30902777777777779</v>
      </c>
      <c r="Z45" t="s">
        <v>30</v>
      </c>
      <c r="AA45" t="s">
        <v>66</v>
      </c>
      <c r="AB45" t="s">
        <v>123</v>
      </c>
      <c r="AC45" t="str">
        <f t="shared" si="4"/>
        <v>10/15/2022</v>
      </c>
      <c r="AD45" t="str">
        <f t="shared" si="1"/>
        <v>7:25</v>
      </c>
      <c r="AE45" s="8">
        <v>0.30902777777777779</v>
      </c>
      <c r="AF45">
        <f t="shared" si="2"/>
        <v>0</v>
      </c>
      <c r="AG45">
        <f t="shared" si="3"/>
        <v>1</v>
      </c>
      <c r="AH45" t="s">
        <v>425</v>
      </c>
      <c r="AI45" s="33" t="s">
        <v>66</v>
      </c>
      <c r="AJ45" s="34">
        <v>44849.309027777781</v>
      </c>
      <c r="AL45" t="str">
        <f>_xlfn.XLOOKUP(A45,From_Marty!$K$3:$K$47,From_Marty!$L$3:$L$47,"Not_Found",0,1)</f>
        <v>Journeymen</v>
      </c>
      <c r="AM45" s="11" t="s">
        <v>387</v>
      </c>
      <c r="AN45" s="10" t="s">
        <v>386</v>
      </c>
      <c r="AO45" t="str">
        <f>_xlfn.XLOOKUP(A45,From_Marty!$K$3:$K$47,From_Marty!$M$3:$M$47,"Not_Found",0,1)</f>
        <v>Legends</v>
      </c>
    </row>
    <row r="46" spans="1:41" x14ac:dyDescent="0.3">
      <c r="A46" s="3">
        <v>39</v>
      </c>
      <c r="B46" s="17" t="s">
        <v>390</v>
      </c>
      <c r="C46" s="16" t="s">
        <v>381</v>
      </c>
      <c r="D46" t="s">
        <v>30</v>
      </c>
      <c r="E46" s="3" t="s">
        <v>328</v>
      </c>
      <c r="F46" s="3" t="s">
        <v>66</v>
      </c>
      <c r="G46" s="8">
        <v>0.36458333333333331</v>
      </c>
      <c r="Z46" t="s">
        <v>30</v>
      </c>
      <c r="AA46" t="s">
        <v>66</v>
      </c>
      <c r="AB46" t="s">
        <v>125</v>
      </c>
      <c r="AC46" t="str">
        <f t="shared" si="4"/>
        <v>10/15/2022</v>
      </c>
      <c r="AD46" t="str">
        <f t="shared" si="1"/>
        <v>8:45</v>
      </c>
      <c r="AE46" s="8">
        <v>0.36458333333333331</v>
      </c>
      <c r="AF46">
        <f t="shared" si="2"/>
        <v>0</v>
      </c>
      <c r="AG46">
        <f t="shared" si="3"/>
        <v>1</v>
      </c>
      <c r="AH46" t="s">
        <v>426</v>
      </c>
      <c r="AI46" s="33" t="s">
        <v>66</v>
      </c>
      <c r="AJ46" s="34">
        <v>44849.364583333336</v>
      </c>
      <c r="AL46" t="str">
        <f>_xlfn.XLOOKUP(A46,From_Marty!$K$3:$K$47,From_Marty!$L$3:$L$47,"Not_Found",0,1)</f>
        <v>Wizzards</v>
      </c>
      <c r="AM46" s="17" t="s">
        <v>390</v>
      </c>
      <c r="AN46" s="16" t="s">
        <v>381</v>
      </c>
      <c r="AO46" t="str">
        <f>_xlfn.XLOOKUP(A46,From_Marty!$K$3:$K$47,From_Marty!$M$3:$M$47,"Not_Found",0,1)</f>
        <v>Wolves</v>
      </c>
    </row>
    <row r="47" spans="1:41" x14ac:dyDescent="0.3">
      <c r="A47" s="3">
        <v>40</v>
      </c>
      <c r="B47" s="12" t="s">
        <v>380</v>
      </c>
      <c r="C47" s="15" t="s">
        <v>394</v>
      </c>
      <c r="D47" t="s">
        <v>30</v>
      </c>
      <c r="E47" s="3" t="s">
        <v>328</v>
      </c>
      <c r="F47" s="3" t="s">
        <v>66</v>
      </c>
      <c r="G47" s="8">
        <v>0.4201388888888889</v>
      </c>
      <c r="Z47" t="s">
        <v>30</v>
      </c>
      <c r="AA47" t="s">
        <v>66</v>
      </c>
      <c r="AB47" t="s">
        <v>127</v>
      </c>
      <c r="AC47" t="str">
        <f t="shared" si="4"/>
        <v>10/15/2022</v>
      </c>
      <c r="AD47" t="str">
        <f t="shared" si="1"/>
        <v>10:05</v>
      </c>
      <c r="AE47" s="8">
        <v>0.4201388888888889</v>
      </c>
      <c r="AF47">
        <f t="shared" si="2"/>
        <v>0</v>
      </c>
      <c r="AG47">
        <f t="shared" si="3"/>
        <v>1</v>
      </c>
      <c r="AH47" t="s">
        <v>427</v>
      </c>
      <c r="AI47" s="33" t="s">
        <v>66</v>
      </c>
      <c r="AJ47" s="34">
        <v>44849.420138888891</v>
      </c>
      <c r="AL47" t="str">
        <f>_xlfn.XLOOKUP(A47,From_Marty!$K$3:$K$47,From_Marty!$L$3:$L$47,"Not_Found",0,1)</f>
        <v>Lions_Pride</v>
      </c>
      <c r="AM47" s="12" t="s">
        <v>380</v>
      </c>
      <c r="AN47" s="15" t="s">
        <v>394</v>
      </c>
      <c r="AO47" t="str">
        <f>_xlfn.XLOOKUP(A47,From_Marty!$K$3:$K$47,From_Marty!$M$3:$M$47,"Not_Found",0,1)</f>
        <v>Capitals</v>
      </c>
    </row>
    <row r="48" spans="1:41" x14ac:dyDescent="0.3">
      <c r="A48" s="3">
        <v>41</v>
      </c>
      <c r="B48" s="19" t="s">
        <v>446</v>
      </c>
      <c r="C48" s="19" t="s">
        <v>447</v>
      </c>
      <c r="D48" s="38" t="s">
        <v>30</v>
      </c>
      <c r="E48" s="39" t="s">
        <v>328</v>
      </c>
      <c r="F48" s="39" t="s">
        <v>66</v>
      </c>
      <c r="G48" s="40">
        <v>0.47569444444444442</v>
      </c>
      <c r="Z48" t="s">
        <v>30</v>
      </c>
      <c r="AA48" t="s">
        <v>66</v>
      </c>
      <c r="AB48" t="s">
        <v>129</v>
      </c>
      <c r="AC48" t="str">
        <f t="shared" si="4"/>
        <v>10/15/2022</v>
      </c>
      <c r="AD48" t="str">
        <f t="shared" si="1"/>
        <v>11:25</v>
      </c>
      <c r="AE48" s="8">
        <v>0.47569444444444442</v>
      </c>
      <c r="AF48">
        <f t="shared" si="2"/>
        <v>0</v>
      </c>
      <c r="AG48">
        <v>0</v>
      </c>
      <c r="AI48" s="33" t="s">
        <v>66</v>
      </c>
      <c r="AJ48" s="34">
        <v>44849.475694444445</v>
      </c>
      <c r="AL48" t="str">
        <f>_xlfn.XLOOKUP(A48,From_Marty!$K$3:$K$47,From_Marty!$L$3:$L$47,"Not_Found",0,1)</f>
        <v>Not_Found</v>
      </c>
      <c r="AM48" s="19" t="s">
        <v>446</v>
      </c>
      <c r="AN48" s="19" t="s">
        <v>447</v>
      </c>
      <c r="AO48" t="str">
        <f>_xlfn.XLOOKUP(A48,From_Marty!$K$3:$K$47,From_Marty!$M$3:$M$47,"Not_Found",0,1)</f>
        <v>Not_Found</v>
      </c>
    </row>
    <row r="49" spans="1:41" x14ac:dyDescent="0.3">
      <c r="A49" s="3">
        <v>42</v>
      </c>
      <c r="B49" s="9" t="s">
        <v>396</v>
      </c>
      <c r="C49" s="10" t="s">
        <v>386</v>
      </c>
      <c r="D49" t="s">
        <v>35</v>
      </c>
      <c r="E49" s="3" t="s">
        <v>329</v>
      </c>
      <c r="F49" s="3" t="s">
        <v>36</v>
      </c>
      <c r="G49" s="8">
        <v>0.83333333333333337</v>
      </c>
      <c r="H49" s="9" t="s">
        <v>396</v>
      </c>
      <c r="I49" s="11" t="s">
        <v>387</v>
      </c>
      <c r="Z49" t="s">
        <v>35</v>
      </c>
      <c r="AA49" t="s">
        <v>36</v>
      </c>
      <c r="AB49" t="s">
        <v>131</v>
      </c>
      <c r="AC49" t="str">
        <f t="shared" si="4"/>
        <v>10/16/2022</v>
      </c>
      <c r="AD49" t="str">
        <f t="shared" si="1"/>
        <v>20:00</v>
      </c>
      <c r="AE49" s="8">
        <v>0.83333333333333337</v>
      </c>
      <c r="AF49">
        <f>IF((H49="Tuesday_Night"),1,0)</f>
        <v>0</v>
      </c>
      <c r="AG49">
        <f t="shared" si="3"/>
        <v>1</v>
      </c>
      <c r="AH49" t="s">
        <v>428</v>
      </c>
      <c r="AI49" s="33" t="s">
        <v>36</v>
      </c>
      <c r="AJ49" s="34">
        <v>44850.833333333336</v>
      </c>
      <c r="AL49" t="str">
        <f>_xlfn.XLOOKUP(A49,From_Marty!$K$3:$K$47,From_Marty!$L$3:$L$47,"Not_Found",0,1)</f>
        <v>CCHC</v>
      </c>
      <c r="AM49" s="9" t="s">
        <v>396</v>
      </c>
      <c r="AN49" s="11" t="s">
        <v>387</v>
      </c>
      <c r="AO49" t="str">
        <f>_xlfn.XLOOKUP(A49,From_Marty!$K$3:$K$47,From_Marty!$M$3:$M$47,"Not_Found",0,1)</f>
        <v>Journeymen</v>
      </c>
    </row>
    <row r="50" spans="1:41" x14ac:dyDescent="0.3">
      <c r="A50" s="3">
        <v>43</v>
      </c>
      <c r="B50" s="17" t="s">
        <v>390</v>
      </c>
      <c r="C50" s="14" t="s">
        <v>389</v>
      </c>
      <c r="D50" t="s">
        <v>35</v>
      </c>
      <c r="E50" s="3" t="s">
        <v>329</v>
      </c>
      <c r="F50" s="3" t="s">
        <v>36</v>
      </c>
      <c r="G50" s="8">
        <v>0.88888888888888884</v>
      </c>
      <c r="Z50" t="s">
        <v>35</v>
      </c>
      <c r="AA50" t="s">
        <v>36</v>
      </c>
      <c r="AB50" t="s">
        <v>133</v>
      </c>
      <c r="AC50" t="str">
        <f t="shared" si="4"/>
        <v>10/16/2022</v>
      </c>
      <c r="AD50" t="str">
        <f t="shared" si="1"/>
        <v>21:20</v>
      </c>
      <c r="AE50" s="8">
        <v>0.88888888888888884</v>
      </c>
      <c r="AF50">
        <f t="shared" si="2"/>
        <v>0</v>
      </c>
      <c r="AG50">
        <f t="shared" si="3"/>
        <v>1</v>
      </c>
      <c r="AH50" t="s">
        <v>429</v>
      </c>
      <c r="AI50" s="33" t="s">
        <v>36</v>
      </c>
      <c r="AJ50" s="34">
        <v>44850.888888888891</v>
      </c>
      <c r="AL50" t="str">
        <f>_xlfn.XLOOKUP(A50,From_Marty!$K$3:$K$47,From_Marty!$L$3:$L$47,"Not_Found",0,1)</f>
        <v>Wolves</v>
      </c>
      <c r="AM50" s="17" t="s">
        <v>390</v>
      </c>
      <c r="AN50" s="14" t="s">
        <v>389</v>
      </c>
      <c r="AO50" t="str">
        <f>_xlfn.XLOOKUP(A50,From_Marty!$K$3:$K$47,From_Marty!$M$3:$M$47,"Not_Found",0,1)</f>
        <v>Hammers</v>
      </c>
    </row>
    <row r="51" spans="1:41" x14ac:dyDescent="0.3">
      <c r="A51" s="3">
        <v>44</v>
      </c>
      <c r="B51" s="12" t="s">
        <v>380</v>
      </c>
      <c r="C51" s="13" t="s">
        <v>388</v>
      </c>
      <c r="D51" t="s">
        <v>30</v>
      </c>
      <c r="E51" s="3" t="s">
        <v>330</v>
      </c>
      <c r="F51" s="3" t="s">
        <v>41</v>
      </c>
      <c r="G51" s="8">
        <v>0.89583333333333337</v>
      </c>
      <c r="Z51" t="s">
        <v>30</v>
      </c>
      <c r="AA51" t="s">
        <v>41</v>
      </c>
      <c r="AB51" t="s">
        <v>135</v>
      </c>
      <c r="AC51" t="str">
        <f t="shared" si="4"/>
        <v>10/17/2022</v>
      </c>
      <c r="AD51" t="str">
        <f t="shared" si="1"/>
        <v>21:30</v>
      </c>
      <c r="AE51" s="8">
        <v>0.89583333333333337</v>
      </c>
      <c r="AF51">
        <f t="shared" si="2"/>
        <v>0</v>
      </c>
      <c r="AG51">
        <f t="shared" si="3"/>
        <v>1</v>
      </c>
      <c r="AH51" t="s">
        <v>430</v>
      </c>
      <c r="AI51" s="33" t="s">
        <v>41</v>
      </c>
      <c r="AJ51" s="34">
        <v>44851.895833333336</v>
      </c>
      <c r="AL51" t="str">
        <f>_xlfn.XLOOKUP(A51,From_Marty!$K$3:$K$47,From_Marty!$L$3:$L$47,"Not_Found",0,1)</f>
        <v>Capitals</v>
      </c>
      <c r="AM51" s="12" t="s">
        <v>380</v>
      </c>
      <c r="AN51" s="13" t="s">
        <v>388</v>
      </c>
      <c r="AO51" t="str">
        <f>_xlfn.XLOOKUP(A51,From_Marty!$K$3:$K$47,From_Marty!$M$3:$M$47,"Not_Found",0,1)</f>
        <v>Champs</v>
      </c>
    </row>
    <row r="52" spans="1:41" x14ac:dyDescent="0.3">
      <c r="A52" s="22">
        <v>45</v>
      </c>
      <c r="B52" s="21" t="s">
        <v>382</v>
      </c>
      <c r="C52" s="21" t="s">
        <v>383</v>
      </c>
      <c r="D52" s="23" t="s">
        <v>35</v>
      </c>
      <c r="E52" s="22" t="s">
        <v>331</v>
      </c>
      <c r="F52" s="22" t="s">
        <v>46</v>
      </c>
      <c r="G52" s="24">
        <v>0.90625</v>
      </c>
      <c r="Z52" t="s">
        <v>35</v>
      </c>
      <c r="AA52" t="s">
        <v>46</v>
      </c>
      <c r="AB52" t="s">
        <v>137</v>
      </c>
      <c r="AC52" t="str">
        <f t="shared" si="4"/>
        <v>10/18/2022</v>
      </c>
      <c r="AD52" t="str">
        <f t="shared" si="1"/>
        <v>21:45</v>
      </c>
      <c r="AE52" s="8">
        <v>0.90625</v>
      </c>
      <c r="AF52">
        <f t="shared" si="2"/>
        <v>1</v>
      </c>
      <c r="AG52">
        <f t="shared" si="3"/>
        <v>0</v>
      </c>
      <c r="AI52" s="33" t="s">
        <v>46</v>
      </c>
      <c r="AJ52" s="34">
        <v>44852.90625</v>
      </c>
      <c r="AL52" t="str">
        <f>_xlfn.XLOOKUP(A52,From_Marty!$K$3:$K$47,From_Marty!$L$3:$L$47,"Not_Found",0,1)</f>
        <v>Not_Found</v>
      </c>
      <c r="AM52" s="21" t="s">
        <v>382</v>
      </c>
      <c r="AN52" s="21" t="s">
        <v>383</v>
      </c>
      <c r="AO52" t="str">
        <f>_xlfn.XLOOKUP(A52,From_Marty!$K$3:$K$47,From_Marty!$M$3:$M$47,"Not_Found",0,1)</f>
        <v>Not_Found</v>
      </c>
    </row>
    <row r="53" spans="1:41" x14ac:dyDescent="0.3">
      <c r="A53" s="3">
        <v>46</v>
      </c>
      <c r="B53" s="16" t="s">
        <v>381</v>
      </c>
      <c r="C53" s="15" t="s">
        <v>394</v>
      </c>
      <c r="D53" t="s">
        <v>35</v>
      </c>
      <c r="E53" s="3" t="s">
        <v>332</v>
      </c>
      <c r="F53" s="3" t="s">
        <v>49</v>
      </c>
      <c r="G53" s="8">
        <v>0.89930555555555547</v>
      </c>
      <c r="H53" s="9" t="s">
        <v>396</v>
      </c>
      <c r="I53" s="10" t="s">
        <v>386</v>
      </c>
      <c r="Z53" t="s">
        <v>35</v>
      </c>
      <c r="AA53" t="s">
        <v>49</v>
      </c>
      <c r="AB53" t="s">
        <v>139</v>
      </c>
      <c r="AC53" t="str">
        <f t="shared" si="4"/>
        <v>10/19/2022</v>
      </c>
      <c r="AD53" t="str">
        <f t="shared" si="1"/>
        <v>21:35</v>
      </c>
      <c r="AE53" s="8">
        <v>0.89930555555555547</v>
      </c>
      <c r="AF53">
        <f t="shared" si="2"/>
        <v>0</v>
      </c>
      <c r="AG53">
        <f t="shared" si="3"/>
        <v>1</v>
      </c>
      <c r="AH53" t="s">
        <v>431</v>
      </c>
      <c r="AI53" s="33" t="s">
        <v>49</v>
      </c>
      <c r="AJ53" s="34">
        <v>44853.899305555555</v>
      </c>
      <c r="AL53" t="str">
        <f>_xlfn.XLOOKUP(A53,From_Marty!$K$3:$K$47,From_Marty!$L$3:$L$47,"Not_Found",0,1)</f>
        <v>Lions_Pride</v>
      </c>
      <c r="AM53" s="9" t="s">
        <v>396</v>
      </c>
      <c r="AN53" s="10" t="s">
        <v>386</v>
      </c>
      <c r="AO53" t="str">
        <f>_xlfn.XLOOKUP(A53,From_Marty!$K$3:$K$47,From_Marty!$M$3:$M$47,"Not_Found",0,1)</f>
        <v>Wizzards</v>
      </c>
    </row>
    <row r="54" spans="1:41" x14ac:dyDescent="0.3">
      <c r="A54" s="22">
        <v>47</v>
      </c>
      <c r="B54" s="21" t="s">
        <v>382</v>
      </c>
      <c r="C54" s="21" t="s">
        <v>383</v>
      </c>
      <c r="D54" s="23" t="s">
        <v>35</v>
      </c>
      <c r="E54" s="22" t="s">
        <v>333</v>
      </c>
      <c r="F54" s="22" t="s">
        <v>46</v>
      </c>
      <c r="G54" s="24">
        <v>0.90625</v>
      </c>
      <c r="Z54" t="s">
        <v>35</v>
      </c>
      <c r="AA54" t="s">
        <v>46</v>
      </c>
      <c r="AB54" t="s">
        <v>141</v>
      </c>
      <c r="AC54" t="str">
        <f t="shared" si="4"/>
        <v>10/25/2022</v>
      </c>
      <c r="AD54" t="str">
        <f t="shared" si="1"/>
        <v>21:45</v>
      </c>
      <c r="AE54" s="8">
        <v>0.90625</v>
      </c>
      <c r="AF54">
        <f t="shared" si="2"/>
        <v>1</v>
      </c>
      <c r="AG54">
        <f t="shared" si="3"/>
        <v>0</v>
      </c>
      <c r="AI54" s="33" t="s">
        <v>46</v>
      </c>
      <c r="AJ54" s="34">
        <v>44859.90625</v>
      </c>
      <c r="AL54" t="str">
        <f>_xlfn.XLOOKUP(A54,From_Marty!$K$3:$K$47,From_Marty!$L$3:$L$47,"Not_Found",0,1)</f>
        <v>Not_Found</v>
      </c>
      <c r="AM54" s="21" t="s">
        <v>382</v>
      </c>
      <c r="AN54" s="21" t="s">
        <v>383</v>
      </c>
      <c r="AO54" t="str">
        <f>_xlfn.XLOOKUP(A54,From_Marty!$K$3:$K$47,From_Marty!$M$3:$M$47,"Not_Found",0,1)</f>
        <v>Not_Found</v>
      </c>
    </row>
    <row r="55" spans="1:41" x14ac:dyDescent="0.3">
      <c r="A55" s="3">
        <v>48</v>
      </c>
      <c r="B55" s="9" t="s">
        <v>396</v>
      </c>
      <c r="C55" s="11" t="s">
        <v>387</v>
      </c>
      <c r="D55" t="s">
        <v>35</v>
      </c>
      <c r="E55" s="3" t="s">
        <v>334</v>
      </c>
      <c r="F55" s="3" t="s">
        <v>49</v>
      </c>
      <c r="G55" s="8">
        <v>0.89930555555555547</v>
      </c>
      <c r="H55" s="16" t="s">
        <v>381</v>
      </c>
      <c r="I55" s="15" t="s">
        <v>394</v>
      </c>
      <c r="Z55" t="s">
        <v>35</v>
      </c>
      <c r="AA55" t="s">
        <v>49</v>
      </c>
      <c r="AB55" t="s">
        <v>143</v>
      </c>
      <c r="AC55" t="str">
        <f t="shared" si="4"/>
        <v>10/26/2022</v>
      </c>
      <c r="AD55" t="str">
        <f t="shared" si="1"/>
        <v>21:35</v>
      </c>
      <c r="AE55" s="8">
        <v>0.89930555555555547</v>
      </c>
      <c r="AF55">
        <f t="shared" si="2"/>
        <v>0</v>
      </c>
      <c r="AG55">
        <f t="shared" si="3"/>
        <v>1</v>
      </c>
      <c r="AH55" t="s">
        <v>432</v>
      </c>
      <c r="AI55" s="33" t="s">
        <v>49</v>
      </c>
      <c r="AJ55" s="34">
        <v>44860.899305555555</v>
      </c>
      <c r="AL55" t="str">
        <f>_xlfn.XLOOKUP(A55,From_Marty!$K$3:$K$47,From_Marty!$L$3:$L$47,"Not_Found",0,1)</f>
        <v>CCHC</v>
      </c>
      <c r="AM55" s="16" t="s">
        <v>381</v>
      </c>
      <c r="AN55" s="15" t="s">
        <v>394</v>
      </c>
      <c r="AO55" t="str">
        <f>_xlfn.XLOOKUP(A55,From_Marty!$K$3:$K$47,From_Marty!$M$3:$M$47,"Not_Found",0,1)</f>
        <v>Legends</v>
      </c>
    </row>
    <row r="56" spans="1:41" x14ac:dyDescent="0.3">
      <c r="A56" s="3">
        <v>49</v>
      </c>
      <c r="B56" s="17" t="s">
        <v>390</v>
      </c>
      <c r="C56" s="12" t="s">
        <v>380</v>
      </c>
      <c r="D56" t="s">
        <v>30</v>
      </c>
      <c r="E56" s="3" t="s">
        <v>335</v>
      </c>
      <c r="F56" s="3" t="s">
        <v>31</v>
      </c>
      <c r="G56" s="8">
        <v>0.84375</v>
      </c>
      <c r="H56" s="14" t="s">
        <v>389</v>
      </c>
      <c r="I56" s="16" t="s">
        <v>381</v>
      </c>
      <c r="Z56" t="s">
        <v>30</v>
      </c>
      <c r="AA56" t="s">
        <v>31</v>
      </c>
      <c r="AB56" t="s">
        <v>145</v>
      </c>
      <c r="AC56" t="str">
        <f t="shared" si="4"/>
        <v>10/27/2022</v>
      </c>
      <c r="AD56" t="str">
        <f t="shared" si="1"/>
        <v>22:15</v>
      </c>
      <c r="AE56" s="8">
        <v>0.92708333333333337</v>
      </c>
      <c r="AF56">
        <f>IF((H56="Tuesday_Night"),1,0)</f>
        <v>0</v>
      </c>
      <c r="AG56">
        <f t="shared" si="3"/>
        <v>1</v>
      </c>
      <c r="AH56" t="s">
        <v>433</v>
      </c>
      <c r="AI56" s="33" t="s">
        <v>31</v>
      </c>
      <c r="AJ56" s="34">
        <v>44861.84375</v>
      </c>
      <c r="AL56" t="str">
        <f>_xlfn.XLOOKUP(A56,From_Marty!$K$3:$K$47,From_Marty!$L$3:$L$47,"Not_Found",0,1)</f>
        <v>Wolves</v>
      </c>
      <c r="AM56" s="14" t="s">
        <v>389</v>
      </c>
      <c r="AN56" s="16" t="s">
        <v>381</v>
      </c>
      <c r="AO56" t="str">
        <f>_xlfn.XLOOKUP(A56,From_Marty!$K$3:$K$47,From_Marty!$M$3:$M$47,"Not_Found",0,1)</f>
        <v>Capitals</v>
      </c>
    </row>
    <row r="57" spans="1:41" x14ac:dyDescent="0.3">
      <c r="A57" s="3">
        <v>50</v>
      </c>
      <c r="B57" s="15" t="s">
        <v>394</v>
      </c>
      <c r="C57" s="13" t="s">
        <v>388</v>
      </c>
      <c r="D57" t="s">
        <v>35</v>
      </c>
      <c r="E57" s="3" t="s">
        <v>336</v>
      </c>
      <c r="F57" s="3" t="s">
        <v>36</v>
      </c>
      <c r="G57" s="8">
        <v>0.83333333333333337</v>
      </c>
      <c r="Z57" t="s">
        <v>35</v>
      </c>
      <c r="AA57" t="s">
        <v>36</v>
      </c>
      <c r="AB57" t="s">
        <v>147</v>
      </c>
      <c r="AC57" t="str">
        <f t="shared" si="4"/>
        <v>10/30/2022</v>
      </c>
      <c r="AD57" t="str">
        <f t="shared" si="1"/>
        <v>20:00</v>
      </c>
      <c r="AE57" s="8">
        <v>0.83333333333333337</v>
      </c>
      <c r="AF57">
        <f t="shared" si="2"/>
        <v>0</v>
      </c>
      <c r="AG57">
        <f t="shared" si="3"/>
        <v>1</v>
      </c>
      <c r="AH57" t="s">
        <v>434</v>
      </c>
      <c r="AI57" s="33" t="s">
        <v>36</v>
      </c>
      <c r="AJ57" s="34">
        <v>44864.833333333336</v>
      </c>
      <c r="AL57" t="str">
        <f>_xlfn.XLOOKUP(A57,From_Marty!$K$3:$K$47,From_Marty!$L$3:$L$47,"Not_Found",0,1)</f>
        <v>Lions_Pride</v>
      </c>
      <c r="AM57" s="15" t="s">
        <v>394</v>
      </c>
      <c r="AN57" s="13" t="s">
        <v>388</v>
      </c>
      <c r="AO57" t="str">
        <f>_xlfn.XLOOKUP(A57,From_Marty!$K$3:$K$47,From_Marty!$M$3:$M$47,"Not_Found",0,1)</f>
        <v>Champs</v>
      </c>
    </row>
    <row r="58" spans="1:41" x14ac:dyDescent="0.3">
      <c r="A58" s="3">
        <v>51</v>
      </c>
      <c r="B58" s="10" t="s">
        <v>386</v>
      </c>
      <c r="C58" s="11" t="s">
        <v>387</v>
      </c>
      <c r="D58" t="s">
        <v>35</v>
      </c>
      <c r="E58" s="3" t="s">
        <v>336</v>
      </c>
      <c r="F58" s="3" t="s">
        <v>36</v>
      </c>
      <c r="G58" s="8">
        <v>0.88888888888888884</v>
      </c>
      <c r="Z58" t="s">
        <v>35</v>
      </c>
      <c r="AA58" t="s">
        <v>36</v>
      </c>
      <c r="AB58" t="s">
        <v>149</v>
      </c>
      <c r="AC58" t="str">
        <f t="shared" si="4"/>
        <v>10/30/2022</v>
      </c>
      <c r="AD58" t="str">
        <f t="shared" si="1"/>
        <v>21:20</v>
      </c>
      <c r="AE58" s="8">
        <v>0.88888888888888884</v>
      </c>
      <c r="AF58">
        <f t="shared" si="2"/>
        <v>0</v>
      </c>
      <c r="AG58">
        <f t="shared" si="3"/>
        <v>1</v>
      </c>
      <c r="AH58" t="s">
        <v>435</v>
      </c>
      <c r="AI58" s="33" t="s">
        <v>36</v>
      </c>
      <c r="AJ58" s="34">
        <v>44864.888888888891</v>
      </c>
      <c r="AL58" t="str">
        <f>_xlfn.XLOOKUP(A58,From_Marty!$K$3:$K$47,From_Marty!$L$3:$L$47,"Not_Found",0,1)</f>
        <v>Journeymen</v>
      </c>
      <c r="AM58" s="10" t="s">
        <v>386</v>
      </c>
      <c r="AN58" s="11" t="s">
        <v>387</v>
      </c>
      <c r="AO58" t="str">
        <f>_xlfn.XLOOKUP(A58,From_Marty!$K$3:$K$47,From_Marty!$M$3:$M$47,"Not_Found",0,1)</f>
        <v>Legends</v>
      </c>
    </row>
    <row r="59" spans="1:41" x14ac:dyDescent="0.3">
      <c r="A59" s="3">
        <v>52</v>
      </c>
      <c r="B59" s="14" t="s">
        <v>389</v>
      </c>
      <c r="C59" s="16" t="s">
        <v>381</v>
      </c>
      <c r="D59" t="s">
        <v>30</v>
      </c>
      <c r="E59" s="3" t="s">
        <v>337</v>
      </c>
      <c r="F59" s="3" t="s">
        <v>41</v>
      </c>
      <c r="G59" s="8">
        <v>0.89583333333333337</v>
      </c>
      <c r="H59" s="17" t="s">
        <v>390</v>
      </c>
      <c r="I59" s="12" t="s">
        <v>380</v>
      </c>
      <c r="Z59" t="s">
        <v>30</v>
      </c>
      <c r="AA59" t="s">
        <v>41</v>
      </c>
      <c r="AB59" t="s">
        <v>151</v>
      </c>
      <c r="AC59" t="str">
        <f t="shared" si="4"/>
        <v>10/31/2022</v>
      </c>
      <c r="AD59" t="str">
        <f t="shared" si="1"/>
        <v>21:30</v>
      </c>
      <c r="AE59" s="8">
        <v>0.89583333333333337</v>
      </c>
      <c r="AF59">
        <f t="shared" si="2"/>
        <v>0</v>
      </c>
      <c r="AG59">
        <f t="shared" si="3"/>
        <v>1</v>
      </c>
      <c r="AH59" t="s">
        <v>436</v>
      </c>
      <c r="AI59" s="33" t="s">
        <v>41</v>
      </c>
      <c r="AJ59" s="34">
        <v>44865.895833333336</v>
      </c>
      <c r="AL59" t="str">
        <f>_xlfn.XLOOKUP(A59,From_Marty!$K$3:$K$47,From_Marty!$L$3:$L$47,"Not_Found",0,1)</f>
        <v>Wizzards</v>
      </c>
      <c r="AM59" s="17" t="s">
        <v>390</v>
      </c>
      <c r="AN59" s="12" t="s">
        <v>380</v>
      </c>
      <c r="AO59" t="str">
        <f>_xlfn.XLOOKUP(A59,From_Marty!$K$3:$K$47,From_Marty!$M$3:$M$47,"Not_Found",0,1)</f>
        <v>Hammers</v>
      </c>
    </row>
    <row r="60" spans="1:41" x14ac:dyDescent="0.3">
      <c r="A60" s="22">
        <v>53</v>
      </c>
      <c r="B60" s="21" t="s">
        <v>382</v>
      </c>
      <c r="C60" s="21" t="s">
        <v>383</v>
      </c>
      <c r="D60" s="23" t="s">
        <v>35</v>
      </c>
      <c r="E60" s="22" t="s">
        <v>338</v>
      </c>
      <c r="F60" s="22" t="s">
        <v>46</v>
      </c>
      <c r="G60" s="24">
        <v>0.90625</v>
      </c>
      <c r="Z60" t="s">
        <v>35</v>
      </c>
      <c r="AA60" t="s">
        <v>46</v>
      </c>
      <c r="AB60" t="s">
        <v>156</v>
      </c>
      <c r="AC60" t="str">
        <f t="shared" si="4"/>
        <v>11/1/2022</v>
      </c>
      <c r="AD60" t="str">
        <f t="shared" si="1"/>
        <v>21:45</v>
      </c>
      <c r="AE60" s="8">
        <v>0.90625</v>
      </c>
      <c r="AF60">
        <f t="shared" si="2"/>
        <v>1</v>
      </c>
      <c r="AG60">
        <f t="shared" si="3"/>
        <v>0</v>
      </c>
      <c r="AI60" s="33" t="s">
        <v>46</v>
      </c>
      <c r="AJ60" s="34">
        <v>44866.90625</v>
      </c>
      <c r="AL60" t="str">
        <f>_xlfn.XLOOKUP(A60,From_Marty!$K$3:$K$47,From_Marty!$L$3:$L$47,"Not_Found",0,1)</f>
        <v>Not_Found</v>
      </c>
      <c r="AM60" s="21" t="s">
        <v>382</v>
      </c>
      <c r="AN60" s="21" t="s">
        <v>383</v>
      </c>
      <c r="AO60" t="str">
        <f>_xlfn.XLOOKUP(A60,From_Marty!$K$3:$K$47,From_Marty!$M$3:$M$47,"Not_Found",0,1)</f>
        <v>Not_Found</v>
      </c>
    </row>
    <row r="61" spans="1:41" x14ac:dyDescent="0.3">
      <c r="A61" s="3">
        <v>54</v>
      </c>
      <c r="B61" s="15" t="s">
        <v>394</v>
      </c>
      <c r="C61" s="17" t="s">
        <v>390</v>
      </c>
      <c r="D61" t="s">
        <v>35</v>
      </c>
      <c r="E61" s="3" t="s">
        <v>339</v>
      </c>
      <c r="F61" s="3" t="s">
        <v>49</v>
      </c>
      <c r="G61" s="8">
        <v>0.89930555555555547</v>
      </c>
      <c r="Z61" t="s">
        <v>35</v>
      </c>
      <c r="AA61" t="s">
        <v>49</v>
      </c>
      <c r="AB61" t="s">
        <v>158</v>
      </c>
      <c r="AC61" t="str">
        <f t="shared" si="4"/>
        <v>11/2/2022</v>
      </c>
      <c r="AD61" t="str">
        <f t="shared" si="1"/>
        <v>21:35</v>
      </c>
      <c r="AE61" s="8">
        <v>0.89930555555555547</v>
      </c>
      <c r="AF61">
        <f t="shared" si="2"/>
        <v>0</v>
      </c>
      <c r="AG61">
        <f t="shared" si="3"/>
        <v>1</v>
      </c>
      <c r="AH61" t="s">
        <v>437</v>
      </c>
      <c r="AI61" s="33" t="s">
        <v>49</v>
      </c>
      <c r="AJ61" s="34">
        <v>44867.899305555555</v>
      </c>
      <c r="AL61" t="str">
        <f>_xlfn.XLOOKUP(A61,From_Marty!$K$3:$K$47,From_Marty!$L$3:$L$47,"Not_Found",0,1)</f>
        <v>Lions_Pride</v>
      </c>
      <c r="AM61" s="15" t="s">
        <v>394</v>
      </c>
      <c r="AN61" s="17" t="s">
        <v>390</v>
      </c>
      <c r="AO61" t="str">
        <f>_xlfn.XLOOKUP(A61,From_Marty!$K$3:$K$47,From_Marty!$M$3:$M$47,"Not_Found",0,1)</f>
        <v>Wolves</v>
      </c>
    </row>
    <row r="62" spans="1:41" x14ac:dyDescent="0.3">
      <c r="A62" s="3">
        <v>55</v>
      </c>
      <c r="B62" s="11" t="s">
        <v>387</v>
      </c>
      <c r="C62" s="9" t="s">
        <v>396</v>
      </c>
      <c r="D62" t="s">
        <v>30</v>
      </c>
      <c r="E62" s="3" t="s">
        <v>340</v>
      </c>
      <c r="F62" s="3" t="s">
        <v>31</v>
      </c>
      <c r="G62" s="28">
        <v>0.92708333333333337</v>
      </c>
      <c r="Z62" t="s">
        <v>30</v>
      </c>
      <c r="AA62" t="s">
        <v>31</v>
      </c>
      <c r="AB62" t="s">
        <v>160</v>
      </c>
      <c r="AC62" t="str">
        <f t="shared" si="4"/>
        <v>11/3/2022</v>
      </c>
      <c r="AD62" t="str">
        <f t="shared" si="1"/>
        <v>22:15</v>
      </c>
      <c r="AE62" s="8">
        <v>0.92708333333333337</v>
      </c>
      <c r="AF62">
        <f t="shared" si="2"/>
        <v>0</v>
      </c>
      <c r="AG62">
        <f t="shared" si="3"/>
        <v>1</v>
      </c>
      <c r="AH62" t="s">
        <v>438</v>
      </c>
      <c r="AI62" s="33" t="s">
        <v>31</v>
      </c>
      <c r="AJ62" s="34">
        <v>44868.927083333336</v>
      </c>
      <c r="AL62" t="str">
        <f>_xlfn.XLOOKUP(A62,From_Marty!$K$3:$K$47,From_Marty!$L$3:$L$47,"Not_Found",0,1)</f>
        <v>CCHC</v>
      </c>
      <c r="AM62" s="11" t="s">
        <v>387</v>
      </c>
      <c r="AN62" s="9" t="s">
        <v>396</v>
      </c>
      <c r="AO62" t="str">
        <f>_xlfn.XLOOKUP(A62,From_Marty!$K$3:$K$47,From_Marty!$M$3:$M$47,"Not_Found",0,1)</f>
        <v>Legends</v>
      </c>
    </row>
    <row r="63" spans="1:41" x14ac:dyDescent="0.3">
      <c r="A63" s="3">
        <v>56</v>
      </c>
      <c r="B63" s="16" t="s">
        <v>381</v>
      </c>
      <c r="C63" s="13" t="s">
        <v>388</v>
      </c>
      <c r="D63" t="s">
        <v>30</v>
      </c>
      <c r="E63" s="3" t="s">
        <v>341</v>
      </c>
      <c r="F63" s="3" t="s">
        <v>66</v>
      </c>
      <c r="G63" s="8">
        <v>0.30902777777777779</v>
      </c>
      <c r="Z63" t="s">
        <v>30</v>
      </c>
      <c r="AA63" t="s">
        <v>66</v>
      </c>
      <c r="AB63" t="s">
        <v>162</v>
      </c>
      <c r="AC63" t="str">
        <f t="shared" si="4"/>
        <v>11/5/2022</v>
      </c>
      <c r="AD63" t="str">
        <f t="shared" si="1"/>
        <v>7:25</v>
      </c>
      <c r="AE63" s="8">
        <v>0.30902777777777779</v>
      </c>
      <c r="AF63">
        <f t="shared" si="2"/>
        <v>0</v>
      </c>
      <c r="AG63">
        <f t="shared" si="3"/>
        <v>1</v>
      </c>
      <c r="AH63" t="s">
        <v>439</v>
      </c>
      <c r="AI63" s="33" t="s">
        <v>66</v>
      </c>
      <c r="AJ63" s="34">
        <v>44870.309027777781</v>
      </c>
      <c r="AL63" t="str">
        <f>_xlfn.XLOOKUP(A63,From_Marty!$K$3:$K$47,From_Marty!$L$3:$L$47,"Not_Found",0,1)</f>
        <v>Wizzards</v>
      </c>
      <c r="AM63" s="16" t="s">
        <v>381</v>
      </c>
      <c r="AN63" s="13" t="s">
        <v>388</v>
      </c>
      <c r="AO63" t="str">
        <f>_xlfn.XLOOKUP(A63,From_Marty!$K$3:$K$47,From_Marty!$M$3:$M$47,"Not_Found",0,1)</f>
        <v>Champs</v>
      </c>
    </row>
    <row r="64" spans="1:41" x14ac:dyDescent="0.3">
      <c r="A64" s="3">
        <v>57</v>
      </c>
      <c r="B64" s="14" t="s">
        <v>389</v>
      </c>
      <c r="C64" s="12" t="s">
        <v>380</v>
      </c>
      <c r="D64" t="s">
        <v>30</v>
      </c>
      <c r="E64" s="3" t="s">
        <v>341</v>
      </c>
      <c r="F64" s="3" t="s">
        <v>66</v>
      </c>
      <c r="G64" s="8">
        <v>0.36458333333333331</v>
      </c>
      <c r="Z64" t="s">
        <v>30</v>
      </c>
      <c r="AA64" t="s">
        <v>66</v>
      </c>
      <c r="AB64" t="s">
        <v>164</v>
      </c>
      <c r="AC64" t="str">
        <f t="shared" si="4"/>
        <v>11/5/2022</v>
      </c>
      <c r="AD64" t="str">
        <f t="shared" si="1"/>
        <v>8:45</v>
      </c>
      <c r="AE64" s="8">
        <v>0.36458333333333331</v>
      </c>
      <c r="AF64">
        <f t="shared" si="2"/>
        <v>0</v>
      </c>
      <c r="AG64">
        <f t="shared" si="3"/>
        <v>1</v>
      </c>
      <c r="AH64" t="s">
        <v>440</v>
      </c>
      <c r="AI64" s="33" t="s">
        <v>66</v>
      </c>
      <c r="AJ64" s="34">
        <v>44870.364583333336</v>
      </c>
      <c r="AL64" t="str">
        <f>_xlfn.XLOOKUP(A64,From_Marty!$K$3:$K$47,From_Marty!$L$3:$L$47,"Not_Found",0,1)</f>
        <v>Capitals</v>
      </c>
      <c r="AM64" s="14" t="s">
        <v>389</v>
      </c>
      <c r="AN64" s="12" t="s">
        <v>380</v>
      </c>
      <c r="AO64" t="str">
        <f>_xlfn.XLOOKUP(A64,From_Marty!$K$3:$K$47,From_Marty!$M$3:$M$47,"Not_Found",0,1)</f>
        <v>Hammers</v>
      </c>
    </row>
    <row r="65" spans="1:41" x14ac:dyDescent="0.3">
      <c r="A65" s="3">
        <v>58</v>
      </c>
      <c r="B65" s="20" t="s">
        <v>448</v>
      </c>
      <c r="C65" s="20" t="s">
        <v>448</v>
      </c>
      <c r="D65" s="35" t="s">
        <v>30</v>
      </c>
      <c r="E65" s="36" t="s">
        <v>341</v>
      </c>
      <c r="F65" s="36" t="s">
        <v>66</v>
      </c>
      <c r="G65" s="37">
        <v>0.4201388888888889</v>
      </c>
      <c r="Z65" t="s">
        <v>30</v>
      </c>
      <c r="AA65" t="s">
        <v>66</v>
      </c>
      <c r="AB65" t="s">
        <v>166</v>
      </c>
      <c r="AC65" t="str">
        <f t="shared" si="4"/>
        <v>11/5/2022</v>
      </c>
      <c r="AD65" t="str">
        <f t="shared" si="1"/>
        <v>10:05</v>
      </c>
      <c r="AE65" s="8">
        <v>0.4201388888888889</v>
      </c>
      <c r="AF65">
        <f t="shared" si="2"/>
        <v>0</v>
      </c>
      <c r="AG65">
        <v>0</v>
      </c>
      <c r="AI65" s="33" t="s">
        <v>66</v>
      </c>
      <c r="AJ65" s="34">
        <v>44870.420138888891</v>
      </c>
      <c r="AL65" t="str">
        <f>_xlfn.XLOOKUP(A65,From_Marty!$K$3:$K$47,From_Marty!$L$3:$L$47,"Not_Found",0,1)</f>
        <v>Not_Found</v>
      </c>
      <c r="AM65" s="20" t="s">
        <v>448</v>
      </c>
      <c r="AN65" s="20" t="s">
        <v>448</v>
      </c>
      <c r="AO65" t="str">
        <f>_xlfn.XLOOKUP(A65,From_Marty!$K$3:$K$47,From_Marty!$M$3:$M$47,"Not_Found",0,1)</f>
        <v>Not_Found</v>
      </c>
    </row>
    <row r="66" spans="1:41" x14ac:dyDescent="0.3">
      <c r="A66" s="3">
        <v>59</v>
      </c>
      <c r="B66" s="10" t="s">
        <v>386</v>
      </c>
      <c r="C66" s="9" t="s">
        <v>396</v>
      </c>
      <c r="D66" t="s">
        <v>35</v>
      </c>
      <c r="E66" s="3" t="s">
        <v>342</v>
      </c>
      <c r="F66" s="3" t="s">
        <v>36</v>
      </c>
      <c r="G66" s="8">
        <v>0.83333333333333337</v>
      </c>
      <c r="Z66" t="s">
        <v>35</v>
      </c>
      <c r="AA66" t="s">
        <v>36</v>
      </c>
      <c r="AB66" t="s">
        <v>168</v>
      </c>
      <c r="AC66" t="str">
        <f t="shared" si="4"/>
        <v>11/6/2022</v>
      </c>
      <c r="AD66" t="str">
        <f t="shared" si="1"/>
        <v>20:00</v>
      </c>
      <c r="AE66" s="8">
        <v>0.83333333333333337</v>
      </c>
      <c r="AF66">
        <f t="shared" si="2"/>
        <v>0</v>
      </c>
      <c r="AG66">
        <f t="shared" si="3"/>
        <v>1</v>
      </c>
      <c r="AH66" t="s">
        <v>441</v>
      </c>
      <c r="AI66" s="33" t="s">
        <v>36</v>
      </c>
      <c r="AJ66" s="34">
        <v>44871.833333333336</v>
      </c>
      <c r="AL66" t="str">
        <f>_xlfn.XLOOKUP(A66,From_Marty!$K$3:$K$47,From_Marty!$L$3:$L$47,"Not_Found",0,1)</f>
        <v>CCHC</v>
      </c>
      <c r="AM66" s="10" t="s">
        <v>386</v>
      </c>
      <c r="AN66" s="9" t="s">
        <v>396</v>
      </c>
      <c r="AO66" t="str">
        <f>_xlfn.XLOOKUP(A66,From_Marty!$K$3:$K$47,From_Marty!$M$3:$M$47,"Not_Found",0,1)</f>
        <v>Journeymen</v>
      </c>
    </row>
    <row r="67" spans="1:41" x14ac:dyDescent="0.3">
      <c r="A67" s="3">
        <v>60</v>
      </c>
      <c r="D67" t="s">
        <v>35</v>
      </c>
      <c r="E67" s="3" t="s">
        <v>342</v>
      </c>
      <c r="F67" s="3" t="s">
        <v>36</v>
      </c>
      <c r="G67" s="8">
        <v>0.88888888888888884</v>
      </c>
      <c r="H67" s="12" t="s">
        <v>380</v>
      </c>
      <c r="I67" s="16" t="s">
        <v>381</v>
      </c>
      <c r="Z67" t="s">
        <v>35</v>
      </c>
      <c r="AA67" t="s">
        <v>36</v>
      </c>
      <c r="AB67" t="s">
        <v>170</v>
      </c>
      <c r="AC67" t="str">
        <f t="shared" si="4"/>
        <v>11/6/2022</v>
      </c>
      <c r="AD67" t="str">
        <f t="shared" si="1"/>
        <v>21:20</v>
      </c>
      <c r="AE67" s="8">
        <v>0.88888888888888884</v>
      </c>
      <c r="AF67">
        <f t="shared" si="2"/>
        <v>0</v>
      </c>
      <c r="AG67">
        <f t="shared" si="3"/>
        <v>1</v>
      </c>
      <c r="AI67" s="33" t="s">
        <v>36</v>
      </c>
      <c r="AJ67" s="34">
        <v>44871.888888888891</v>
      </c>
    </row>
    <row r="68" spans="1:41" x14ac:dyDescent="0.3">
      <c r="A68" s="3">
        <v>61</v>
      </c>
      <c r="D68" t="s">
        <v>30</v>
      </c>
      <c r="E68" s="3" t="s">
        <v>343</v>
      </c>
      <c r="F68" s="3" t="s">
        <v>41</v>
      </c>
      <c r="G68" s="8">
        <v>0.89583333333333337</v>
      </c>
      <c r="Z68" t="s">
        <v>30</v>
      </c>
      <c r="AA68" t="s">
        <v>41</v>
      </c>
      <c r="AB68" t="s">
        <v>172</v>
      </c>
      <c r="AC68" t="str">
        <f t="shared" si="4"/>
        <v>11/7/2022</v>
      </c>
      <c r="AD68" t="str">
        <f t="shared" si="1"/>
        <v>21:30</v>
      </c>
      <c r="AE68" s="8">
        <v>0.89583333333333337</v>
      </c>
      <c r="AF68">
        <f t="shared" si="2"/>
        <v>0</v>
      </c>
      <c r="AG68">
        <f t="shared" si="3"/>
        <v>1</v>
      </c>
      <c r="AH68" t="s">
        <v>397</v>
      </c>
      <c r="AI68" s="33" t="s">
        <v>41</v>
      </c>
      <c r="AJ68" s="34">
        <v>44872.895833333336</v>
      </c>
    </row>
    <row r="69" spans="1:41" x14ac:dyDescent="0.3">
      <c r="A69" s="22">
        <v>62</v>
      </c>
      <c r="B69" s="21" t="s">
        <v>382</v>
      </c>
      <c r="C69" s="21" t="s">
        <v>383</v>
      </c>
      <c r="D69" s="23" t="s">
        <v>35</v>
      </c>
      <c r="E69" s="22" t="s">
        <v>344</v>
      </c>
      <c r="F69" s="22" t="s">
        <v>46</v>
      </c>
      <c r="G69" s="24">
        <v>0.90625</v>
      </c>
      <c r="Z69" t="s">
        <v>35</v>
      </c>
      <c r="AA69" t="s">
        <v>46</v>
      </c>
      <c r="AB69" t="s">
        <v>174</v>
      </c>
      <c r="AC69" t="str">
        <f t="shared" si="4"/>
        <v>11/8/2022</v>
      </c>
      <c r="AD69" t="str">
        <f t="shared" ref="AD69:AD125" si="5">TRIM(RIGHT(AB69,5))</f>
        <v>21:45</v>
      </c>
      <c r="AE69" s="8">
        <v>0.90625</v>
      </c>
      <c r="AF69">
        <f t="shared" ref="AF69:AF125" si="6">IF((B69="Tuesday_Night"),1,0)</f>
        <v>1</v>
      </c>
      <c r="AG69">
        <f t="shared" si="3"/>
        <v>0</v>
      </c>
      <c r="AI69" s="33" t="s">
        <v>46</v>
      </c>
      <c r="AJ69" s="34">
        <v>44873.90625</v>
      </c>
    </row>
    <row r="70" spans="1:41" x14ac:dyDescent="0.3">
      <c r="A70" s="3">
        <v>63</v>
      </c>
      <c r="D70" t="s">
        <v>35</v>
      </c>
      <c r="E70" s="3" t="s">
        <v>345</v>
      </c>
      <c r="F70" s="3" t="s">
        <v>49</v>
      </c>
      <c r="G70" s="8">
        <v>0.89930555555555547</v>
      </c>
      <c r="Z70" t="s">
        <v>35</v>
      </c>
      <c r="AA70" t="s">
        <v>49</v>
      </c>
      <c r="AB70" t="s">
        <v>176</v>
      </c>
      <c r="AC70" t="str">
        <f t="shared" si="4"/>
        <v>11/9/2022</v>
      </c>
      <c r="AD70" t="str">
        <f t="shared" si="5"/>
        <v>21:35</v>
      </c>
      <c r="AE70" s="8">
        <v>0.89930555555555547</v>
      </c>
      <c r="AF70">
        <f t="shared" si="6"/>
        <v>0</v>
      </c>
      <c r="AG70">
        <f t="shared" si="3"/>
        <v>1</v>
      </c>
      <c r="AH70" t="s">
        <v>466</v>
      </c>
      <c r="AI70" s="33" t="s">
        <v>49</v>
      </c>
      <c r="AJ70" s="34">
        <v>44874.899305555555</v>
      </c>
    </row>
    <row r="71" spans="1:41" x14ac:dyDescent="0.3">
      <c r="A71" s="3">
        <v>64</v>
      </c>
      <c r="B71" s="20" t="s">
        <v>448</v>
      </c>
      <c r="C71" s="20" t="s">
        <v>448</v>
      </c>
      <c r="D71" s="35" t="s">
        <v>30</v>
      </c>
      <c r="E71" s="36" t="s">
        <v>346</v>
      </c>
      <c r="F71" s="36" t="s">
        <v>31</v>
      </c>
      <c r="G71" s="37">
        <v>0.83333333333333337</v>
      </c>
      <c r="I71" t="s">
        <v>451</v>
      </c>
      <c r="Z71" t="s">
        <v>30</v>
      </c>
      <c r="AA71" t="s">
        <v>31</v>
      </c>
      <c r="AB71" t="s">
        <v>178</v>
      </c>
      <c r="AC71" t="str">
        <f t="shared" si="4"/>
        <v>11/10/2022</v>
      </c>
      <c r="AD71" t="str">
        <f t="shared" si="5"/>
        <v>22:15</v>
      </c>
      <c r="AE71" s="8">
        <v>0.92708333333333337</v>
      </c>
      <c r="AF71">
        <f t="shared" si="6"/>
        <v>0</v>
      </c>
      <c r="AG71">
        <f>0</f>
        <v>0</v>
      </c>
      <c r="AH71" t="s">
        <v>463</v>
      </c>
      <c r="AI71" s="33" t="s">
        <v>31</v>
      </c>
      <c r="AJ71" s="34">
        <v>44875.833333333336</v>
      </c>
    </row>
    <row r="72" spans="1:41" x14ac:dyDescent="0.3">
      <c r="A72" s="3"/>
      <c r="B72" s="11" t="s">
        <v>387</v>
      </c>
      <c r="C72" s="10" t="s">
        <v>386</v>
      </c>
      <c r="D72" t="s">
        <v>30</v>
      </c>
      <c r="E72" s="3" t="s">
        <v>346</v>
      </c>
      <c r="F72" s="3" t="s">
        <v>31</v>
      </c>
      <c r="G72" s="8">
        <v>0.88888888888888884</v>
      </c>
      <c r="I72" t="s">
        <v>461</v>
      </c>
      <c r="AE72" s="8"/>
      <c r="AG72">
        <v>1</v>
      </c>
      <c r="AH72" t="s">
        <v>399</v>
      </c>
      <c r="AI72" s="33"/>
      <c r="AJ72" s="34"/>
    </row>
    <row r="73" spans="1:41" x14ac:dyDescent="0.3">
      <c r="A73" s="3">
        <v>65</v>
      </c>
      <c r="D73" t="s">
        <v>30</v>
      </c>
      <c r="E73" s="3" t="s">
        <v>347</v>
      </c>
      <c r="F73" s="3" t="s">
        <v>41</v>
      </c>
      <c r="G73" s="8">
        <v>0.89583333333333337</v>
      </c>
      <c r="Z73" t="s">
        <v>30</v>
      </c>
      <c r="AA73" t="s">
        <v>41</v>
      </c>
      <c r="AB73" t="s">
        <v>180</v>
      </c>
      <c r="AC73" t="str">
        <f t="shared" si="4"/>
        <v>11/14/2022</v>
      </c>
      <c r="AD73" t="str">
        <f t="shared" si="5"/>
        <v>21:30</v>
      </c>
      <c r="AE73" s="8">
        <v>0.89583333333333337</v>
      </c>
      <c r="AF73">
        <f t="shared" si="6"/>
        <v>0</v>
      </c>
      <c r="AG73">
        <f t="shared" si="3"/>
        <v>1</v>
      </c>
      <c r="AH73" t="s">
        <v>398</v>
      </c>
      <c r="AI73" s="33" t="s">
        <v>41</v>
      </c>
      <c r="AJ73" s="34">
        <v>44879.895833333336</v>
      </c>
    </row>
    <row r="74" spans="1:41" x14ac:dyDescent="0.3">
      <c r="A74" s="22">
        <v>66</v>
      </c>
      <c r="B74" s="21" t="s">
        <v>382</v>
      </c>
      <c r="C74" s="21" t="s">
        <v>383</v>
      </c>
      <c r="D74" s="23" t="s">
        <v>35</v>
      </c>
      <c r="E74" s="22" t="s">
        <v>348</v>
      </c>
      <c r="F74" s="22" t="s">
        <v>46</v>
      </c>
      <c r="G74" s="24">
        <v>0.90625</v>
      </c>
      <c r="Z74" t="s">
        <v>35</v>
      </c>
      <c r="AA74" t="s">
        <v>46</v>
      </c>
      <c r="AB74" t="s">
        <v>182</v>
      </c>
      <c r="AC74" t="str">
        <f t="shared" si="4"/>
        <v>11/15/2022</v>
      </c>
      <c r="AD74" t="str">
        <f t="shared" si="5"/>
        <v>21:45</v>
      </c>
      <c r="AE74" s="8">
        <v>0.90625</v>
      </c>
      <c r="AF74">
        <f t="shared" si="6"/>
        <v>1</v>
      </c>
      <c r="AG74">
        <f t="shared" ref="AG74:AG123" si="7">IF((AF74=0),1,0)</f>
        <v>0</v>
      </c>
      <c r="AI74" s="33" t="s">
        <v>46</v>
      </c>
      <c r="AJ74" s="34">
        <v>44880.90625</v>
      </c>
    </row>
    <row r="75" spans="1:41" x14ac:dyDescent="0.3">
      <c r="A75" s="3">
        <v>67</v>
      </c>
      <c r="D75" t="s">
        <v>35</v>
      </c>
      <c r="E75" s="3" t="s">
        <v>349</v>
      </c>
      <c r="F75" s="3" t="s">
        <v>49</v>
      </c>
      <c r="G75" s="8">
        <v>0.89930555555555547</v>
      </c>
      <c r="Z75" t="s">
        <v>35</v>
      </c>
      <c r="AA75" t="s">
        <v>49</v>
      </c>
      <c r="AB75" t="s">
        <v>184</v>
      </c>
      <c r="AC75" t="str">
        <f t="shared" si="4"/>
        <v>11/16/2022</v>
      </c>
      <c r="AD75" t="str">
        <f t="shared" si="5"/>
        <v>21:35</v>
      </c>
      <c r="AE75" s="8">
        <v>0.89930555555555547</v>
      </c>
      <c r="AF75">
        <f t="shared" si="6"/>
        <v>0</v>
      </c>
      <c r="AG75">
        <f t="shared" si="7"/>
        <v>1</v>
      </c>
      <c r="AH75" t="s">
        <v>467</v>
      </c>
      <c r="AI75" s="33" t="s">
        <v>49</v>
      </c>
      <c r="AJ75" s="34">
        <v>44881.899305555555</v>
      </c>
    </row>
    <row r="76" spans="1:41" x14ac:dyDescent="0.3">
      <c r="A76" s="3">
        <v>68</v>
      </c>
      <c r="B76" s="9" t="s">
        <v>396</v>
      </c>
      <c r="C76" s="11" t="s">
        <v>387</v>
      </c>
      <c r="D76" t="s">
        <v>30</v>
      </c>
      <c r="E76" s="3" t="s">
        <v>350</v>
      </c>
      <c r="F76" s="3" t="s">
        <v>31</v>
      </c>
      <c r="G76" s="8">
        <v>0.85416666666666663</v>
      </c>
      <c r="I76" t="s">
        <v>451</v>
      </c>
      <c r="Z76" t="s">
        <v>30</v>
      </c>
      <c r="AA76" t="s">
        <v>31</v>
      </c>
      <c r="AB76" t="s">
        <v>186</v>
      </c>
      <c r="AC76" t="str">
        <f t="shared" si="4"/>
        <v>11/17/2022</v>
      </c>
      <c r="AD76" t="str">
        <f t="shared" si="5"/>
        <v>22:15</v>
      </c>
      <c r="AE76" s="8">
        <v>0.92708333333333337</v>
      </c>
      <c r="AF76">
        <f t="shared" si="6"/>
        <v>0</v>
      </c>
      <c r="AG76">
        <f t="shared" si="7"/>
        <v>1</v>
      </c>
      <c r="AH76" t="s">
        <v>401</v>
      </c>
      <c r="AI76" s="33" t="s">
        <v>31</v>
      </c>
      <c r="AJ76" s="34">
        <v>44882.854166666664</v>
      </c>
    </row>
    <row r="77" spans="1:41" x14ac:dyDescent="0.3">
      <c r="A77" s="3">
        <v>69</v>
      </c>
      <c r="D77" t="s">
        <v>30</v>
      </c>
      <c r="E77" s="3" t="s">
        <v>351</v>
      </c>
      <c r="F77" s="3" t="s">
        <v>66</v>
      </c>
      <c r="G77" s="8">
        <v>0.30902777777777779</v>
      </c>
      <c r="Z77" t="s">
        <v>30</v>
      </c>
      <c r="AA77" t="s">
        <v>66</v>
      </c>
      <c r="AB77" t="s">
        <v>188</v>
      </c>
      <c r="AC77" t="str">
        <f t="shared" si="4"/>
        <v>11/19/2022</v>
      </c>
      <c r="AD77" t="str">
        <f t="shared" si="5"/>
        <v>7:25</v>
      </c>
      <c r="AE77" s="8">
        <v>0.30902777777777779</v>
      </c>
      <c r="AF77">
        <f t="shared" si="6"/>
        <v>0</v>
      </c>
      <c r="AG77">
        <f t="shared" si="7"/>
        <v>1</v>
      </c>
      <c r="AH77" t="s">
        <v>403</v>
      </c>
      <c r="AI77" s="33" t="s">
        <v>66</v>
      </c>
      <c r="AJ77" s="34">
        <v>44884.309027777781</v>
      </c>
    </row>
    <row r="78" spans="1:41" x14ac:dyDescent="0.3">
      <c r="A78" s="3">
        <v>70</v>
      </c>
      <c r="D78" t="s">
        <v>30</v>
      </c>
      <c r="E78" s="3" t="s">
        <v>351</v>
      </c>
      <c r="F78" s="3" t="s">
        <v>66</v>
      </c>
      <c r="G78" s="8">
        <v>0.36458333333333331</v>
      </c>
      <c r="Z78" t="s">
        <v>30</v>
      </c>
      <c r="AA78" t="s">
        <v>66</v>
      </c>
      <c r="AB78" t="s">
        <v>190</v>
      </c>
      <c r="AC78" t="str">
        <f t="shared" si="4"/>
        <v>11/19/2022</v>
      </c>
      <c r="AD78" t="str">
        <f t="shared" si="5"/>
        <v>8:45</v>
      </c>
      <c r="AE78" s="8">
        <v>0.36458333333333331</v>
      </c>
      <c r="AF78">
        <f t="shared" si="6"/>
        <v>0</v>
      </c>
      <c r="AG78">
        <f t="shared" si="7"/>
        <v>1</v>
      </c>
      <c r="AH78" t="s">
        <v>400</v>
      </c>
      <c r="AI78" s="33" t="s">
        <v>66</v>
      </c>
      <c r="AJ78" s="34">
        <v>44884.364583333336</v>
      </c>
    </row>
    <row r="79" spans="1:41" x14ac:dyDescent="0.3">
      <c r="A79" s="3">
        <v>71</v>
      </c>
      <c r="D79" t="s">
        <v>30</v>
      </c>
      <c r="E79" s="3" t="s">
        <v>351</v>
      </c>
      <c r="F79" s="3" t="s">
        <v>66</v>
      </c>
      <c r="G79" s="8">
        <v>0.4201388888888889</v>
      </c>
      <c r="Z79" t="s">
        <v>30</v>
      </c>
      <c r="AA79" t="s">
        <v>66</v>
      </c>
      <c r="AB79" t="s">
        <v>192</v>
      </c>
      <c r="AC79" t="str">
        <f t="shared" si="4"/>
        <v>11/19/2022</v>
      </c>
      <c r="AD79" t="str">
        <f t="shared" si="5"/>
        <v>10:05</v>
      </c>
      <c r="AE79" s="8">
        <v>0.4201388888888889</v>
      </c>
      <c r="AF79">
        <f t="shared" si="6"/>
        <v>0</v>
      </c>
      <c r="AG79">
        <f t="shared" si="7"/>
        <v>1</v>
      </c>
      <c r="AH79" t="s">
        <v>468</v>
      </c>
      <c r="AI79" s="33" t="s">
        <v>66</v>
      </c>
      <c r="AJ79" s="34">
        <v>44884.420138888891</v>
      </c>
    </row>
    <row r="80" spans="1:41" x14ac:dyDescent="0.3">
      <c r="A80" s="3">
        <v>72</v>
      </c>
      <c r="B80" s="19" t="s">
        <v>446</v>
      </c>
      <c r="C80" s="19" t="s">
        <v>447</v>
      </c>
      <c r="D80" s="38" t="s">
        <v>30</v>
      </c>
      <c r="E80" s="39" t="s">
        <v>351</v>
      </c>
      <c r="F80" s="39" t="s">
        <v>66</v>
      </c>
      <c r="G80" s="40">
        <v>0.47569444444444442</v>
      </c>
      <c r="Z80" t="s">
        <v>30</v>
      </c>
      <c r="AA80" t="s">
        <v>66</v>
      </c>
      <c r="AB80" t="s">
        <v>194</v>
      </c>
      <c r="AC80" t="str">
        <f t="shared" si="4"/>
        <v>11/19/2022</v>
      </c>
      <c r="AD80" t="str">
        <f t="shared" si="5"/>
        <v>11:25</v>
      </c>
      <c r="AE80" s="8">
        <v>0.47569444444444442</v>
      </c>
      <c r="AF80">
        <f t="shared" si="6"/>
        <v>0</v>
      </c>
      <c r="AG80">
        <v>0</v>
      </c>
      <c r="AI80" s="33" t="s">
        <v>66</v>
      </c>
      <c r="AJ80" s="34">
        <v>44884.475694444445</v>
      </c>
    </row>
    <row r="81" spans="1:36" x14ac:dyDescent="0.3">
      <c r="A81" s="3">
        <v>73</v>
      </c>
      <c r="B81" s="9" t="s">
        <v>396</v>
      </c>
      <c r="C81" s="10" t="s">
        <v>386</v>
      </c>
      <c r="D81" t="s">
        <v>35</v>
      </c>
      <c r="E81" s="3" t="s">
        <v>352</v>
      </c>
      <c r="F81" s="3" t="s">
        <v>36</v>
      </c>
      <c r="G81" s="8">
        <v>0.83333333333333337</v>
      </c>
      <c r="Z81" t="s">
        <v>35</v>
      </c>
      <c r="AA81" t="s">
        <v>36</v>
      </c>
      <c r="AB81" t="s">
        <v>196</v>
      </c>
      <c r="AC81" t="str">
        <f t="shared" si="4"/>
        <v>11/20/2022</v>
      </c>
      <c r="AD81" t="str">
        <f t="shared" si="5"/>
        <v>20:00</v>
      </c>
      <c r="AE81" s="8">
        <v>0.83333333333333337</v>
      </c>
      <c r="AF81">
        <f t="shared" si="6"/>
        <v>0</v>
      </c>
      <c r="AG81">
        <f t="shared" si="7"/>
        <v>1</v>
      </c>
      <c r="AH81" t="s">
        <v>404</v>
      </c>
      <c r="AI81" s="33" t="s">
        <v>36</v>
      </c>
      <c r="AJ81" s="34">
        <v>44885.833333333336</v>
      </c>
    </row>
    <row r="82" spans="1:36" x14ac:dyDescent="0.3">
      <c r="A82" s="3">
        <v>74</v>
      </c>
      <c r="D82" t="s">
        <v>35</v>
      </c>
      <c r="E82" s="3" t="s">
        <v>352</v>
      </c>
      <c r="F82" s="3" t="s">
        <v>36</v>
      </c>
      <c r="G82" s="8">
        <v>0.88888888888888884</v>
      </c>
      <c r="Z82" t="s">
        <v>35</v>
      </c>
      <c r="AA82" t="s">
        <v>36</v>
      </c>
      <c r="AB82" t="s">
        <v>198</v>
      </c>
      <c r="AC82" t="str">
        <f t="shared" si="4"/>
        <v>11/20/2022</v>
      </c>
      <c r="AD82" t="str">
        <f t="shared" si="5"/>
        <v>21:20</v>
      </c>
      <c r="AE82" s="8">
        <v>0.88888888888888884</v>
      </c>
      <c r="AF82">
        <f t="shared" si="6"/>
        <v>0</v>
      </c>
      <c r="AG82">
        <f t="shared" si="7"/>
        <v>1</v>
      </c>
      <c r="AH82" t="s">
        <v>402</v>
      </c>
      <c r="AI82" s="33" t="s">
        <v>36</v>
      </c>
      <c r="AJ82" s="34">
        <v>44885.888888888891</v>
      </c>
    </row>
    <row r="83" spans="1:36" x14ac:dyDescent="0.3">
      <c r="A83" s="3">
        <v>75</v>
      </c>
      <c r="D83" t="s">
        <v>30</v>
      </c>
      <c r="E83" s="3" t="s">
        <v>353</v>
      </c>
      <c r="F83" s="3" t="s">
        <v>41</v>
      </c>
      <c r="G83" s="8">
        <v>0.89583333333333337</v>
      </c>
      <c r="Z83" t="s">
        <v>30</v>
      </c>
      <c r="AA83" t="s">
        <v>41</v>
      </c>
      <c r="AB83" t="s">
        <v>200</v>
      </c>
      <c r="AC83" t="str">
        <f t="shared" si="4"/>
        <v>11/21/2022</v>
      </c>
      <c r="AD83" t="str">
        <f t="shared" si="5"/>
        <v>21:30</v>
      </c>
      <c r="AE83" s="8">
        <v>0.89583333333333337</v>
      </c>
      <c r="AF83">
        <f t="shared" si="6"/>
        <v>0</v>
      </c>
      <c r="AG83">
        <f t="shared" si="7"/>
        <v>1</v>
      </c>
      <c r="AH83" t="s">
        <v>469</v>
      </c>
      <c r="AI83" s="33" t="s">
        <v>41</v>
      </c>
      <c r="AJ83" s="34">
        <v>44886.895833333336</v>
      </c>
    </row>
    <row r="84" spans="1:36" x14ac:dyDescent="0.3">
      <c r="A84" s="3">
        <v>76</v>
      </c>
      <c r="B84" s="25" t="s">
        <v>385</v>
      </c>
      <c r="C84" s="25" t="s">
        <v>385</v>
      </c>
      <c r="D84" t="s">
        <v>30</v>
      </c>
      <c r="E84" s="3" t="s">
        <v>354</v>
      </c>
      <c r="F84" s="3" t="s">
        <v>31</v>
      </c>
      <c r="G84" s="8">
        <v>0.92708333333333337</v>
      </c>
      <c r="I84" t="s">
        <v>449</v>
      </c>
      <c r="Z84" t="s">
        <v>30</v>
      </c>
      <c r="AA84" t="s">
        <v>31</v>
      </c>
      <c r="AB84" t="s">
        <v>202</v>
      </c>
      <c r="AC84" t="str">
        <f t="shared" si="4"/>
        <v>11/24/2022</v>
      </c>
      <c r="AD84" t="str">
        <f t="shared" si="5"/>
        <v>22:15</v>
      </c>
      <c r="AE84" s="8">
        <v>0.92708333333333337</v>
      </c>
      <c r="AF84">
        <f t="shared" si="6"/>
        <v>0</v>
      </c>
      <c r="AG84">
        <f>0</f>
        <v>0</v>
      </c>
    </row>
    <row r="85" spans="1:36" x14ac:dyDescent="0.3">
      <c r="A85" s="3">
        <v>77</v>
      </c>
      <c r="B85" s="11" t="s">
        <v>387</v>
      </c>
      <c r="C85" s="10" t="s">
        <v>386</v>
      </c>
      <c r="D85" t="s">
        <v>35</v>
      </c>
      <c r="E85" s="3" t="s">
        <v>355</v>
      </c>
      <c r="F85" s="3" t="s">
        <v>36</v>
      </c>
      <c r="G85" s="8">
        <v>0.83333333333333337</v>
      </c>
      <c r="Z85" t="s">
        <v>35</v>
      </c>
      <c r="AA85" t="s">
        <v>36</v>
      </c>
      <c r="AB85" t="s">
        <v>204</v>
      </c>
      <c r="AC85" t="str">
        <f t="shared" si="4"/>
        <v>11/27/2022</v>
      </c>
      <c r="AD85" t="str">
        <f t="shared" si="5"/>
        <v>20:00</v>
      </c>
      <c r="AE85" s="8">
        <v>0.83333333333333337</v>
      </c>
      <c r="AF85">
        <f t="shared" si="6"/>
        <v>0</v>
      </c>
      <c r="AG85">
        <f t="shared" si="7"/>
        <v>1</v>
      </c>
      <c r="AH85" t="s">
        <v>411</v>
      </c>
      <c r="AI85" s="33" t="s">
        <v>36</v>
      </c>
      <c r="AJ85" s="34">
        <v>44892.833333333336</v>
      </c>
    </row>
    <row r="86" spans="1:36" x14ac:dyDescent="0.3">
      <c r="A86" s="3">
        <v>78</v>
      </c>
      <c r="D86" t="s">
        <v>35</v>
      </c>
      <c r="E86" s="3" t="s">
        <v>355</v>
      </c>
      <c r="F86" s="3" t="s">
        <v>36</v>
      </c>
      <c r="G86" s="8">
        <v>0.88888888888888884</v>
      </c>
      <c r="Z86" t="s">
        <v>35</v>
      </c>
      <c r="AA86" t="s">
        <v>36</v>
      </c>
      <c r="AB86" t="s">
        <v>206</v>
      </c>
      <c r="AC86" t="str">
        <f t="shared" si="4"/>
        <v>11/27/2022</v>
      </c>
      <c r="AD86" t="str">
        <f t="shared" si="5"/>
        <v>21:20</v>
      </c>
      <c r="AE86" s="8">
        <v>0.88888888888888884</v>
      </c>
      <c r="AF86">
        <f t="shared" si="6"/>
        <v>0</v>
      </c>
      <c r="AG86">
        <f t="shared" si="7"/>
        <v>1</v>
      </c>
      <c r="AH86" t="s">
        <v>470</v>
      </c>
      <c r="AI86" s="33" t="s">
        <v>36</v>
      </c>
      <c r="AJ86" s="34">
        <v>44892.888888888891</v>
      </c>
    </row>
    <row r="87" spans="1:36" x14ac:dyDescent="0.3">
      <c r="A87" s="3">
        <v>79</v>
      </c>
      <c r="D87" t="s">
        <v>30</v>
      </c>
      <c r="E87" s="3" t="s">
        <v>356</v>
      </c>
      <c r="F87" s="3" t="s">
        <v>41</v>
      </c>
      <c r="G87" s="8">
        <v>0.89583333333333337</v>
      </c>
      <c r="Z87" t="s">
        <v>30</v>
      </c>
      <c r="AA87" t="s">
        <v>41</v>
      </c>
      <c r="AB87" t="s">
        <v>208</v>
      </c>
      <c r="AC87" t="str">
        <f t="shared" si="4"/>
        <v>11/28/2022</v>
      </c>
      <c r="AD87" t="str">
        <f t="shared" si="5"/>
        <v>21:30</v>
      </c>
      <c r="AE87" s="8">
        <v>0.89583333333333337</v>
      </c>
      <c r="AF87">
        <f t="shared" si="6"/>
        <v>0</v>
      </c>
      <c r="AG87">
        <f t="shared" si="7"/>
        <v>1</v>
      </c>
      <c r="AH87" t="s">
        <v>405</v>
      </c>
      <c r="AI87" s="33" t="s">
        <v>41</v>
      </c>
      <c r="AJ87" s="34">
        <v>44893.895833333336</v>
      </c>
    </row>
    <row r="88" spans="1:36" x14ac:dyDescent="0.3">
      <c r="A88" s="22">
        <v>80</v>
      </c>
      <c r="B88" s="21" t="s">
        <v>382</v>
      </c>
      <c r="C88" s="21" t="s">
        <v>383</v>
      </c>
      <c r="D88" s="23" t="s">
        <v>35</v>
      </c>
      <c r="E88" s="22" t="s">
        <v>357</v>
      </c>
      <c r="F88" s="22" t="s">
        <v>46</v>
      </c>
      <c r="G88" s="24">
        <v>0.90625</v>
      </c>
      <c r="Z88" t="s">
        <v>35</v>
      </c>
      <c r="AA88" t="s">
        <v>46</v>
      </c>
      <c r="AB88" t="s">
        <v>210</v>
      </c>
      <c r="AC88" t="str">
        <f t="shared" si="4"/>
        <v>11/29/2022</v>
      </c>
      <c r="AD88" t="str">
        <f t="shared" si="5"/>
        <v>21:45</v>
      </c>
      <c r="AE88" s="8">
        <v>0.90625</v>
      </c>
      <c r="AF88">
        <f t="shared" si="6"/>
        <v>1</v>
      </c>
      <c r="AG88">
        <f t="shared" si="7"/>
        <v>0</v>
      </c>
      <c r="AI88" s="33" t="s">
        <v>46</v>
      </c>
      <c r="AJ88" s="34">
        <v>44894.90625</v>
      </c>
    </row>
    <row r="89" spans="1:36" x14ac:dyDescent="0.3">
      <c r="A89" s="3">
        <v>81</v>
      </c>
      <c r="D89" t="s">
        <v>35</v>
      </c>
      <c r="E89" s="3" t="s">
        <v>358</v>
      </c>
      <c r="F89" s="3" t="s">
        <v>49</v>
      </c>
      <c r="G89" s="8">
        <v>0.89930555555555547</v>
      </c>
      <c r="Z89" t="s">
        <v>35</v>
      </c>
      <c r="AA89" t="s">
        <v>49</v>
      </c>
      <c r="AB89" t="s">
        <v>212</v>
      </c>
      <c r="AC89" t="str">
        <f t="shared" si="4"/>
        <v>11/30/2022</v>
      </c>
      <c r="AD89" t="str">
        <f t="shared" si="5"/>
        <v>21:35</v>
      </c>
      <c r="AE89" s="8">
        <v>0.89930555555555547</v>
      </c>
      <c r="AF89">
        <f t="shared" si="6"/>
        <v>0</v>
      </c>
      <c r="AG89">
        <f t="shared" si="7"/>
        <v>1</v>
      </c>
      <c r="AH89" t="s">
        <v>471</v>
      </c>
      <c r="AI89" s="33" t="s">
        <v>49</v>
      </c>
      <c r="AJ89" s="34">
        <v>44895.899305555555</v>
      </c>
    </row>
    <row r="90" spans="1:36" x14ac:dyDescent="0.3">
      <c r="A90" s="3">
        <v>82</v>
      </c>
      <c r="B90" s="29" t="s">
        <v>385</v>
      </c>
      <c r="C90" s="29" t="s">
        <v>385</v>
      </c>
      <c r="D90" t="s">
        <v>30</v>
      </c>
      <c r="E90" s="3" t="s">
        <v>359</v>
      </c>
      <c r="F90" s="3" t="s">
        <v>31</v>
      </c>
      <c r="G90" s="28">
        <v>0.92708333333333337</v>
      </c>
      <c r="Z90" t="s">
        <v>30</v>
      </c>
      <c r="AA90" t="s">
        <v>31</v>
      </c>
      <c r="AB90" t="s">
        <v>217</v>
      </c>
      <c r="AC90" t="str">
        <f t="shared" si="4"/>
        <v>12/1/2022</v>
      </c>
      <c r="AD90" t="str">
        <f t="shared" si="5"/>
        <v>22:15</v>
      </c>
      <c r="AE90" s="8">
        <v>0.92708333333333337</v>
      </c>
      <c r="AF90">
        <f t="shared" si="6"/>
        <v>0</v>
      </c>
      <c r="AG90">
        <v>0</v>
      </c>
      <c r="AI90" s="33" t="s">
        <v>31</v>
      </c>
      <c r="AJ90" s="34">
        <v>44896.927083333336</v>
      </c>
    </row>
    <row r="91" spans="1:36" x14ac:dyDescent="0.3">
      <c r="A91" s="3">
        <v>83</v>
      </c>
      <c r="B91" s="9" t="s">
        <v>396</v>
      </c>
      <c r="C91" s="11" t="s">
        <v>387</v>
      </c>
      <c r="D91" t="s">
        <v>30</v>
      </c>
      <c r="E91" s="32">
        <v>44899</v>
      </c>
      <c r="F91" s="3" t="s">
        <v>36</v>
      </c>
      <c r="G91" s="8">
        <v>0.83333333333333337</v>
      </c>
      <c r="I91" t="s">
        <v>450</v>
      </c>
      <c r="Z91" t="s">
        <v>30</v>
      </c>
      <c r="AA91" t="s">
        <v>66</v>
      </c>
      <c r="AB91" t="s">
        <v>219</v>
      </c>
      <c r="AC91" t="str">
        <f t="shared" si="4"/>
        <v>12/3/2022</v>
      </c>
      <c r="AD91" t="str">
        <f t="shared" si="5"/>
        <v>7:20</v>
      </c>
      <c r="AE91" s="8">
        <v>0.30555555555555552</v>
      </c>
      <c r="AF91">
        <f t="shared" si="6"/>
        <v>0</v>
      </c>
      <c r="AG91">
        <f t="shared" si="7"/>
        <v>1</v>
      </c>
      <c r="AH91" t="s">
        <v>415</v>
      </c>
      <c r="AI91" s="33" t="s">
        <v>36</v>
      </c>
      <c r="AJ91" s="34">
        <v>44899.833333333336</v>
      </c>
    </row>
    <row r="92" spans="1:36" x14ac:dyDescent="0.3">
      <c r="A92" s="3">
        <v>84</v>
      </c>
      <c r="D92" t="s">
        <v>30</v>
      </c>
      <c r="E92" s="32">
        <v>44899</v>
      </c>
      <c r="F92" s="3" t="s">
        <v>36</v>
      </c>
      <c r="G92" s="8">
        <v>0.88888888888888884</v>
      </c>
      <c r="I92" t="s">
        <v>450</v>
      </c>
      <c r="Z92" t="s">
        <v>30</v>
      </c>
      <c r="AA92" t="s">
        <v>66</v>
      </c>
      <c r="AB92" t="s">
        <v>221</v>
      </c>
      <c r="AC92" t="str">
        <f t="shared" si="4"/>
        <v>12/3/2022</v>
      </c>
      <c r="AD92" t="str">
        <f t="shared" si="5"/>
        <v>8:40</v>
      </c>
      <c r="AE92" s="8">
        <v>0.3611111111111111</v>
      </c>
      <c r="AF92">
        <f t="shared" si="6"/>
        <v>0</v>
      </c>
      <c r="AG92">
        <f t="shared" si="7"/>
        <v>1</v>
      </c>
      <c r="AH92" t="s">
        <v>406</v>
      </c>
      <c r="AI92" s="33" t="s">
        <v>36</v>
      </c>
      <c r="AJ92" s="34">
        <v>44899.888888888891</v>
      </c>
    </row>
    <row r="93" spans="1:36" x14ac:dyDescent="0.3">
      <c r="A93" s="3">
        <v>85</v>
      </c>
      <c r="D93" t="s">
        <v>30</v>
      </c>
      <c r="E93" s="3" t="s">
        <v>360</v>
      </c>
      <c r="F93" s="3" t="s">
        <v>41</v>
      </c>
      <c r="G93" s="8">
        <v>0.89583333333333337</v>
      </c>
      <c r="Z93" t="s">
        <v>30</v>
      </c>
      <c r="AA93" t="s">
        <v>41</v>
      </c>
      <c r="AB93" t="s">
        <v>223</v>
      </c>
      <c r="AC93" t="str">
        <f t="shared" si="4"/>
        <v>12/5/2022</v>
      </c>
      <c r="AD93" t="str">
        <f t="shared" si="5"/>
        <v>21:30</v>
      </c>
      <c r="AE93" s="8">
        <v>0.89583333333333337</v>
      </c>
      <c r="AF93">
        <f t="shared" si="6"/>
        <v>0</v>
      </c>
      <c r="AG93">
        <f t="shared" si="7"/>
        <v>1</v>
      </c>
      <c r="AH93" t="s">
        <v>472</v>
      </c>
      <c r="AI93" s="33" t="s">
        <v>41</v>
      </c>
      <c r="AJ93" s="34">
        <v>44900.895833333336</v>
      </c>
    </row>
    <row r="94" spans="1:36" x14ac:dyDescent="0.3">
      <c r="A94" s="22">
        <v>86</v>
      </c>
      <c r="B94" s="21" t="s">
        <v>382</v>
      </c>
      <c r="C94" s="21" t="s">
        <v>383</v>
      </c>
      <c r="D94" s="23" t="s">
        <v>35</v>
      </c>
      <c r="E94" s="22" t="s">
        <v>361</v>
      </c>
      <c r="F94" s="22" t="s">
        <v>46</v>
      </c>
      <c r="G94" s="24">
        <v>0.90625</v>
      </c>
      <c r="Z94" t="s">
        <v>35</v>
      </c>
      <c r="AA94" t="s">
        <v>46</v>
      </c>
      <c r="AB94" t="s">
        <v>225</v>
      </c>
      <c r="AC94" t="str">
        <f t="shared" si="4"/>
        <v>12/6/2022</v>
      </c>
      <c r="AD94" t="str">
        <f t="shared" si="5"/>
        <v>21:45</v>
      </c>
      <c r="AE94" s="8">
        <v>0.90625</v>
      </c>
      <c r="AF94">
        <f t="shared" si="6"/>
        <v>1</v>
      </c>
      <c r="AG94">
        <f t="shared" si="7"/>
        <v>0</v>
      </c>
      <c r="AI94" s="33" t="s">
        <v>46</v>
      </c>
      <c r="AJ94" s="34">
        <v>44901.90625</v>
      </c>
    </row>
    <row r="95" spans="1:36" x14ac:dyDescent="0.3">
      <c r="A95" s="3">
        <v>87</v>
      </c>
      <c r="D95" t="s">
        <v>35</v>
      </c>
      <c r="E95" s="3" t="s">
        <v>362</v>
      </c>
      <c r="F95" s="3" t="s">
        <v>49</v>
      </c>
      <c r="G95" s="8">
        <v>0.89930555555555547</v>
      </c>
      <c r="Z95" t="s">
        <v>35</v>
      </c>
      <c r="AA95" t="s">
        <v>49</v>
      </c>
      <c r="AB95" t="s">
        <v>227</v>
      </c>
      <c r="AC95" t="str">
        <f t="shared" si="4"/>
        <v>12/7/2022</v>
      </c>
      <c r="AD95" t="str">
        <f t="shared" si="5"/>
        <v>21:35</v>
      </c>
      <c r="AE95" s="8">
        <v>0.89930555555555547</v>
      </c>
      <c r="AF95">
        <f t="shared" si="6"/>
        <v>0</v>
      </c>
      <c r="AG95">
        <f t="shared" si="7"/>
        <v>1</v>
      </c>
      <c r="AH95" t="s">
        <v>407</v>
      </c>
      <c r="AI95" s="33" t="s">
        <v>49</v>
      </c>
      <c r="AJ95" s="34">
        <v>44902.899305555555</v>
      </c>
    </row>
    <row r="96" spans="1:36" x14ac:dyDescent="0.3">
      <c r="A96" s="3">
        <v>88</v>
      </c>
      <c r="B96" s="10" t="s">
        <v>386</v>
      </c>
      <c r="C96" s="9" t="s">
        <v>396</v>
      </c>
      <c r="D96" t="s">
        <v>30</v>
      </c>
      <c r="E96" s="3" t="s">
        <v>363</v>
      </c>
      <c r="F96" s="3" t="s">
        <v>31</v>
      </c>
      <c r="G96" s="8">
        <v>0.86458333333333337</v>
      </c>
      <c r="I96" t="s">
        <v>451</v>
      </c>
      <c r="Z96" t="s">
        <v>30</v>
      </c>
      <c r="AA96" t="s">
        <v>31</v>
      </c>
      <c r="AB96" t="s">
        <v>229</v>
      </c>
      <c r="AC96" t="str">
        <f t="shared" si="4"/>
        <v>12/8/2022</v>
      </c>
      <c r="AD96" t="str">
        <f t="shared" si="5"/>
        <v>22:15</v>
      </c>
      <c r="AE96" s="8">
        <v>0.92708333333333337</v>
      </c>
      <c r="AF96">
        <f t="shared" si="6"/>
        <v>0</v>
      </c>
      <c r="AG96">
        <f t="shared" si="7"/>
        <v>1</v>
      </c>
      <c r="AH96" t="s">
        <v>412</v>
      </c>
      <c r="AI96" s="33" t="s">
        <v>31</v>
      </c>
      <c r="AJ96" s="34">
        <v>44903.864583333336</v>
      </c>
    </row>
    <row r="97" spans="1:36" x14ac:dyDescent="0.3">
      <c r="A97" s="3">
        <v>89</v>
      </c>
      <c r="B97" s="11" t="s">
        <v>387</v>
      </c>
      <c r="C97" s="10" t="s">
        <v>386</v>
      </c>
      <c r="D97" t="s">
        <v>30</v>
      </c>
      <c r="E97" s="3" t="s">
        <v>364</v>
      </c>
      <c r="F97" s="3" t="s">
        <v>66</v>
      </c>
      <c r="G97" s="8">
        <v>0.30902777777777779</v>
      </c>
      <c r="Z97" t="s">
        <v>30</v>
      </c>
      <c r="AA97" t="s">
        <v>66</v>
      </c>
      <c r="AB97" t="s">
        <v>231</v>
      </c>
      <c r="AC97" t="str">
        <f t="shared" si="4"/>
        <v>12/10/2022</v>
      </c>
      <c r="AD97" t="str">
        <f t="shared" si="5"/>
        <v>7:25</v>
      </c>
      <c r="AE97" s="8">
        <v>0.30902777777777779</v>
      </c>
      <c r="AF97">
        <f t="shared" si="6"/>
        <v>0</v>
      </c>
      <c r="AG97">
        <f t="shared" si="7"/>
        <v>1</v>
      </c>
      <c r="AH97" t="s">
        <v>413</v>
      </c>
      <c r="AI97" s="33" t="s">
        <v>66</v>
      </c>
      <c r="AJ97" s="34">
        <v>44905.309027777781</v>
      </c>
    </row>
    <row r="98" spans="1:36" x14ac:dyDescent="0.3">
      <c r="A98" s="3">
        <v>90</v>
      </c>
      <c r="D98" t="s">
        <v>30</v>
      </c>
      <c r="E98" s="3" t="s">
        <v>364</v>
      </c>
      <c r="F98" s="3" t="s">
        <v>66</v>
      </c>
      <c r="G98" s="8">
        <v>0.36458333333333331</v>
      </c>
      <c r="Z98" t="s">
        <v>30</v>
      </c>
      <c r="AA98" t="s">
        <v>66</v>
      </c>
      <c r="AB98" t="s">
        <v>233</v>
      </c>
      <c r="AC98" t="str">
        <f t="shared" si="4"/>
        <v>12/10/2022</v>
      </c>
      <c r="AD98" t="str">
        <f t="shared" si="5"/>
        <v>8:45</v>
      </c>
      <c r="AE98" s="8">
        <v>0.36458333333333331</v>
      </c>
      <c r="AF98">
        <f t="shared" si="6"/>
        <v>0</v>
      </c>
      <c r="AG98">
        <f t="shared" si="7"/>
        <v>1</v>
      </c>
      <c r="AH98" t="s">
        <v>408</v>
      </c>
      <c r="AI98" s="33" t="s">
        <v>66</v>
      </c>
      <c r="AJ98" s="34">
        <v>44905.364583333336</v>
      </c>
    </row>
    <row r="99" spans="1:36" x14ac:dyDescent="0.3">
      <c r="A99" s="3">
        <v>91</v>
      </c>
      <c r="D99" t="s">
        <v>30</v>
      </c>
      <c r="E99" s="3" t="s">
        <v>364</v>
      </c>
      <c r="F99" s="3" t="s">
        <v>66</v>
      </c>
      <c r="G99" s="8">
        <v>0.4201388888888889</v>
      </c>
      <c r="Z99" t="s">
        <v>30</v>
      </c>
      <c r="AA99" t="s">
        <v>66</v>
      </c>
      <c r="AB99" t="s">
        <v>235</v>
      </c>
      <c r="AC99" t="str">
        <f t="shared" si="4"/>
        <v>12/10/2022</v>
      </c>
      <c r="AD99" t="str">
        <f t="shared" si="5"/>
        <v>10:05</v>
      </c>
      <c r="AE99" s="8">
        <v>0.4201388888888889</v>
      </c>
      <c r="AF99">
        <f t="shared" si="6"/>
        <v>0</v>
      </c>
      <c r="AG99">
        <f t="shared" si="7"/>
        <v>1</v>
      </c>
      <c r="AH99" t="s">
        <v>473</v>
      </c>
      <c r="AI99" s="33" t="s">
        <v>66</v>
      </c>
      <c r="AJ99" s="34">
        <v>44905.420138888891</v>
      </c>
    </row>
    <row r="100" spans="1:36" x14ac:dyDescent="0.3">
      <c r="A100" s="3">
        <v>92</v>
      </c>
      <c r="B100" s="20" t="s">
        <v>448</v>
      </c>
      <c r="C100" s="20" t="s">
        <v>448</v>
      </c>
      <c r="D100" s="35" t="s">
        <v>30</v>
      </c>
      <c r="E100" s="36" t="s">
        <v>364</v>
      </c>
      <c r="F100" s="36" t="s">
        <v>66</v>
      </c>
      <c r="G100" s="37">
        <v>0.47569444444444442</v>
      </c>
      <c r="Z100" t="s">
        <v>30</v>
      </c>
      <c r="AA100" t="s">
        <v>66</v>
      </c>
      <c r="AB100" t="s">
        <v>237</v>
      </c>
      <c r="AC100" t="str">
        <f t="shared" si="4"/>
        <v>12/10/2022</v>
      </c>
      <c r="AD100" t="str">
        <f t="shared" si="5"/>
        <v>11:25</v>
      </c>
      <c r="AE100" s="8">
        <v>0.47569444444444442</v>
      </c>
      <c r="AF100">
        <f t="shared" si="6"/>
        <v>0</v>
      </c>
      <c r="AG100">
        <v>0</v>
      </c>
      <c r="AI100" s="33" t="s">
        <v>66</v>
      </c>
      <c r="AJ100" s="34">
        <v>44905.475694444445</v>
      </c>
    </row>
    <row r="101" spans="1:36" x14ac:dyDescent="0.3">
      <c r="A101" s="3">
        <v>93</v>
      </c>
      <c r="D101" t="s">
        <v>35</v>
      </c>
      <c r="E101" s="3" t="s">
        <v>365</v>
      </c>
      <c r="F101" s="3" t="s">
        <v>36</v>
      </c>
      <c r="G101" s="8">
        <v>0.80208333333333337</v>
      </c>
      <c r="Z101" t="s">
        <v>35</v>
      </c>
      <c r="AA101" t="s">
        <v>36</v>
      </c>
      <c r="AB101" t="s">
        <v>239</v>
      </c>
      <c r="AC101" t="str">
        <f t="shared" si="4"/>
        <v>12/11/2022</v>
      </c>
      <c r="AD101" t="str">
        <f t="shared" si="5"/>
        <v>19:15</v>
      </c>
      <c r="AE101" s="8">
        <v>0.80208333333333337</v>
      </c>
      <c r="AF101">
        <f t="shared" si="6"/>
        <v>0</v>
      </c>
      <c r="AG101">
        <f t="shared" si="7"/>
        <v>1</v>
      </c>
      <c r="AH101" t="s">
        <v>409</v>
      </c>
      <c r="AI101" s="33" t="s">
        <v>36</v>
      </c>
      <c r="AJ101" s="34">
        <v>44906.802083333336</v>
      </c>
    </row>
    <row r="102" spans="1:36" x14ac:dyDescent="0.3">
      <c r="A102" s="3">
        <v>94</v>
      </c>
      <c r="B102" s="9" t="s">
        <v>396</v>
      </c>
      <c r="C102" s="11" t="s">
        <v>387</v>
      </c>
      <c r="D102" t="s">
        <v>35</v>
      </c>
      <c r="E102" s="3" t="s">
        <v>365</v>
      </c>
      <c r="F102" s="3" t="s">
        <v>36</v>
      </c>
      <c r="G102" s="8">
        <v>0.85763888888888884</v>
      </c>
      <c r="Z102" t="s">
        <v>35</v>
      </c>
      <c r="AA102" t="s">
        <v>36</v>
      </c>
      <c r="AB102" t="s">
        <v>241</v>
      </c>
      <c r="AC102" t="str">
        <f t="shared" si="4"/>
        <v>12/11/2022</v>
      </c>
      <c r="AD102" t="str">
        <f t="shared" si="5"/>
        <v>20:35</v>
      </c>
      <c r="AE102" s="8">
        <v>0.85763888888888884</v>
      </c>
      <c r="AF102">
        <f t="shared" si="6"/>
        <v>0</v>
      </c>
      <c r="AG102">
        <f t="shared" si="7"/>
        <v>1</v>
      </c>
      <c r="AH102" t="s">
        <v>422</v>
      </c>
      <c r="AI102" s="33" t="s">
        <v>36</v>
      </c>
      <c r="AJ102" s="34">
        <v>44906.857638888891</v>
      </c>
    </row>
    <row r="103" spans="1:36" x14ac:dyDescent="0.3">
      <c r="A103" s="3">
        <v>95</v>
      </c>
      <c r="D103" t="s">
        <v>30</v>
      </c>
      <c r="E103" s="3" t="s">
        <v>366</v>
      </c>
      <c r="F103" s="3" t="s">
        <v>41</v>
      </c>
      <c r="G103" s="8">
        <v>0.84375</v>
      </c>
      <c r="Z103" t="s">
        <v>30</v>
      </c>
      <c r="AA103" t="s">
        <v>41</v>
      </c>
      <c r="AB103" t="s">
        <v>243</v>
      </c>
      <c r="AC103" t="str">
        <f t="shared" si="4"/>
        <v>12/12/2022</v>
      </c>
      <c r="AD103" t="str">
        <f t="shared" si="5"/>
        <v>20:15</v>
      </c>
      <c r="AE103" s="8">
        <v>0.84375</v>
      </c>
      <c r="AF103">
        <f t="shared" si="6"/>
        <v>0</v>
      </c>
      <c r="AG103">
        <f t="shared" si="7"/>
        <v>1</v>
      </c>
      <c r="AH103" t="s">
        <v>474</v>
      </c>
      <c r="AI103" s="33" t="s">
        <v>41</v>
      </c>
      <c r="AJ103" s="34">
        <v>44907.84375</v>
      </c>
    </row>
    <row r="104" spans="1:36" x14ac:dyDescent="0.3">
      <c r="A104" s="3">
        <v>96</v>
      </c>
      <c r="D104" t="s">
        <v>30</v>
      </c>
      <c r="E104" s="3" t="s">
        <v>366</v>
      </c>
      <c r="F104" s="3" t="s">
        <v>41</v>
      </c>
      <c r="G104" s="8">
        <v>0.89930555555555547</v>
      </c>
      <c r="Z104" t="s">
        <v>30</v>
      </c>
      <c r="AA104" t="s">
        <v>41</v>
      </c>
      <c r="AB104" t="s">
        <v>245</v>
      </c>
      <c r="AC104" t="str">
        <f t="shared" si="4"/>
        <v>12/12/2022</v>
      </c>
      <c r="AD104" t="str">
        <f t="shared" si="5"/>
        <v>21:35</v>
      </c>
      <c r="AE104" s="8">
        <v>0.89930555555555547</v>
      </c>
      <c r="AF104">
        <f t="shared" si="6"/>
        <v>0</v>
      </c>
      <c r="AG104">
        <f t="shared" si="7"/>
        <v>1</v>
      </c>
      <c r="AH104" t="s">
        <v>410</v>
      </c>
      <c r="AI104" s="33" t="s">
        <v>41</v>
      </c>
      <c r="AJ104" s="34">
        <v>44907.899305555555</v>
      </c>
    </row>
    <row r="105" spans="1:36" x14ac:dyDescent="0.3">
      <c r="A105" s="22">
        <v>97</v>
      </c>
      <c r="B105" s="21" t="s">
        <v>382</v>
      </c>
      <c r="C105" s="21" t="s">
        <v>383</v>
      </c>
      <c r="D105" s="23" t="s">
        <v>30</v>
      </c>
      <c r="E105" s="22" t="s">
        <v>367</v>
      </c>
      <c r="F105" s="22" t="s">
        <v>46</v>
      </c>
      <c r="G105" s="24">
        <v>0.88888888888888884</v>
      </c>
      <c r="Z105" t="s">
        <v>30</v>
      </c>
      <c r="AA105" t="s">
        <v>46</v>
      </c>
      <c r="AB105" t="s">
        <v>247</v>
      </c>
      <c r="AC105" t="str">
        <f t="shared" si="4"/>
        <v>12/13/2022</v>
      </c>
      <c r="AD105" t="str">
        <f t="shared" si="5"/>
        <v>21:20</v>
      </c>
      <c r="AE105" s="8">
        <v>0.88888888888888884</v>
      </c>
      <c r="AF105">
        <f t="shared" si="6"/>
        <v>1</v>
      </c>
      <c r="AG105">
        <f t="shared" si="7"/>
        <v>0</v>
      </c>
      <c r="AI105" s="33" t="s">
        <v>46</v>
      </c>
      <c r="AJ105" s="34">
        <v>44908.888888888891</v>
      </c>
    </row>
    <row r="106" spans="1:36" x14ac:dyDescent="0.3">
      <c r="A106" s="3">
        <v>98</v>
      </c>
      <c r="D106" t="s">
        <v>35</v>
      </c>
      <c r="E106" s="3" t="s">
        <v>368</v>
      </c>
      <c r="F106" s="3" t="s">
        <v>49</v>
      </c>
      <c r="G106" s="8">
        <v>0.89930555555555547</v>
      </c>
      <c r="Z106" t="s">
        <v>35</v>
      </c>
      <c r="AA106" t="s">
        <v>49</v>
      </c>
      <c r="AB106" t="s">
        <v>249</v>
      </c>
      <c r="AC106" t="str">
        <f t="shared" si="4"/>
        <v>12/14/2022</v>
      </c>
      <c r="AD106" t="str">
        <f t="shared" si="5"/>
        <v>21:35</v>
      </c>
      <c r="AE106" s="8">
        <v>0.89930555555555547</v>
      </c>
      <c r="AF106">
        <f t="shared" si="6"/>
        <v>0</v>
      </c>
      <c r="AG106">
        <f t="shared" si="7"/>
        <v>1</v>
      </c>
      <c r="AH106" t="s">
        <v>475</v>
      </c>
      <c r="AI106" s="33" t="s">
        <v>49</v>
      </c>
      <c r="AJ106" s="34">
        <v>44909.899305555555</v>
      </c>
    </row>
    <row r="107" spans="1:36" x14ac:dyDescent="0.3">
      <c r="A107" s="3">
        <v>99</v>
      </c>
      <c r="B107" s="10" t="s">
        <v>386</v>
      </c>
      <c r="C107" s="9" t="s">
        <v>396</v>
      </c>
      <c r="D107" t="s">
        <v>35</v>
      </c>
      <c r="E107" s="3" t="s">
        <v>369</v>
      </c>
      <c r="F107" s="3" t="s">
        <v>31</v>
      </c>
      <c r="G107" s="8">
        <v>0.83333333333333337</v>
      </c>
      <c r="Z107" t="s">
        <v>35</v>
      </c>
      <c r="AA107" t="s">
        <v>31</v>
      </c>
      <c r="AB107" t="s">
        <v>251</v>
      </c>
      <c r="AC107" t="str">
        <f t="shared" si="4"/>
        <v>12/15/2022</v>
      </c>
      <c r="AD107" t="str">
        <f t="shared" si="5"/>
        <v>21:35</v>
      </c>
      <c r="AE107" s="8">
        <v>0.89930555555555547</v>
      </c>
      <c r="AF107">
        <f t="shared" si="6"/>
        <v>0</v>
      </c>
      <c r="AG107">
        <f t="shared" si="7"/>
        <v>1</v>
      </c>
      <c r="AH107" t="s">
        <v>425</v>
      </c>
      <c r="AI107" s="33" t="s">
        <v>31</v>
      </c>
      <c r="AJ107" s="34">
        <v>44910.833333333336</v>
      </c>
    </row>
    <row r="108" spans="1:36" x14ac:dyDescent="0.3">
      <c r="A108" s="3"/>
      <c r="D108" t="s">
        <v>35</v>
      </c>
      <c r="E108" s="3" t="s">
        <v>369</v>
      </c>
      <c r="F108" s="3" t="s">
        <v>31</v>
      </c>
      <c r="G108" s="8">
        <v>0.88888888888888884</v>
      </c>
      <c r="I108" t="s">
        <v>461</v>
      </c>
      <c r="AE108" s="8"/>
      <c r="AG108">
        <v>1</v>
      </c>
      <c r="AH108" t="s">
        <v>414</v>
      </c>
      <c r="AJ108" s="45"/>
    </row>
    <row r="109" spans="1:36" x14ac:dyDescent="0.3">
      <c r="B109" s="29" t="s">
        <v>385</v>
      </c>
      <c r="C109" s="29" t="s">
        <v>385</v>
      </c>
      <c r="D109" s="26" t="s">
        <v>30</v>
      </c>
      <c r="E109" s="27" t="s">
        <v>370</v>
      </c>
      <c r="F109" s="27" t="s">
        <v>66</v>
      </c>
      <c r="G109" s="28">
        <v>5.2083333333333336E-2</v>
      </c>
      <c r="I109" t="s">
        <v>445</v>
      </c>
      <c r="Z109" t="s">
        <v>30</v>
      </c>
      <c r="AA109" t="s">
        <v>66</v>
      </c>
      <c r="AB109" t="s">
        <v>253</v>
      </c>
      <c r="AC109" t="str">
        <f t="shared" ref="AC109:AC125" si="8">TRIM(LEFT(AB109,10))</f>
        <v>12/17/2022</v>
      </c>
      <c r="AD109" t="str">
        <f t="shared" si="5"/>
        <v>1:15</v>
      </c>
      <c r="AE109" s="8">
        <v>5.2083333333333336E-2</v>
      </c>
      <c r="AF109">
        <f t="shared" si="6"/>
        <v>0</v>
      </c>
      <c r="AG109">
        <v>0</v>
      </c>
    </row>
    <row r="110" spans="1:36" x14ac:dyDescent="0.3">
      <c r="A110" s="3">
        <v>100</v>
      </c>
      <c r="D110" t="s">
        <v>30</v>
      </c>
      <c r="E110" s="3" t="s">
        <v>370</v>
      </c>
      <c r="F110" s="3" t="s">
        <v>66</v>
      </c>
      <c r="G110" s="8">
        <v>0.30902777777777779</v>
      </c>
      <c r="Z110" t="s">
        <v>30</v>
      </c>
      <c r="AA110" t="s">
        <v>66</v>
      </c>
      <c r="AB110" t="s">
        <v>255</v>
      </c>
      <c r="AC110" t="str">
        <f t="shared" si="8"/>
        <v>12/17/2022</v>
      </c>
      <c r="AD110" t="str">
        <f t="shared" si="5"/>
        <v>7:25</v>
      </c>
      <c r="AE110" s="8">
        <v>0.30902777777777779</v>
      </c>
      <c r="AF110">
        <f t="shared" si="6"/>
        <v>0</v>
      </c>
      <c r="AG110">
        <f t="shared" si="7"/>
        <v>1</v>
      </c>
      <c r="AH110" t="s">
        <v>476</v>
      </c>
      <c r="AI110" s="33" t="s">
        <v>66</v>
      </c>
      <c r="AJ110" s="34">
        <v>44912.309027777781</v>
      </c>
    </row>
    <row r="111" spans="1:36" x14ac:dyDescent="0.3">
      <c r="A111" s="3">
        <v>101</v>
      </c>
      <c r="B111" s="11" t="s">
        <v>387</v>
      </c>
      <c r="C111" s="10" t="s">
        <v>386</v>
      </c>
      <c r="D111" t="s">
        <v>30</v>
      </c>
      <c r="E111" s="3" t="s">
        <v>370</v>
      </c>
      <c r="F111" s="3" t="s">
        <v>66</v>
      </c>
      <c r="G111" s="8">
        <v>0.36458333333333331</v>
      </c>
      <c r="Z111" t="s">
        <v>30</v>
      </c>
      <c r="AA111" t="s">
        <v>66</v>
      </c>
      <c r="AB111" t="s">
        <v>257</v>
      </c>
      <c r="AC111" t="str">
        <f t="shared" si="8"/>
        <v>12/17/2022</v>
      </c>
      <c r="AD111" t="str">
        <f t="shared" si="5"/>
        <v>8:45</v>
      </c>
      <c r="AE111" s="8">
        <v>0.36458333333333331</v>
      </c>
      <c r="AF111">
        <f t="shared" si="6"/>
        <v>0</v>
      </c>
      <c r="AG111">
        <f t="shared" si="7"/>
        <v>1</v>
      </c>
      <c r="AH111" t="s">
        <v>428</v>
      </c>
      <c r="AI111" s="33" t="s">
        <v>66</v>
      </c>
      <c r="AJ111" s="34">
        <v>44912.364583333336</v>
      </c>
    </row>
    <row r="112" spans="1:36" x14ac:dyDescent="0.3">
      <c r="A112" s="3">
        <v>102</v>
      </c>
      <c r="D112" t="s">
        <v>30</v>
      </c>
      <c r="E112" s="3" t="s">
        <v>370</v>
      </c>
      <c r="F112" s="3" t="s">
        <v>66</v>
      </c>
      <c r="G112" s="8">
        <v>0.4201388888888889</v>
      </c>
      <c r="Z112" t="s">
        <v>30</v>
      </c>
      <c r="AA112" t="s">
        <v>66</v>
      </c>
      <c r="AB112" t="s">
        <v>259</v>
      </c>
      <c r="AC112" t="str">
        <f t="shared" si="8"/>
        <v>12/17/2022</v>
      </c>
      <c r="AD112" t="str">
        <f t="shared" si="5"/>
        <v>10:05</v>
      </c>
      <c r="AE112" s="8">
        <v>0.4201388888888889</v>
      </c>
      <c r="AF112">
        <f t="shared" si="6"/>
        <v>0</v>
      </c>
      <c r="AG112">
        <f t="shared" si="7"/>
        <v>1</v>
      </c>
      <c r="AH112" t="s">
        <v>416</v>
      </c>
      <c r="AI112" s="33" t="s">
        <v>66</v>
      </c>
      <c r="AJ112" s="34">
        <v>44912.420138888891</v>
      </c>
    </row>
    <row r="113" spans="1:36" x14ac:dyDescent="0.3">
      <c r="A113" s="3">
        <v>103</v>
      </c>
      <c r="B113" s="19" t="s">
        <v>446</v>
      </c>
      <c r="C113" s="19" t="s">
        <v>447</v>
      </c>
      <c r="D113" s="38" t="s">
        <v>30</v>
      </c>
      <c r="E113" s="39" t="s">
        <v>370</v>
      </c>
      <c r="F113" s="39" t="s">
        <v>66</v>
      </c>
      <c r="G113" s="40">
        <v>0.47569444444444442</v>
      </c>
      <c r="Z113" t="s">
        <v>30</v>
      </c>
      <c r="AA113" t="s">
        <v>66</v>
      </c>
      <c r="AB113" t="s">
        <v>261</v>
      </c>
      <c r="AC113" t="str">
        <f t="shared" si="8"/>
        <v>12/17/2022</v>
      </c>
      <c r="AD113" t="str">
        <f t="shared" si="5"/>
        <v>11:25</v>
      </c>
      <c r="AE113" s="8">
        <v>0.47569444444444442</v>
      </c>
      <c r="AF113">
        <f t="shared" si="6"/>
        <v>0</v>
      </c>
      <c r="AG113">
        <v>0</v>
      </c>
      <c r="AI113" s="33" t="s">
        <v>66</v>
      </c>
      <c r="AJ113" s="34">
        <v>44912.475694444445</v>
      </c>
    </row>
    <row r="114" spans="1:36" x14ac:dyDescent="0.3">
      <c r="A114" s="3">
        <v>104</v>
      </c>
      <c r="B114" s="9" t="s">
        <v>396</v>
      </c>
      <c r="C114" s="11" t="s">
        <v>387</v>
      </c>
      <c r="D114" t="s">
        <v>35</v>
      </c>
      <c r="E114" s="3" t="s">
        <v>371</v>
      </c>
      <c r="F114" s="3" t="s">
        <v>36</v>
      </c>
      <c r="G114" s="8">
        <v>0.78125</v>
      </c>
      <c r="Z114" t="s">
        <v>35</v>
      </c>
      <c r="AA114" t="s">
        <v>36</v>
      </c>
      <c r="AB114" t="s">
        <v>263</v>
      </c>
      <c r="AC114" t="str">
        <f t="shared" si="8"/>
        <v>12/18/2022</v>
      </c>
      <c r="AD114" t="str">
        <f t="shared" si="5"/>
        <v>18:45</v>
      </c>
      <c r="AE114" s="8">
        <v>0.78125</v>
      </c>
      <c r="AF114">
        <f t="shared" si="6"/>
        <v>0</v>
      </c>
      <c r="AG114">
        <f t="shared" si="7"/>
        <v>1</v>
      </c>
      <c r="AH114" t="s">
        <v>431</v>
      </c>
      <c r="AI114" s="33" t="s">
        <v>36</v>
      </c>
      <c r="AJ114" s="34">
        <v>44913.78125</v>
      </c>
    </row>
    <row r="115" spans="1:36" x14ac:dyDescent="0.3">
      <c r="A115" s="3">
        <v>105</v>
      </c>
      <c r="D115" t="s">
        <v>35</v>
      </c>
      <c r="E115" s="3" t="s">
        <v>371</v>
      </c>
      <c r="F115" s="3" t="s">
        <v>36</v>
      </c>
      <c r="G115" s="8">
        <v>0.83680555555555547</v>
      </c>
      <c r="Z115" t="s">
        <v>35</v>
      </c>
      <c r="AA115" t="s">
        <v>36</v>
      </c>
      <c r="AB115" t="s">
        <v>265</v>
      </c>
      <c r="AC115" t="str">
        <f t="shared" si="8"/>
        <v>12/18/2022</v>
      </c>
      <c r="AD115" t="str">
        <f t="shared" si="5"/>
        <v>20:05</v>
      </c>
      <c r="AE115" s="8">
        <v>0.83680555555555547</v>
      </c>
      <c r="AF115">
        <f t="shared" si="6"/>
        <v>0</v>
      </c>
      <c r="AG115">
        <f t="shared" si="7"/>
        <v>1</v>
      </c>
      <c r="AH115" t="s">
        <v>477</v>
      </c>
      <c r="AI115" s="33" t="s">
        <v>36</v>
      </c>
      <c r="AJ115" s="34">
        <v>44913.836805555555</v>
      </c>
    </row>
    <row r="116" spans="1:36" x14ac:dyDescent="0.3">
      <c r="A116" s="3">
        <v>106</v>
      </c>
      <c r="D116" t="s">
        <v>35</v>
      </c>
      <c r="E116" s="3" t="s">
        <v>371</v>
      </c>
      <c r="F116" s="3" t="s">
        <v>36</v>
      </c>
      <c r="G116" s="8">
        <v>0.89236111111111116</v>
      </c>
      <c r="Z116" t="s">
        <v>35</v>
      </c>
      <c r="AA116" t="s">
        <v>36</v>
      </c>
      <c r="AB116" t="s">
        <v>267</v>
      </c>
      <c r="AC116" t="str">
        <f t="shared" si="8"/>
        <v>12/18/2022</v>
      </c>
      <c r="AD116" t="str">
        <f t="shared" si="5"/>
        <v>21:25</v>
      </c>
      <c r="AE116" s="8">
        <v>0.89236111111111116</v>
      </c>
      <c r="AF116">
        <f t="shared" si="6"/>
        <v>0</v>
      </c>
      <c r="AG116">
        <f t="shared" si="7"/>
        <v>1</v>
      </c>
      <c r="AH116" t="s">
        <v>417</v>
      </c>
      <c r="AI116" s="33" t="s">
        <v>36</v>
      </c>
      <c r="AJ116" s="34">
        <v>44913.892361111109</v>
      </c>
    </row>
    <row r="117" spans="1:36" x14ac:dyDescent="0.3">
      <c r="A117" s="3">
        <v>107</v>
      </c>
      <c r="B117" s="10" t="s">
        <v>386</v>
      </c>
      <c r="C117" s="9" t="s">
        <v>396</v>
      </c>
      <c r="D117" t="s">
        <v>30</v>
      </c>
      <c r="E117" s="3" t="s">
        <v>372</v>
      </c>
      <c r="F117" s="3" t="s">
        <v>41</v>
      </c>
      <c r="G117" s="8">
        <v>0.84375</v>
      </c>
      <c r="Z117" t="s">
        <v>30</v>
      </c>
      <c r="AA117" t="s">
        <v>41</v>
      </c>
      <c r="AB117" t="s">
        <v>269</v>
      </c>
      <c r="AC117" t="str">
        <f t="shared" si="8"/>
        <v>12/19/2022</v>
      </c>
      <c r="AD117" t="str">
        <f t="shared" si="5"/>
        <v>20:15</v>
      </c>
      <c r="AE117" s="8">
        <v>0.84375</v>
      </c>
      <c r="AF117">
        <f t="shared" si="6"/>
        <v>0</v>
      </c>
      <c r="AG117">
        <f t="shared" si="7"/>
        <v>1</v>
      </c>
      <c r="AH117" t="s">
        <v>435</v>
      </c>
      <c r="AI117" s="33" t="s">
        <v>41</v>
      </c>
      <c r="AJ117" s="34">
        <v>44914.84375</v>
      </c>
    </row>
    <row r="118" spans="1:36" x14ac:dyDescent="0.3">
      <c r="A118" s="3">
        <v>108</v>
      </c>
      <c r="D118" t="s">
        <v>30</v>
      </c>
      <c r="E118" s="3" t="s">
        <v>372</v>
      </c>
      <c r="F118" s="3" t="s">
        <v>41</v>
      </c>
      <c r="G118" s="8">
        <v>0.89930555555555547</v>
      </c>
      <c r="Z118" t="s">
        <v>30</v>
      </c>
      <c r="AA118" t="s">
        <v>41</v>
      </c>
      <c r="AB118" t="s">
        <v>271</v>
      </c>
      <c r="AC118" t="str">
        <f t="shared" si="8"/>
        <v>12/19/2022</v>
      </c>
      <c r="AD118" t="str">
        <f t="shared" si="5"/>
        <v>21:35</v>
      </c>
      <c r="AE118" s="8">
        <v>0.89930555555555547</v>
      </c>
      <c r="AF118">
        <f t="shared" si="6"/>
        <v>0</v>
      </c>
      <c r="AG118">
        <f t="shared" si="7"/>
        <v>1</v>
      </c>
      <c r="AH118" t="s">
        <v>478</v>
      </c>
      <c r="AI118" s="33" t="s">
        <v>41</v>
      </c>
      <c r="AJ118" s="34">
        <v>44914.899305555555</v>
      </c>
    </row>
    <row r="119" spans="1:36" x14ac:dyDescent="0.3">
      <c r="A119" s="22">
        <v>109</v>
      </c>
      <c r="B119" s="21" t="s">
        <v>382</v>
      </c>
      <c r="C119" s="21" t="s">
        <v>383</v>
      </c>
      <c r="D119" s="23" t="s">
        <v>35</v>
      </c>
      <c r="E119" s="22" t="s">
        <v>373</v>
      </c>
      <c r="F119" s="22" t="s">
        <v>46</v>
      </c>
      <c r="G119" s="24">
        <v>0.90625</v>
      </c>
      <c r="Z119" t="s">
        <v>35</v>
      </c>
      <c r="AA119" t="s">
        <v>46</v>
      </c>
      <c r="AB119" t="s">
        <v>273</v>
      </c>
      <c r="AC119" t="str">
        <f t="shared" si="8"/>
        <v>12/20/2022</v>
      </c>
      <c r="AD119" t="str">
        <f t="shared" si="5"/>
        <v>21:45</v>
      </c>
      <c r="AE119" s="8">
        <v>0.90625</v>
      </c>
      <c r="AF119">
        <f t="shared" si="6"/>
        <v>1</v>
      </c>
      <c r="AG119">
        <f t="shared" si="7"/>
        <v>0</v>
      </c>
      <c r="AI119" s="33" t="s">
        <v>46</v>
      </c>
      <c r="AJ119" s="34">
        <v>44915.90625</v>
      </c>
    </row>
    <row r="120" spans="1:36" x14ac:dyDescent="0.3">
      <c r="A120" s="3">
        <v>110</v>
      </c>
      <c r="D120" t="s">
        <v>35</v>
      </c>
      <c r="E120" s="3" t="s">
        <v>374</v>
      </c>
      <c r="F120" s="3" t="s">
        <v>49</v>
      </c>
      <c r="G120" s="8">
        <v>0.89930555555555547</v>
      </c>
      <c r="Z120" t="s">
        <v>35</v>
      </c>
      <c r="AA120" t="s">
        <v>49</v>
      </c>
      <c r="AB120" t="s">
        <v>275</v>
      </c>
      <c r="AC120" t="str">
        <f t="shared" si="8"/>
        <v>12/21/2022</v>
      </c>
      <c r="AD120" t="str">
        <f t="shared" si="5"/>
        <v>21:35</v>
      </c>
      <c r="AE120" s="8">
        <v>0.89930555555555547</v>
      </c>
      <c r="AF120">
        <f t="shared" si="6"/>
        <v>0</v>
      </c>
      <c r="AG120">
        <f t="shared" si="7"/>
        <v>1</v>
      </c>
      <c r="AH120" t="s">
        <v>418</v>
      </c>
      <c r="AI120" s="33" t="s">
        <v>49</v>
      </c>
      <c r="AJ120" s="34">
        <v>44916.899305555555</v>
      </c>
    </row>
    <row r="121" spans="1:36" x14ac:dyDescent="0.3">
      <c r="A121" s="3">
        <v>111</v>
      </c>
      <c r="B121" s="11" t="s">
        <v>387</v>
      </c>
      <c r="C121" s="9" t="s">
        <v>396</v>
      </c>
      <c r="D121" t="s">
        <v>35</v>
      </c>
      <c r="E121" s="3" t="s">
        <v>375</v>
      </c>
      <c r="F121" s="3" t="s">
        <v>31</v>
      </c>
      <c r="G121" s="8">
        <v>0.89930555555555547</v>
      </c>
      <c r="Z121" t="s">
        <v>35</v>
      </c>
      <c r="AA121" t="s">
        <v>31</v>
      </c>
      <c r="AB121" t="s">
        <v>277</v>
      </c>
      <c r="AC121" t="str">
        <f t="shared" si="8"/>
        <v>12/22/2022</v>
      </c>
      <c r="AD121" t="str">
        <f t="shared" si="5"/>
        <v>21:35</v>
      </c>
      <c r="AE121" s="8">
        <v>0.89930555555555547</v>
      </c>
      <c r="AF121">
        <f t="shared" si="6"/>
        <v>0</v>
      </c>
      <c r="AG121">
        <f t="shared" si="7"/>
        <v>1</v>
      </c>
      <c r="AH121" t="s">
        <v>438</v>
      </c>
      <c r="AI121" s="33" t="s">
        <v>31</v>
      </c>
      <c r="AJ121" s="34">
        <v>44917.899305555555</v>
      </c>
    </row>
    <row r="122" spans="1:36" x14ac:dyDescent="0.3">
      <c r="A122" s="3">
        <v>112</v>
      </c>
      <c r="B122" s="30" t="s">
        <v>442</v>
      </c>
      <c r="C122" s="31" t="s">
        <v>383</v>
      </c>
      <c r="D122" t="s">
        <v>30</v>
      </c>
      <c r="E122" s="3" t="s">
        <v>376</v>
      </c>
      <c r="F122" s="3" t="s">
        <v>41</v>
      </c>
      <c r="G122" s="8">
        <v>0.89583333333333337</v>
      </c>
      <c r="Z122" t="s">
        <v>30</v>
      </c>
      <c r="AA122" t="s">
        <v>41</v>
      </c>
      <c r="AB122" t="s">
        <v>279</v>
      </c>
      <c r="AC122" t="str">
        <f t="shared" si="8"/>
        <v>12/26/2022</v>
      </c>
      <c r="AD122" t="str">
        <f t="shared" si="5"/>
        <v>21:30</v>
      </c>
      <c r="AE122" s="8">
        <v>0.89583333333333337</v>
      </c>
      <c r="AF122">
        <f t="shared" si="6"/>
        <v>0</v>
      </c>
      <c r="AG122">
        <v>0</v>
      </c>
      <c r="AI122" s="33" t="s">
        <v>41</v>
      </c>
      <c r="AJ122" s="34">
        <v>44921.895833333336</v>
      </c>
    </row>
    <row r="123" spans="1:36" x14ac:dyDescent="0.3">
      <c r="A123" s="22">
        <v>113</v>
      </c>
      <c r="B123" s="21" t="s">
        <v>382</v>
      </c>
      <c r="C123" s="21" t="s">
        <v>383</v>
      </c>
      <c r="D123" s="23" t="s">
        <v>35</v>
      </c>
      <c r="E123" s="22" t="s">
        <v>377</v>
      </c>
      <c r="F123" s="22" t="s">
        <v>46</v>
      </c>
      <c r="G123" s="24">
        <v>0.90625</v>
      </c>
      <c r="Z123" t="s">
        <v>35</v>
      </c>
      <c r="AA123" t="s">
        <v>46</v>
      </c>
      <c r="AB123" t="s">
        <v>281</v>
      </c>
      <c r="AC123" t="str">
        <f t="shared" si="8"/>
        <v>12/27/2022</v>
      </c>
      <c r="AD123" t="str">
        <f t="shared" si="5"/>
        <v>21:45</v>
      </c>
      <c r="AE123" s="8">
        <v>0.90625</v>
      </c>
      <c r="AF123">
        <f t="shared" si="6"/>
        <v>1</v>
      </c>
      <c r="AG123">
        <f t="shared" si="7"/>
        <v>0</v>
      </c>
      <c r="AI123" s="33" t="s">
        <v>46</v>
      </c>
      <c r="AJ123" s="34">
        <v>44922.90625</v>
      </c>
    </row>
    <row r="124" spans="1:36" x14ac:dyDescent="0.3">
      <c r="A124" s="3">
        <v>114</v>
      </c>
      <c r="B124" s="31" t="s">
        <v>442</v>
      </c>
      <c r="C124" s="30" t="s">
        <v>383</v>
      </c>
      <c r="D124" t="s">
        <v>35</v>
      </c>
      <c r="E124" s="3" t="s">
        <v>378</v>
      </c>
      <c r="F124" s="3" t="s">
        <v>49</v>
      </c>
      <c r="G124" s="8">
        <v>0.89930555555555547</v>
      </c>
      <c r="Z124" t="s">
        <v>35</v>
      </c>
      <c r="AA124" t="s">
        <v>49</v>
      </c>
      <c r="AB124" t="s">
        <v>283</v>
      </c>
      <c r="AC124" t="str">
        <f t="shared" si="8"/>
        <v>12/28/2022</v>
      </c>
      <c r="AD124" t="str">
        <f t="shared" si="5"/>
        <v>21:35</v>
      </c>
      <c r="AE124" s="8">
        <v>0.89930555555555547</v>
      </c>
      <c r="AF124">
        <f t="shared" si="6"/>
        <v>0</v>
      </c>
      <c r="AG124">
        <v>0</v>
      </c>
      <c r="AI124" s="33" t="s">
        <v>49</v>
      </c>
      <c r="AJ124" s="34">
        <v>44923.899305555555</v>
      </c>
    </row>
    <row r="125" spans="1:36" x14ac:dyDescent="0.3">
      <c r="A125" s="3">
        <v>115</v>
      </c>
      <c r="B125" s="30" t="s">
        <v>442</v>
      </c>
      <c r="C125" s="31" t="s">
        <v>383</v>
      </c>
      <c r="D125" t="s">
        <v>35</v>
      </c>
      <c r="E125" s="3" t="s">
        <v>379</v>
      </c>
      <c r="F125" s="3" t="s">
        <v>31</v>
      </c>
      <c r="G125" s="8">
        <v>0.92708333333333337</v>
      </c>
      <c r="Z125" t="s">
        <v>35</v>
      </c>
      <c r="AA125" t="s">
        <v>31</v>
      </c>
      <c r="AB125" t="s">
        <v>285</v>
      </c>
      <c r="AC125" t="str">
        <f t="shared" si="8"/>
        <v>12/29/2022</v>
      </c>
      <c r="AD125" t="str">
        <f t="shared" si="5"/>
        <v>22:15</v>
      </c>
      <c r="AE125" s="8">
        <v>0.92708333333333337</v>
      </c>
      <c r="AF125">
        <f t="shared" si="6"/>
        <v>0</v>
      </c>
      <c r="AG125">
        <v>0</v>
      </c>
      <c r="AI125" s="33" t="s">
        <v>31</v>
      </c>
      <c r="AJ125" s="34">
        <v>44924.927083333336</v>
      </c>
    </row>
    <row r="126" spans="1:36" x14ac:dyDescent="0.3">
      <c r="AF126">
        <f>SUM(AF4:AF125)</f>
        <v>16</v>
      </c>
      <c r="AG126">
        <f>SUM(AG7:AG125)</f>
        <v>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735A0-8973-43C0-A6B2-3B8624E705E5}">
  <dimension ref="A1:AO126"/>
  <sheetViews>
    <sheetView tabSelected="1" workbookViewId="0">
      <pane xSplit="7" ySplit="3" topLeftCell="H4" activePane="bottomRight" state="frozen"/>
      <selection pane="topRight" activeCell="H1" sqref="H1"/>
      <selection pane="bottomLeft" activeCell="A4" sqref="A4"/>
      <selection pane="bottomRight"/>
    </sheetView>
  </sheetViews>
  <sheetFormatPr defaultRowHeight="14.4" x14ac:dyDescent="0.3"/>
  <cols>
    <col min="1" max="1" width="6.77734375" customWidth="1"/>
    <col min="2" max="4" width="15.77734375" customWidth="1"/>
    <col min="5" max="5" width="10.77734375" customWidth="1"/>
    <col min="6" max="6" width="8.88671875" style="3"/>
    <col min="8" max="8" width="3.77734375" customWidth="1"/>
    <col min="11" max="11" width="15.77734375" customWidth="1"/>
    <col min="12" max="24" width="8.88671875" customWidth="1"/>
    <col min="25" max="25" width="8.88671875" hidden="1" customWidth="1"/>
    <col min="26" max="26" width="15.21875" hidden="1" customWidth="1"/>
    <col min="27" max="27" width="8.88671875" hidden="1" customWidth="1"/>
    <col min="28" max="28" width="15.6640625" hidden="1" customWidth="1"/>
    <col min="29" max="29" width="10.5546875" hidden="1" customWidth="1"/>
    <col min="30" max="32" width="8.88671875" hidden="1" customWidth="1"/>
    <col min="33" max="35" width="0" hidden="1" customWidth="1"/>
    <col min="36" max="36" width="15.6640625" hidden="1" customWidth="1"/>
    <col min="37" max="37" width="0" hidden="1" customWidth="1"/>
    <col min="38" max="38" width="11.33203125" hidden="1" customWidth="1"/>
    <col min="39" max="42" width="0" hidden="1" customWidth="1"/>
  </cols>
  <sheetData>
    <row r="1" spans="1:41" x14ac:dyDescent="0.3">
      <c r="A1" s="1" t="s">
        <v>480</v>
      </c>
      <c r="B1" s="2"/>
      <c r="C1" s="2"/>
      <c r="E1" s="3"/>
    </row>
    <row r="2" spans="1:41" x14ac:dyDescent="0.3">
      <c r="A2" s="4"/>
      <c r="B2" s="2"/>
      <c r="C2" s="2"/>
      <c r="E2" s="3"/>
      <c r="AL2" t="s">
        <v>455</v>
      </c>
      <c r="AO2" t="s">
        <v>455</v>
      </c>
    </row>
    <row r="3" spans="1:41" x14ac:dyDescent="0.3">
      <c r="A3" s="5" t="s">
        <v>289</v>
      </c>
      <c r="B3" s="6" t="s">
        <v>290</v>
      </c>
      <c r="C3" s="6" t="s">
        <v>291</v>
      </c>
      <c r="D3" s="5" t="s">
        <v>15</v>
      </c>
      <c r="E3" s="5" t="s">
        <v>292</v>
      </c>
      <c r="F3" s="5" t="s">
        <v>293</v>
      </c>
      <c r="G3" s="5" t="s">
        <v>294</v>
      </c>
      <c r="H3" s="7"/>
      <c r="I3" s="7" t="s">
        <v>295</v>
      </c>
      <c r="J3" s="7"/>
      <c r="K3" s="7" t="s">
        <v>296</v>
      </c>
      <c r="AF3" t="s">
        <v>392</v>
      </c>
      <c r="AG3" t="s">
        <v>393</v>
      </c>
      <c r="AI3" s="33" t="s">
        <v>21</v>
      </c>
      <c r="AJ3" s="33" t="s">
        <v>22</v>
      </c>
      <c r="AL3" t="s">
        <v>290</v>
      </c>
      <c r="AO3" t="s">
        <v>291</v>
      </c>
    </row>
    <row r="4" spans="1:41" x14ac:dyDescent="0.3">
      <c r="A4" s="3">
        <v>1</v>
      </c>
      <c r="B4" s="12" t="s">
        <v>380</v>
      </c>
      <c r="C4" s="16" t="s">
        <v>381</v>
      </c>
      <c r="D4" t="s">
        <v>30</v>
      </c>
      <c r="E4" s="3" t="s">
        <v>299</v>
      </c>
      <c r="F4" s="3" t="s">
        <v>41</v>
      </c>
      <c r="G4" s="8">
        <v>0.84375</v>
      </c>
      <c r="K4" s="9" t="s">
        <v>396</v>
      </c>
      <c r="Z4" t="s">
        <v>30</v>
      </c>
      <c r="AA4" t="s">
        <v>31</v>
      </c>
      <c r="AB4" t="s">
        <v>32</v>
      </c>
      <c r="AC4" t="str">
        <f>TRIM(LEFT(AB4,9))</f>
        <v>9/1/2022</v>
      </c>
      <c r="AD4" t="str">
        <f>TRIM(RIGHT(AB4,5))</f>
        <v>19:45</v>
      </c>
      <c r="AE4" s="8">
        <v>0.82291666666666663</v>
      </c>
      <c r="AF4" t="e">
        <f>IF((#REF!="Tuesday_Night"),1,0)</f>
        <v>#REF!</v>
      </c>
    </row>
    <row r="5" spans="1:41" x14ac:dyDescent="0.3">
      <c r="A5" s="22">
        <v>2</v>
      </c>
      <c r="B5" s="21" t="s">
        <v>382</v>
      </c>
      <c r="C5" s="21" t="s">
        <v>383</v>
      </c>
      <c r="D5" s="23" t="s">
        <v>35</v>
      </c>
      <c r="E5" s="22" t="s">
        <v>300</v>
      </c>
      <c r="F5" s="22" t="s">
        <v>46</v>
      </c>
      <c r="G5" s="24">
        <v>0.90625</v>
      </c>
      <c r="K5" s="10" t="s">
        <v>386</v>
      </c>
      <c r="Z5" t="s">
        <v>35</v>
      </c>
      <c r="AA5" t="s">
        <v>36</v>
      </c>
      <c r="AB5" t="s">
        <v>37</v>
      </c>
      <c r="AC5" t="str">
        <f t="shared" ref="AC5:AC41" si="0">TRIM(LEFT(AB5,9))</f>
        <v>9/4/2022</v>
      </c>
      <c r="AD5" t="str">
        <f t="shared" ref="AD5:AD68" si="1">TRIM(RIGHT(AB5,5))</f>
        <v>16:05</v>
      </c>
      <c r="AE5" s="8">
        <v>0.67013888888888884</v>
      </c>
      <c r="AF5" t="e">
        <f>IF((#REF!="Tuesday_Night"),1,0)</f>
        <v>#REF!</v>
      </c>
    </row>
    <row r="6" spans="1:41" x14ac:dyDescent="0.3">
      <c r="A6" s="3">
        <v>3</v>
      </c>
      <c r="B6" s="13" t="s">
        <v>388</v>
      </c>
      <c r="C6" s="17" t="s">
        <v>390</v>
      </c>
      <c r="D6" t="s">
        <v>35</v>
      </c>
      <c r="E6" s="3" t="s">
        <v>301</v>
      </c>
      <c r="F6" s="3" t="s">
        <v>49</v>
      </c>
      <c r="G6" s="8">
        <v>0.89930555555555547</v>
      </c>
      <c r="K6" s="11" t="s">
        <v>387</v>
      </c>
      <c r="Z6" t="s">
        <v>35</v>
      </c>
      <c r="AA6" t="s">
        <v>36</v>
      </c>
      <c r="AB6" t="s">
        <v>39</v>
      </c>
      <c r="AC6" t="str">
        <f t="shared" si="0"/>
        <v>9/4/2022</v>
      </c>
      <c r="AD6" t="str">
        <f t="shared" si="1"/>
        <v>17:25</v>
      </c>
      <c r="AE6" s="8">
        <v>0.72569444444444453</v>
      </c>
      <c r="AF6" t="e">
        <f>IF((#REF!="Tuesday_Night"),1,0)</f>
        <v>#REF!</v>
      </c>
    </row>
    <row r="7" spans="1:41" x14ac:dyDescent="0.3">
      <c r="A7" s="3">
        <v>4</v>
      </c>
      <c r="B7" s="10" t="s">
        <v>386</v>
      </c>
      <c r="C7" s="11" t="s">
        <v>387</v>
      </c>
      <c r="D7" t="s">
        <v>35</v>
      </c>
      <c r="E7" s="3" t="s">
        <v>302</v>
      </c>
      <c r="F7" s="3" t="s">
        <v>31</v>
      </c>
      <c r="G7" s="8">
        <v>0.82291666666666663</v>
      </c>
      <c r="K7" s="12" t="s">
        <v>380</v>
      </c>
      <c r="Z7" t="s">
        <v>30</v>
      </c>
      <c r="AA7" t="s">
        <v>41</v>
      </c>
      <c r="AB7" t="s">
        <v>42</v>
      </c>
      <c r="AC7" t="str">
        <f t="shared" si="0"/>
        <v>9/5/2022</v>
      </c>
      <c r="AD7" t="str">
        <f t="shared" si="1"/>
        <v>20:15</v>
      </c>
      <c r="AE7" s="8">
        <v>0.84375</v>
      </c>
      <c r="AF7">
        <f>IF((B4="Tuesday_Night"),1,0)</f>
        <v>0</v>
      </c>
      <c r="AG7">
        <f>IF((AF7=0),1,0)</f>
        <v>1</v>
      </c>
      <c r="AH7" t="s">
        <v>397</v>
      </c>
      <c r="AL7" t="str">
        <f>_xlfn.XLOOKUP(A4,From_Marty!$K$3:$K$47,From_Marty!$L$3:$L$47,"Not_Found",0,1)</f>
        <v>Capitals</v>
      </c>
      <c r="AM7" s="12" t="s">
        <v>380</v>
      </c>
      <c r="AN7" s="16" t="s">
        <v>381</v>
      </c>
      <c r="AO7" t="str">
        <f>_xlfn.XLOOKUP(A4,From_Marty!$K$3:$K$47,From_Marty!$M$3:$M$47,"Not_Found",0,1)</f>
        <v>Wizzards</v>
      </c>
    </row>
    <row r="8" spans="1:41" x14ac:dyDescent="0.3">
      <c r="A8" s="3">
        <v>5</v>
      </c>
      <c r="B8" s="14" t="s">
        <v>389</v>
      </c>
      <c r="C8" s="15" t="s">
        <v>394</v>
      </c>
      <c r="D8" t="s">
        <v>35</v>
      </c>
      <c r="E8" s="3" t="s">
        <v>303</v>
      </c>
      <c r="F8" s="3" t="s">
        <v>36</v>
      </c>
      <c r="G8" s="8">
        <v>0.83333333333333337</v>
      </c>
      <c r="K8" s="13" t="s">
        <v>388</v>
      </c>
      <c r="Z8" t="s">
        <v>30</v>
      </c>
      <c r="AA8" t="s">
        <v>41</v>
      </c>
      <c r="AB8" t="s">
        <v>44</v>
      </c>
      <c r="AC8" t="str">
        <f t="shared" si="0"/>
        <v>9/5/2022</v>
      </c>
      <c r="AD8" t="str">
        <f t="shared" si="1"/>
        <v>21:35</v>
      </c>
      <c r="AE8" s="8">
        <v>0.89930555555555547</v>
      </c>
      <c r="AF8" t="e">
        <f>IF((#REF!="Tuesday_Night"),1,0)</f>
        <v>#REF!</v>
      </c>
      <c r="AG8">
        <v>0</v>
      </c>
      <c r="AL8" t="e">
        <f>_xlfn.XLOOKUP(#REF!,From_Marty!$K$3:$K$47,From_Marty!$L$3:$L$47,"Not_Found",0,1)</f>
        <v>#REF!</v>
      </c>
      <c r="AM8" s="25" t="s">
        <v>385</v>
      </c>
      <c r="AN8" s="25" t="s">
        <v>385</v>
      </c>
      <c r="AO8" t="e">
        <f>_xlfn.XLOOKUP(#REF!,From_Marty!$K$3:$K$47,From_Marty!$M$3:$M$47,"Not_Found",0,1)</f>
        <v>#REF!</v>
      </c>
    </row>
    <row r="9" spans="1:41" x14ac:dyDescent="0.3">
      <c r="A9" s="3">
        <v>6</v>
      </c>
      <c r="B9" s="11" t="s">
        <v>387</v>
      </c>
      <c r="C9" s="9" t="s">
        <v>396</v>
      </c>
      <c r="D9" t="s">
        <v>35</v>
      </c>
      <c r="E9" s="3" t="s">
        <v>303</v>
      </c>
      <c r="F9" s="3" t="s">
        <v>36</v>
      </c>
      <c r="G9" s="8">
        <v>0.88888888888888884</v>
      </c>
      <c r="K9" s="14" t="s">
        <v>389</v>
      </c>
      <c r="Z9" t="s">
        <v>35</v>
      </c>
      <c r="AA9" t="s">
        <v>46</v>
      </c>
      <c r="AB9" t="s">
        <v>47</v>
      </c>
      <c r="AC9" t="str">
        <f t="shared" si="0"/>
        <v>9/6/2022</v>
      </c>
      <c r="AD9" t="str">
        <f t="shared" si="1"/>
        <v>21:45</v>
      </c>
      <c r="AE9" s="8">
        <v>0.90625</v>
      </c>
      <c r="AF9">
        <f>IF((B5="Tuesday_Night"),1,0)</f>
        <v>1</v>
      </c>
      <c r="AG9">
        <f t="shared" ref="AG9:AG73" si="2">IF((AF9=0),1,0)</f>
        <v>0</v>
      </c>
      <c r="AL9" t="str">
        <f>_xlfn.XLOOKUP(A5,From_Marty!$K$3:$K$47,From_Marty!$L$3:$L$47,"Not_Found",0,1)</f>
        <v>Not_Found</v>
      </c>
      <c r="AM9" s="21" t="s">
        <v>382</v>
      </c>
      <c r="AN9" s="21" t="s">
        <v>383</v>
      </c>
      <c r="AO9" t="str">
        <f>_xlfn.XLOOKUP(A5,From_Marty!$K$3:$K$47,From_Marty!$M$3:$M$47,"Not_Found",0,1)</f>
        <v>Not_Found</v>
      </c>
    </row>
    <row r="10" spans="1:41" x14ac:dyDescent="0.3">
      <c r="A10" s="3">
        <v>7</v>
      </c>
      <c r="B10" s="17" t="s">
        <v>390</v>
      </c>
      <c r="C10" s="16" t="s">
        <v>381</v>
      </c>
      <c r="D10" t="s">
        <v>30</v>
      </c>
      <c r="E10" s="3" t="s">
        <v>304</v>
      </c>
      <c r="F10" s="3" t="s">
        <v>41</v>
      </c>
      <c r="G10" s="8">
        <v>0.89583333333333337</v>
      </c>
      <c r="H10" s="50"/>
      <c r="I10" s="50"/>
      <c r="K10" s="15" t="s">
        <v>394</v>
      </c>
      <c r="Z10" t="s">
        <v>35</v>
      </c>
      <c r="AA10" t="s">
        <v>49</v>
      </c>
      <c r="AB10" t="s">
        <v>50</v>
      </c>
      <c r="AC10" t="str">
        <f t="shared" si="0"/>
        <v>9/7/2022</v>
      </c>
      <c r="AD10" t="str">
        <f t="shared" si="1"/>
        <v>21:35</v>
      </c>
      <c r="AE10" s="8">
        <v>0.89930555555555547</v>
      </c>
      <c r="AF10">
        <f>IF((B6="Tuesday_Night"),1,0)</f>
        <v>0</v>
      </c>
      <c r="AG10">
        <f t="shared" si="2"/>
        <v>1</v>
      </c>
      <c r="AH10" t="s">
        <v>398</v>
      </c>
      <c r="AL10" t="str">
        <f>_xlfn.XLOOKUP(A6,From_Marty!$K$3:$K$47,From_Marty!$L$3:$L$47,"Not_Found",0,1)</f>
        <v>Wolves</v>
      </c>
      <c r="AM10" s="13" t="s">
        <v>388</v>
      </c>
      <c r="AN10" s="17" t="s">
        <v>390</v>
      </c>
      <c r="AO10" t="str">
        <f>_xlfn.XLOOKUP(A6,From_Marty!$K$3:$K$47,From_Marty!$M$3:$M$47,"Not_Found",0,1)</f>
        <v>Champs</v>
      </c>
    </row>
    <row r="11" spans="1:41" x14ac:dyDescent="0.3">
      <c r="A11" s="22">
        <v>8</v>
      </c>
      <c r="B11" s="21" t="s">
        <v>382</v>
      </c>
      <c r="C11" s="21" t="s">
        <v>383</v>
      </c>
      <c r="D11" s="23" t="s">
        <v>35</v>
      </c>
      <c r="E11" s="22" t="s">
        <v>305</v>
      </c>
      <c r="F11" s="22" t="s">
        <v>46</v>
      </c>
      <c r="G11" s="24">
        <v>0.90625</v>
      </c>
      <c r="H11" s="51"/>
      <c r="I11" s="51"/>
      <c r="K11" s="16" t="s">
        <v>381</v>
      </c>
      <c r="Z11" t="s">
        <v>35</v>
      </c>
      <c r="AA11" t="s">
        <v>31</v>
      </c>
      <c r="AB11" t="s">
        <v>52</v>
      </c>
      <c r="AC11" t="str">
        <f t="shared" si="0"/>
        <v>9/8/2022</v>
      </c>
      <c r="AD11" t="str">
        <f t="shared" si="1"/>
        <v>19:45</v>
      </c>
      <c r="AE11" s="8">
        <v>0.82291666666666663</v>
      </c>
      <c r="AF11">
        <f>IF((B7="Tuesday_Night"),1,0)</f>
        <v>0</v>
      </c>
      <c r="AG11">
        <f t="shared" si="2"/>
        <v>1</v>
      </c>
      <c r="AH11" t="s">
        <v>399</v>
      </c>
      <c r="AL11" t="str">
        <f>_xlfn.XLOOKUP(A7,From_Marty!$K$3:$K$47,From_Marty!$L$3:$L$47,"Not_Found",0,1)</f>
        <v>Journeymen</v>
      </c>
      <c r="AM11" s="10" t="s">
        <v>386</v>
      </c>
      <c r="AN11" s="11" t="s">
        <v>387</v>
      </c>
      <c r="AO11" t="str">
        <f>_xlfn.XLOOKUP(A7,From_Marty!$K$3:$K$47,From_Marty!$M$3:$M$47,"Not_Found",0,1)</f>
        <v>Legends</v>
      </c>
    </row>
    <row r="12" spans="1:41" x14ac:dyDescent="0.3">
      <c r="A12" s="3">
        <v>9</v>
      </c>
      <c r="B12" s="10" t="s">
        <v>386</v>
      </c>
      <c r="C12" s="9" t="s">
        <v>396</v>
      </c>
      <c r="D12" t="s">
        <v>35</v>
      </c>
      <c r="E12" s="3" t="s">
        <v>306</v>
      </c>
      <c r="F12" s="3" t="s">
        <v>49</v>
      </c>
      <c r="G12" s="8">
        <v>0.89930555555555547</v>
      </c>
      <c r="H12" s="51"/>
      <c r="I12" s="51"/>
      <c r="K12" s="17" t="s">
        <v>390</v>
      </c>
      <c r="Z12" t="s">
        <v>35</v>
      </c>
      <c r="AA12" t="s">
        <v>36</v>
      </c>
      <c r="AB12" t="s">
        <v>54</v>
      </c>
      <c r="AC12" t="str">
        <f t="shared" si="0"/>
        <v>9/11/2022</v>
      </c>
      <c r="AD12" t="str">
        <f t="shared" si="1"/>
        <v>20:00</v>
      </c>
      <c r="AE12" s="8">
        <v>0.83333333333333337</v>
      </c>
      <c r="AF12">
        <f>IF((B8="Tuesday_Night"),1,0)</f>
        <v>0</v>
      </c>
      <c r="AG12">
        <f t="shared" si="2"/>
        <v>1</v>
      </c>
      <c r="AH12" t="s">
        <v>400</v>
      </c>
      <c r="AI12" s="33" t="s">
        <v>36</v>
      </c>
      <c r="AJ12" s="34">
        <v>44815.833333333336</v>
      </c>
      <c r="AL12" t="str">
        <f>_xlfn.XLOOKUP(A8,From_Marty!$K$3:$K$47,From_Marty!$L$3:$L$47,"Not_Found",0,1)</f>
        <v>Lions_Pride</v>
      </c>
      <c r="AM12" s="14" t="s">
        <v>389</v>
      </c>
      <c r="AN12" s="15" t="s">
        <v>394</v>
      </c>
      <c r="AO12" t="str">
        <f>_xlfn.XLOOKUP(A8,From_Marty!$K$3:$K$47,From_Marty!$M$3:$M$47,"Not_Found",0,1)</f>
        <v>Hammers</v>
      </c>
    </row>
    <row r="13" spans="1:41" x14ac:dyDescent="0.3">
      <c r="A13" s="3">
        <v>10</v>
      </c>
      <c r="B13" s="13" t="s">
        <v>388</v>
      </c>
      <c r="C13" s="14" t="s">
        <v>389</v>
      </c>
      <c r="D13" t="s">
        <v>30</v>
      </c>
      <c r="E13" s="3" t="s">
        <v>307</v>
      </c>
      <c r="F13" s="3" t="s">
        <v>31</v>
      </c>
      <c r="G13" s="8">
        <v>0.79166666666666663</v>
      </c>
      <c r="H13" s="50"/>
      <c r="I13" s="50"/>
      <c r="K13" s="18" t="s">
        <v>395</v>
      </c>
      <c r="Z13" t="s">
        <v>35</v>
      </c>
      <c r="AA13" t="s">
        <v>36</v>
      </c>
      <c r="AB13" t="s">
        <v>56</v>
      </c>
      <c r="AC13" t="str">
        <f t="shared" si="0"/>
        <v>9/11/2022</v>
      </c>
      <c r="AD13" t="str">
        <f t="shared" si="1"/>
        <v>21:20</v>
      </c>
      <c r="AE13" s="8">
        <v>0.88888888888888884</v>
      </c>
      <c r="AF13">
        <f>IF((B9="Tuesday_Night"),1,0)</f>
        <v>0</v>
      </c>
      <c r="AG13">
        <f t="shared" si="2"/>
        <v>1</v>
      </c>
      <c r="AH13" t="s">
        <v>401</v>
      </c>
      <c r="AI13" s="33" t="s">
        <v>36</v>
      </c>
      <c r="AJ13" s="34">
        <v>44815.888888888891</v>
      </c>
      <c r="AL13" t="str">
        <f>_xlfn.XLOOKUP(A9,From_Marty!$K$3:$K$47,From_Marty!$L$3:$L$47,"Not_Found",0,1)</f>
        <v>CCHC</v>
      </c>
      <c r="AM13" s="11" t="s">
        <v>387</v>
      </c>
      <c r="AN13" s="9" t="s">
        <v>396</v>
      </c>
      <c r="AO13" t="str">
        <f>_xlfn.XLOOKUP(A9,From_Marty!$K$3:$K$47,From_Marty!$M$3:$M$47,"Not_Found",0,1)</f>
        <v>Legends</v>
      </c>
    </row>
    <row r="14" spans="1:41" x14ac:dyDescent="0.3">
      <c r="A14" s="3">
        <v>11</v>
      </c>
      <c r="B14" s="12" t="s">
        <v>380</v>
      </c>
      <c r="C14" s="15" t="s">
        <v>394</v>
      </c>
      <c r="D14" t="s">
        <v>30</v>
      </c>
      <c r="E14" s="3" t="s">
        <v>308</v>
      </c>
      <c r="F14" s="3" t="s">
        <v>66</v>
      </c>
      <c r="G14" s="8">
        <v>0.30902777777777779</v>
      </c>
      <c r="Z14" t="s">
        <v>30</v>
      </c>
      <c r="AA14" t="s">
        <v>41</v>
      </c>
      <c r="AB14" t="s">
        <v>58</v>
      </c>
      <c r="AC14" t="str">
        <f t="shared" si="0"/>
        <v>9/12/2022</v>
      </c>
      <c r="AD14" t="str">
        <f t="shared" si="1"/>
        <v>21:30</v>
      </c>
      <c r="AE14" s="8">
        <v>0.89583333333333337</v>
      </c>
      <c r="AF14">
        <f>IF((H10="Tuesday_Night"),1,0)</f>
        <v>0</v>
      </c>
      <c r="AG14">
        <f t="shared" si="2"/>
        <v>1</v>
      </c>
      <c r="AH14" t="s">
        <v>402</v>
      </c>
      <c r="AI14" s="33" t="s">
        <v>41</v>
      </c>
      <c r="AJ14" s="34">
        <v>44816.895833333336</v>
      </c>
      <c r="AL14" t="str">
        <f>_xlfn.XLOOKUP(A10,From_Marty!$K$3:$K$47,From_Marty!$L$3:$L$47,"Not_Found",0,1)</f>
        <v>Wizzards</v>
      </c>
      <c r="AM14" s="13" t="s">
        <v>388</v>
      </c>
      <c r="AN14" s="14" t="s">
        <v>389</v>
      </c>
      <c r="AO14" t="str">
        <f>_xlfn.XLOOKUP(A10,From_Marty!$K$3:$K$47,From_Marty!$M$3:$M$47,"Not_Found",0,1)</f>
        <v>Wolves</v>
      </c>
    </row>
    <row r="15" spans="1:41" x14ac:dyDescent="0.3">
      <c r="A15" s="3">
        <v>12</v>
      </c>
      <c r="B15" s="17" t="s">
        <v>390</v>
      </c>
      <c r="C15" s="14" t="s">
        <v>389</v>
      </c>
      <c r="D15" t="s">
        <v>30</v>
      </c>
      <c r="E15" s="3" t="s">
        <v>308</v>
      </c>
      <c r="F15" s="3" t="s">
        <v>66</v>
      </c>
      <c r="G15" s="8">
        <v>0.36458333333333331</v>
      </c>
      <c r="K15" s="19" t="s">
        <v>391</v>
      </c>
      <c r="Z15" t="s">
        <v>35</v>
      </c>
      <c r="AA15" t="s">
        <v>46</v>
      </c>
      <c r="AB15" t="s">
        <v>60</v>
      </c>
      <c r="AC15" t="str">
        <f t="shared" si="0"/>
        <v>9/13/2022</v>
      </c>
      <c r="AD15" t="str">
        <f t="shared" si="1"/>
        <v>21:45</v>
      </c>
      <c r="AE15" s="8">
        <v>0.90625</v>
      </c>
      <c r="AF15">
        <f>IF((B11="Tuesday_Night"),1,0)</f>
        <v>1</v>
      </c>
      <c r="AG15">
        <f t="shared" si="2"/>
        <v>0</v>
      </c>
      <c r="AI15" s="33" t="s">
        <v>46</v>
      </c>
      <c r="AJ15" s="34">
        <v>44817.90625</v>
      </c>
      <c r="AL15" t="str">
        <f>_xlfn.XLOOKUP(A11,From_Marty!$K$3:$K$47,From_Marty!$L$3:$L$47,"Not_Found",0,1)</f>
        <v>Not_Found</v>
      </c>
      <c r="AM15" s="21" t="s">
        <v>382</v>
      </c>
      <c r="AN15" s="21" t="s">
        <v>383</v>
      </c>
      <c r="AO15" t="str">
        <f>_xlfn.XLOOKUP(A11,From_Marty!$K$3:$K$47,From_Marty!$M$3:$M$47,"Not_Found",0,1)</f>
        <v>Not_Found</v>
      </c>
    </row>
    <row r="16" spans="1:41" x14ac:dyDescent="0.3">
      <c r="A16" s="3">
        <v>13</v>
      </c>
      <c r="B16" s="41" t="s">
        <v>448</v>
      </c>
      <c r="C16" s="41" t="s">
        <v>448</v>
      </c>
      <c r="D16" s="42" t="s">
        <v>30</v>
      </c>
      <c r="E16" s="43" t="s">
        <v>308</v>
      </c>
      <c r="F16" s="43" t="s">
        <v>66</v>
      </c>
      <c r="G16" s="44">
        <v>0.4201388888888889</v>
      </c>
      <c r="I16" t="s">
        <v>444</v>
      </c>
      <c r="K16" s="20" t="s">
        <v>448</v>
      </c>
      <c r="Z16" t="s">
        <v>35</v>
      </c>
      <c r="AA16" t="s">
        <v>49</v>
      </c>
      <c r="AB16" t="s">
        <v>62</v>
      </c>
      <c r="AC16" t="str">
        <f t="shared" si="0"/>
        <v>9/14/2022</v>
      </c>
      <c r="AD16" t="str">
        <f t="shared" si="1"/>
        <v>21:35</v>
      </c>
      <c r="AE16" s="8">
        <v>0.89930555555555547</v>
      </c>
      <c r="AF16">
        <f>IF((B12="Tuesday_Night"),1,0)</f>
        <v>0</v>
      </c>
      <c r="AG16">
        <f t="shared" si="2"/>
        <v>1</v>
      </c>
      <c r="AH16" t="s">
        <v>403</v>
      </c>
      <c r="AI16" s="33" t="s">
        <v>49</v>
      </c>
      <c r="AJ16" s="34">
        <v>44818.899305555555</v>
      </c>
      <c r="AL16" t="str">
        <f>_xlfn.XLOOKUP(A12,From_Marty!$K$3:$K$47,From_Marty!$L$3:$L$47,"Not_Found",0,1)</f>
        <v>CCHC</v>
      </c>
      <c r="AM16" s="10" t="s">
        <v>386</v>
      </c>
      <c r="AN16" s="9" t="s">
        <v>396</v>
      </c>
      <c r="AO16" t="str">
        <f>_xlfn.XLOOKUP(A12,From_Marty!$K$3:$K$47,From_Marty!$M$3:$M$47,"Not_Found",0,1)</f>
        <v>Journeymen</v>
      </c>
    </row>
    <row r="17" spans="1:41" x14ac:dyDescent="0.3">
      <c r="A17" s="3">
        <v>14</v>
      </c>
      <c r="B17" s="11" t="s">
        <v>387</v>
      </c>
      <c r="C17" s="10" t="s">
        <v>386</v>
      </c>
      <c r="D17" t="s">
        <v>35</v>
      </c>
      <c r="E17" s="3" t="s">
        <v>309</v>
      </c>
      <c r="F17" s="3" t="s">
        <v>36</v>
      </c>
      <c r="G17" s="8">
        <v>0.83333333333333337</v>
      </c>
      <c r="K17" s="21" t="s">
        <v>382</v>
      </c>
      <c r="Z17" t="s">
        <v>30</v>
      </c>
      <c r="AA17" t="s">
        <v>31</v>
      </c>
      <c r="AB17" t="s">
        <v>64</v>
      </c>
      <c r="AC17" t="str">
        <f t="shared" si="0"/>
        <v>9/15/2022</v>
      </c>
      <c r="AD17" t="str">
        <f t="shared" si="1"/>
        <v>19:00</v>
      </c>
      <c r="AE17" s="8">
        <v>0.79166666666666663</v>
      </c>
      <c r="AF17">
        <f>IF((B10="Tuesday_Night"),1,0)</f>
        <v>0</v>
      </c>
      <c r="AG17">
        <f t="shared" si="2"/>
        <v>1</v>
      </c>
      <c r="AH17" t="s">
        <v>405</v>
      </c>
      <c r="AI17" s="33" t="s">
        <v>31</v>
      </c>
      <c r="AJ17" s="34">
        <v>44819.791666666664</v>
      </c>
      <c r="AL17" t="str">
        <f>_xlfn.XLOOKUP(A13,From_Marty!$K$3:$K$47,From_Marty!$L$3:$L$47,"Not_Found",0,1)</f>
        <v>Champs</v>
      </c>
      <c r="AM17" s="17" t="s">
        <v>390</v>
      </c>
      <c r="AN17" s="16" t="s">
        <v>381</v>
      </c>
      <c r="AO17" t="str">
        <f>_xlfn.XLOOKUP(A13,From_Marty!$K$3:$K$47,From_Marty!$M$3:$M$47,"Not_Found",0,1)</f>
        <v>Hammers</v>
      </c>
    </row>
    <row r="18" spans="1:41" x14ac:dyDescent="0.3">
      <c r="A18" s="3">
        <v>15</v>
      </c>
      <c r="B18" s="16" t="s">
        <v>381</v>
      </c>
      <c r="C18" s="15" t="s">
        <v>394</v>
      </c>
      <c r="D18" t="s">
        <v>35</v>
      </c>
      <c r="E18" s="3" t="s">
        <v>309</v>
      </c>
      <c r="F18" s="3" t="s">
        <v>36</v>
      </c>
      <c r="G18" s="8">
        <v>0.88888888888888884</v>
      </c>
      <c r="H18" s="50"/>
      <c r="I18" s="50"/>
      <c r="Z18" t="s">
        <v>30</v>
      </c>
      <c r="AA18" t="s">
        <v>66</v>
      </c>
      <c r="AB18" t="s">
        <v>67</v>
      </c>
      <c r="AC18" t="str">
        <f t="shared" si="0"/>
        <v>9/17/2022</v>
      </c>
      <c r="AD18" t="str">
        <f t="shared" si="1"/>
        <v>7:25</v>
      </c>
      <c r="AE18" s="8">
        <v>0.30902777777777779</v>
      </c>
      <c r="AF18">
        <f>IF((B14="Tuesday_Night"),1,0)</f>
        <v>0</v>
      </c>
      <c r="AG18">
        <f t="shared" si="2"/>
        <v>1</v>
      </c>
      <c r="AH18" t="s">
        <v>406</v>
      </c>
      <c r="AI18" s="33" t="s">
        <v>66</v>
      </c>
      <c r="AJ18" s="34">
        <v>44821.309027777781</v>
      </c>
      <c r="AL18" t="str">
        <f>_xlfn.XLOOKUP(A14,From_Marty!$K$3:$K$47,From_Marty!$L$3:$L$47,"Not_Found",0,1)</f>
        <v>Lions_Pride</v>
      </c>
      <c r="AM18" s="12" t="s">
        <v>380</v>
      </c>
      <c r="AN18" s="15" t="s">
        <v>394</v>
      </c>
      <c r="AO18" t="str">
        <f>_xlfn.XLOOKUP(A14,From_Marty!$K$3:$K$47,From_Marty!$M$3:$M$47,"Not_Found",0,1)</f>
        <v>Capitals</v>
      </c>
    </row>
    <row r="19" spans="1:41" x14ac:dyDescent="0.3">
      <c r="A19" s="3">
        <v>16</v>
      </c>
      <c r="B19" s="12" t="s">
        <v>380</v>
      </c>
      <c r="C19" s="13" t="s">
        <v>388</v>
      </c>
      <c r="D19" t="s">
        <v>30</v>
      </c>
      <c r="E19" s="3" t="s">
        <v>310</v>
      </c>
      <c r="F19" s="3" t="s">
        <v>41</v>
      </c>
      <c r="G19" s="8">
        <v>0.89583333333333337</v>
      </c>
      <c r="H19" s="50"/>
      <c r="I19" s="50"/>
      <c r="Z19" t="s">
        <v>30</v>
      </c>
      <c r="AA19" t="s">
        <v>66</v>
      </c>
      <c r="AB19" t="s">
        <v>69</v>
      </c>
      <c r="AC19" t="str">
        <f t="shared" si="0"/>
        <v>9/17/2022</v>
      </c>
      <c r="AD19" t="str">
        <f t="shared" si="1"/>
        <v>8:45</v>
      </c>
      <c r="AE19" s="8">
        <v>0.36458333333333331</v>
      </c>
      <c r="AF19">
        <f>IF((B15="Tuesday_Night"),1,0)</f>
        <v>0</v>
      </c>
      <c r="AG19">
        <f t="shared" si="2"/>
        <v>1</v>
      </c>
      <c r="AH19" t="s">
        <v>407</v>
      </c>
      <c r="AI19" s="33" t="s">
        <v>66</v>
      </c>
      <c r="AJ19" s="34">
        <v>44821.364583333336</v>
      </c>
      <c r="AL19" t="str">
        <f>_xlfn.XLOOKUP(A15,From_Marty!$K$3:$K$47,From_Marty!$L$3:$L$47,"Not_Found",0,1)</f>
        <v>Wolves</v>
      </c>
      <c r="AM19" s="17" t="s">
        <v>390</v>
      </c>
      <c r="AN19" s="14" t="s">
        <v>389</v>
      </c>
      <c r="AO19" t="str">
        <f>_xlfn.XLOOKUP(A15,From_Marty!$K$3:$K$47,From_Marty!$M$3:$M$47,"Not_Found",0,1)</f>
        <v>Hammers</v>
      </c>
    </row>
    <row r="20" spans="1:41" x14ac:dyDescent="0.3">
      <c r="A20" s="22">
        <v>17</v>
      </c>
      <c r="B20" s="21" t="s">
        <v>382</v>
      </c>
      <c r="C20" s="21" t="s">
        <v>383</v>
      </c>
      <c r="D20" s="23" t="s">
        <v>35</v>
      </c>
      <c r="E20" s="22" t="s">
        <v>311</v>
      </c>
      <c r="F20" s="22" t="s">
        <v>46</v>
      </c>
      <c r="G20" s="24">
        <v>0.90625</v>
      </c>
      <c r="H20" s="51"/>
      <c r="I20" s="51"/>
      <c r="Z20" t="s">
        <v>30</v>
      </c>
      <c r="AA20" t="s">
        <v>66</v>
      </c>
      <c r="AB20" t="s">
        <v>71</v>
      </c>
      <c r="AC20" t="str">
        <f t="shared" si="0"/>
        <v>9/17/2022</v>
      </c>
      <c r="AD20" t="str">
        <f t="shared" si="1"/>
        <v>10:05</v>
      </c>
      <c r="AE20" s="8">
        <v>0.4201388888888889</v>
      </c>
      <c r="AF20">
        <f>IF((B16="Tuesday_Night"),1,0)</f>
        <v>0</v>
      </c>
      <c r="AG20">
        <v>0</v>
      </c>
      <c r="AI20" s="33" t="s">
        <v>66</v>
      </c>
      <c r="AJ20" s="34">
        <v>44821.420138888891</v>
      </c>
      <c r="AL20" t="str">
        <f>_xlfn.XLOOKUP(A16,From_Marty!$K$3:$K$47,From_Marty!$L$3:$L$47,"Not_Found",0,1)</f>
        <v>Not_Found</v>
      </c>
      <c r="AM20" s="20" t="s">
        <v>448</v>
      </c>
      <c r="AN20" s="20" t="s">
        <v>448</v>
      </c>
      <c r="AO20" t="str">
        <f>_xlfn.XLOOKUP(A16,From_Marty!$K$3:$K$47,From_Marty!$M$3:$M$47,"Not_Found",0,1)</f>
        <v>Not_Found</v>
      </c>
    </row>
    <row r="21" spans="1:41" x14ac:dyDescent="0.3">
      <c r="A21" s="3">
        <v>18</v>
      </c>
      <c r="B21" s="14" t="s">
        <v>389</v>
      </c>
      <c r="C21" s="16" t="s">
        <v>381</v>
      </c>
      <c r="D21" t="s">
        <v>35</v>
      </c>
      <c r="E21" s="3" t="s">
        <v>312</v>
      </c>
      <c r="F21" s="3" t="s">
        <v>49</v>
      </c>
      <c r="G21" s="8">
        <v>0.89930555555555547</v>
      </c>
      <c r="H21" s="51"/>
      <c r="I21" s="51"/>
      <c r="Z21" t="s">
        <v>35</v>
      </c>
      <c r="AA21" t="s">
        <v>36</v>
      </c>
      <c r="AB21" t="s">
        <v>73</v>
      </c>
      <c r="AC21" t="str">
        <f t="shared" si="0"/>
        <v>9/18/2022</v>
      </c>
      <c r="AD21" t="str">
        <f t="shared" si="1"/>
        <v>20:00</v>
      </c>
      <c r="AE21" s="8">
        <v>0.83333333333333337</v>
      </c>
      <c r="AF21">
        <f>IF((B17="Tuesday_Night"),1,0)</f>
        <v>0</v>
      </c>
      <c r="AG21">
        <f t="shared" si="2"/>
        <v>1</v>
      </c>
      <c r="AH21" t="s">
        <v>404</v>
      </c>
      <c r="AI21" s="33" t="s">
        <v>36</v>
      </c>
      <c r="AJ21" s="34">
        <v>44822.833333333336</v>
      </c>
      <c r="AL21" t="str">
        <f>_xlfn.XLOOKUP(A17,From_Marty!$K$3:$K$47,From_Marty!$L$3:$L$47,"Not_Found",0,1)</f>
        <v>Journeymen</v>
      </c>
      <c r="AM21" s="11" t="s">
        <v>387</v>
      </c>
      <c r="AN21" s="10" t="s">
        <v>386</v>
      </c>
      <c r="AO21" t="str">
        <f>_xlfn.XLOOKUP(A17,From_Marty!$K$3:$K$47,From_Marty!$M$3:$M$47,"Not_Found",0,1)</f>
        <v>Legends</v>
      </c>
    </row>
    <row r="22" spans="1:41" x14ac:dyDescent="0.3">
      <c r="A22" s="3">
        <v>19</v>
      </c>
      <c r="B22" s="19" t="s">
        <v>446</v>
      </c>
      <c r="C22" s="19" t="s">
        <v>447</v>
      </c>
      <c r="D22" s="38" t="s">
        <v>35</v>
      </c>
      <c r="E22" s="39" t="s">
        <v>313</v>
      </c>
      <c r="F22" s="39" t="s">
        <v>36</v>
      </c>
      <c r="G22" s="40">
        <v>0.83333333333333337</v>
      </c>
      <c r="H22" s="51"/>
      <c r="I22" s="51"/>
      <c r="Z22" t="s">
        <v>35</v>
      </c>
      <c r="AA22" t="s">
        <v>36</v>
      </c>
      <c r="AB22" t="s">
        <v>75</v>
      </c>
      <c r="AC22" t="str">
        <f t="shared" si="0"/>
        <v>9/18/2022</v>
      </c>
      <c r="AD22" t="str">
        <f t="shared" si="1"/>
        <v>21:20</v>
      </c>
      <c r="AE22" s="8">
        <v>0.88888888888888884</v>
      </c>
      <c r="AF22">
        <f>IF((H18="Tuesday_Night"),1,0)</f>
        <v>0</v>
      </c>
      <c r="AG22">
        <f t="shared" si="2"/>
        <v>1</v>
      </c>
      <c r="AH22" t="s">
        <v>408</v>
      </c>
      <c r="AI22" s="33" t="s">
        <v>36</v>
      </c>
      <c r="AJ22" s="34">
        <v>44822.888888888891</v>
      </c>
      <c r="AL22" t="str">
        <f>_xlfn.XLOOKUP(A18,From_Marty!$K$3:$K$47,From_Marty!$L$3:$L$47,"Not_Found",0,1)</f>
        <v>Lions_Pride</v>
      </c>
      <c r="AM22" s="12" t="s">
        <v>380</v>
      </c>
      <c r="AN22" s="13" t="s">
        <v>388</v>
      </c>
      <c r="AO22" t="str">
        <f>_xlfn.XLOOKUP(A18,From_Marty!$K$3:$K$47,From_Marty!$M$3:$M$47,"Not_Found",0,1)</f>
        <v>Wizzards</v>
      </c>
    </row>
    <row r="23" spans="1:41" x14ac:dyDescent="0.3">
      <c r="A23" s="3">
        <v>20</v>
      </c>
      <c r="B23" s="9" t="s">
        <v>396</v>
      </c>
      <c r="C23" s="11" t="s">
        <v>387</v>
      </c>
      <c r="D23" t="s">
        <v>35</v>
      </c>
      <c r="E23" s="3" t="s">
        <v>313</v>
      </c>
      <c r="F23" s="3" t="s">
        <v>36</v>
      </c>
      <c r="G23" s="8">
        <v>0.88888888888888884</v>
      </c>
      <c r="H23" s="51"/>
      <c r="I23" s="51"/>
      <c r="Z23" t="s">
        <v>30</v>
      </c>
      <c r="AA23" t="s">
        <v>41</v>
      </c>
      <c r="AB23" t="s">
        <v>77</v>
      </c>
      <c r="AC23" t="str">
        <f t="shared" si="0"/>
        <v>9/19/2022</v>
      </c>
      <c r="AD23" t="str">
        <f t="shared" si="1"/>
        <v>21:30</v>
      </c>
      <c r="AE23" s="8">
        <v>0.89583333333333337</v>
      </c>
      <c r="AF23">
        <f>IF((H19="Tuesday_Night"),1,0)</f>
        <v>0</v>
      </c>
      <c r="AG23">
        <f t="shared" si="2"/>
        <v>1</v>
      </c>
      <c r="AH23" t="s">
        <v>409</v>
      </c>
      <c r="AI23" s="33" t="s">
        <v>41</v>
      </c>
      <c r="AJ23" s="34">
        <v>44823.895833333336</v>
      </c>
      <c r="AL23" t="str">
        <f>_xlfn.XLOOKUP(A19,From_Marty!$K$3:$K$47,From_Marty!$L$3:$L$47,"Not_Found",0,1)</f>
        <v>Capitals</v>
      </c>
      <c r="AM23" s="16" t="s">
        <v>381</v>
      </c>
      <c r="AN23" s="15" t="s">
        <v>394</v>
      </c>
      <c r="AO23" t="str">
        <f>_xlfn.XLOOKUP(A19,From_Marty!$K$3:$K$47,From_Marty!$M$3:$M$47,"Not_Found",0,1)</f>
        <v>Champs</v>
      </c>
    </row>
    <row r="24" spans="1:41" x14ac:dyDescent="0.3">
      <c r="A24" s="3">
        <v>21</v>
      </c>
      <c r="B24" s="17" t="s">
        <v>390</v>
      </c>
      <c r="C24" s="12" t="s">
        <v>380</v>
      </c>
      <c r="D24" t="s">
        <v>30</v>
      </c>
      <c r="E24" s="3" t="s">
        <v>314</v>
      </c>
      <c r="F24" s="3" t="s">
        <v>41</v>
      </c>
      <c r="G24" s="8">
        <v>0.89583333333333337</v>
      </c>
      <c r="H24" s="50"/>
      <c r="I24" s="50"/>
      <c r="Z24" t="s">
        <v>35</v>
      </c>
      <c r="AA24" t="s">
        <v>46</v>
      </c>
      <c r="AB24" t="s">
        <v>79</v>
      </c>
      <c r="AC24" t="str">
        <f t="shared" si="0"/>
        <v>9/20/2022</v>
      </c>
      <c r="AD24" t="str">
        <f t="shared" si="1"/>
        <v>21:45</v>
      </c>
      <c r="AE24" s="8">
        <v>0.90625</v>
      </c>
      <c r="AF24">
        <f>IF((B20="Tuesday_Night"),1,0)</f>
        <v>1</v>
      </c>
      <c r="AG24">
        <f t="shared" si="2"/>
        <v>0</v>
      </c>
      <c r="AI24" s="33" t="s">
        <v>46</v>
      </c>
      <c r="AJ24" s="34">
        <v>44824.90625</v>
      </c>
      <c r="AL24" t="str">
        <f>_xlfn.XLOOKUP(A20,From_Marty!$K$3:$K$47,From_Marty!$L$3:$L$47,"Not_Found",0,1)</f>
        <v>Not_Found</v>
      </c>
      <c r="AM24" s="21" t="s">
        <v>382</v>
      </c>
      <c r="AN24" s="21" t="s">
        <v>383</v>
      </c>
      <c r="AO24" t="str">
        <f>_xlfn.XLOOKUP(A20,From_Marty!$K$3:$K$47,From_Marty!$M$3:$M$47,"Not_Found",0,1)</f>
        <v>Not_Found</v>
      </c>
    </row>
    <row r="25" spans="1:41" x14ac:dyDescent="0.3">
      <c r="A25" s="22">
        <v>22</v>
      </c>
      <c r="B25" s="21" t="s">
        <v>382</v>
      </c>
      <c r="C25" s="21" t="s">
        <v>383</v>
      </c>
      <c r="D25" s="23" t="s">
        <v>35</v>
      </c>
      <c r="E25" s="22" t="s">
        <v>315</v>
      </c>
      <c r="F25" s="22" t="s">
        <v>46</v>
      </c>
      <c r="G25" s="24">
        <v>0.90625</v>
      </c>
      <c r="H25" s="51"/>
      <c r="I25" s="51"/>
      <c r="Z25" t="s">
        <v>35</v>
      </c>
      <c r="AA25" t="s">
        <v>49</v>
      </c>
      <c r="AB25" t="s">
        <v>81</v>
      </c>
      <c r="AC25" t="str">
        <f t="shared" si="0"/>
        <v>9/21/2022</v>
      </c>
      <c r="AD25" t="str">
        <f t="shared" si="1"/>
        <v>21:35</v>
      </c>
      <c r="AE25" s="8">
        <v>0.89930555555555547</v>
      </c>
      <c r="AF25">
        <f>IF((B21="Tuesday_Night"),1,0)</f>
        <v>0</v>
      </c>
      <c r="AG25">
        <f t="shared" si="2"/>
        <v>1</v>
      </c>
      <c r="AH25" t="s">
        <v>410</v>
      </c>
      <c r="AI25" s="33" t="s">
        <v>49</v>
      </c>
      <c r="AJ25" s="34">
        <v>44825.899305555555</v>
      </c>
      <c r="AL25" t="str">
        <f>_xlfn.XLOOKUP(A21,From_Marty!$K$3:$K$47,From_Marty!$L$3:$L$47,"Not_Found",0,1)</f>
        <v>Wizzards</v>
      </c>
      <c r="AM25" s="14" t="s">
        <v>389</v>
      </c>
      <c r="AN25" s="16" t="s">
        <v>381</v>
      </c>
      <c r="AO25" t="str">
        <f>_xlfn.XLOOKUP(A21,From_Marty!$K$3:$K$47,From_Marty!$M$3:$M$47,"Not_Found",0,1)</f>
        <v>Hammers</v>
      </c>
    </row>
    <row r="26" spans="1:41" x14ac:dyDescent="0.3">
      <c r="A26" s="3">
        <v>23</v>
      </c>
      <c r="B26" s="9" t="s">
        <v>396</v>
      </c>
      <c r="C26" s="10" t="s">
        <v>386</v>
      </c>
      <c r="D26" t="s">
        <v>35</v>
      </c>
      <c r="E26" s="3" t="s">
        <v>316</v>
      </c>
      <c r="F26" s="3" t="s">
        <v>49</v>
      </c>
      <c r="G26" s="8">
        <v>0.89930555555555547</v>
      </c>
      <c r="H26" s="51"/>
      <c r="I26" s="51"/>
      <c r="Z26" t="s">
        <v>35</v>
      </c>
      <c r="AA26" t="s">
        <v>36</v>
      </c>
      <c r="AB26" t="s">
        <v>83</v>
      </c>
      <c r="AC26" t="str">
        <f t="shared" si="0"/>
        <v>9/25/2022</v>
      </c>
      <c r="AD26" t="str">
        <f t="shared" si="1"/>
        <v>20:00</v>
      </c>
      <c r="AE26" s="8">
        <v>0.83333333333333337</v>
      </c>
      <c r="AF26">
        <f>IF((B22="Tuesday_Night"),1,0)</f>
        <v>0</v>
      </c>
      <c r="AG26">
        <v>0</v>
      </c>
      <c r="AI26" s="33" t="s">
        <v>36</v>
      </c>
      <c r="AJ26" s="34">
        <v>44829.833333333336</v>
      </c>
      <c r="AL26" t="str">
        <f>_xlfn.XLOOKUP(A22,From_Marty!$K$3:$K$47,From_Marty!$L$3:$L$47,"Not_Found",0,1)</f>
        <v>Not_Found</v>
      </c>
      <c r="AM26" s="19" t="s">
        <v>446</v>
      </c>
      <c r="AN26" s="19" t="s">
        <v>447</v>
      </c>
      <c r="AO26" t="str">
        <f>_xlfn.XLOOKUP(A22,From_Marty!$K$3:$K$47,From_Marty!$M$3:$M$47,"Not_Found",0,1)</f>
        <v>Not_Found</v>
      </c>
    </row>
    <row r="27" spans="1:41" x14ac:dyDescent="0.3">
      <c r="A27" s="3">
        <v>24</v>
      </c>
      <c r="B27" s="15" t="s">
        <v>394</v>
      </c>
      <c r="C27" s="13" t="s">
        <v>388</v>
      </c>
      <c r="D27" t="s">
        <v>30</v>
      </c>
      <c r="E27" s="3" t="s">
        <v>317</v>
      </c>
      <c r="F27" s="3" t="s">
        <v>31</v>
      </c>
      <c r="G27" s="8">
        <v>0.82291666666666663</v>
      </c>
      <c r="H27" s="50"/>
      <c r="I27" s="50"/>
      <c r="Z27" t="s">
        <v>35</v>
      </c>
      <c r="AA27" t="s">
        <v>36</v>
      </c>
      <c r="AB27" t="s">
        <v>85</v>
      </c>
      <c r="AC27" t="str">
        <f t="shared" si="0"/>
        <v>9/25/2022</v>
      </c>
      <c r="AD27" t="str">
        <f t="shared" si="1"/>
        <v>21:20</v>
      </c>
      <c r="AE27" s="8">
        <v>0.88888888888888884</v>
      </c>
      <c r="AF27">
        <f>IF((B23="Tuesday_Night"),1,0)</f>
        <v>0</v>
      </c>
      <c r="AG27">
        <f t="shared" si="2"/>
        <v>1</v>
      </c>
      <c r="AH27" t="s">
        <v>411</v>
      </c>
      <c r="AI27" s="33" t="s">
        <v>36</v>
      </c>
      <c r="AJ27" s="34">
        <v>44829.888888888891</v>
      </c>
      <c r="AL27" t="str">
        <f>_xlfn.XLOOKUP(A23,From_Marty!$K$3:$K$47,From_Marty!$L$3:$L$47,"Not_Found",0,1)</f>
        <v>CCHC</v>
      </c>
      <c r="AM27" s="9" t="s">
        <v>396</v>
      </c>
      <c r="AN27" s="11" t="s">
        <v>387</v>
      </c>
      <c r="AO27" t="str">
        <f>_xlfn.XLOOKUP(A23,From_Marty!$K$3:$K$47,From_Marty!$M$3:$M$47,"Not_Found",0,1)</f>
        <v>Legends</v>
      </c>
    </row>
    <row r="28" spans="1:41" x14ac:dyDescent="0.3">
      <c r="A28" s="3">
        <v>25</v>
      </c>
      <c r="B28" s="10" t="s">
        <v>386</v>
      </c>
      <c r="C28" s="11" t="s">
        <v>387</v>
      </c>
      <c r="D28" t="s">
        <v>35</v>
      </c>
      <c r="E28" s="3" t="s">
        <v>318</v>
      </c>
      <c r="F28" s="3" t="s">
        <v>36</v>
      </c>
      <c r="G28" s="8">
        <v>0.85416666666666663</v>
      </c>
      <c r="I28" t="s">
        <v>443</v>
      </c>
      <c r="Z28" t="s">
        <v>30</v>
      </c>
      <c r="AA28" t="s">
        <v>41</v>
      </c>
      <c r="AB28" t="s">
        <v>87</v>
      </c>
      <c r="AC28" t="str">
        <f t="shared" si="0"/>
        <v>9/26/2022</v>
      </c>
      <c r="AD28" t="str">
        <f t="shared" si="1"/>
        <v>21:30</v>
      </c>
      <c r="AE28" s="8">
        <v>0.89583333333333337</v>
      </c>
      <c r="AF28">
        <f>IF((H24="Tuesday_Night"),1,0)</f>
        <v>0</v>
      </c>
      <c r="AG28">
        <f t="shared" si="2"/>
        <v>1</v>
      </c>
      <c r="AH28" t="s">
        <v>414</v>
      </c>
      <c r="AI28" s="33" t="s">
        <v>41</v>
      </c>
      <c r="AJ28" s="34">
        <v>44830.895833333336</v>
      </c>
      <c r="AL28" t="str">
        <f>_xlfn.XLOOKUP(A24,From_Marty!$K$3:$K$47,From_Marty!$L$3:$L$47,"Not_Found",0,1)</f>
        <v>Wolves</v>
      </c>
      <c r="AM28" s="15" t="s">
        <v>394</v>
      </c>
      <c r="AN28" s="13" t="s">
        <v>388</v>
      </c>
      <c r="AO28" t="str">
        <f>_xlfn.XLOOKUP(A24,From_Marty!$K$3:$K$47,From_Marty!$M$3:$M$47,"Not_Found",0,1)</f>
        <v>Capitals</v>
      </c>
    </row>
    <row r="29" spans="1:41" x14ac:dyDescent="0.3">
      <c r="A29" s="3">
        <v>26</v>
      </c>
      <c r="B29" s="14" t="s">
        <v>389</v>
      </c>
      <c r="C29" s="12" t="s">
        <v>380</v>
      </c>
      <c r="D29" t="s">
        <v>35</v>
      </c>
      <c r="E29" s="3" t="s">
        <v>318</v>
      </c>
      <c r="F29" s="3" t="s">
        <v>36</v>
      </c>
      <c r="G29" s="8">
        <v>0.90972222222222221</v>
      </c>
      <c r="I29" t="s">
        <v>443</v>
      </c>
      <c r="Z29" t="s">
        <v>35</v>
      </c>
      <c r="AA29" t="s">
        <v>46</v>
      </c>
      <c r="AB29" t="s">
        <v>89</v>
      </c>
      <c r="AC29" t="str">
        <f t="shared" si="0"/>
        <v>9/27/2022</v>
      </c>
      <c r="AD29" t="str">
        <f t="shared" si="1"/>
        <v>21:45</v>
      </c>
      <c r="AE29" s="8">
        <v>0.90625</v>
      </c>
      <c r="AF29">
        <f>IF((B25="Tuesday_Night"),1,0)</f>
        <v>1</v>
      </c>
      <c r="AG29">
        <f t="shared" si="2"/>
        <v>0</v>
      </c>
      <c r="AI29" s="33" t="s">
        <v>46</v>
      </c>
      <c r="AJ29" s="34">
        <v>44831.90625</v>
      </c>
      <c r="AL29" t="str">
        <f>_xlfn.XLOOKUP(A25,From_Marty!$K$3:$K$47,From_Marty!$L$3:$L$47,"Not_Found",0,1)</f>
        <v>Not_Found</v>
      </c>
      <c r="AM29" s="21" t="s">
        <v>382</v>
      </c>
      <c r="AN29" s="21" t="s">
        <v>383</v>
      </c>
      <c r="AO29" t="str">
        <f>_xlfn.XLOOKUP(A25,From_Marty!$K$3:$K$47,From_Marty!$M$3:$M$47,"Not_Found",0,1)</f>
        <v>Not_Found</v>
      </c>
    </row>
    <row r="30" spans="1:41" x14ac:dyDescent="0.3">
      <c r="A30" s="3">
        <v>27</v>
      </c>
      <c r="B30" s="16" t="s">
        <v>381</v>
      </c>
      <c r="C30" s="13" t="s">
        <v>388</v>
      </c>
      <c r="D30" t="s">
        <v>30</v>
      </c>
      <c r="E30" s="3" t="s">
        <v>319</v>
      </c>
      <c r="F30" s="3" t="s">
        <v>41</v>
      </c>
      <c r="G30" s="8">
        <v>0.89583333333333337</v>
      </c>
      <c r="Z30" t="s">
        <v>35</v>
      </c>
      <c r="AA30" t="s">
        <v>49</v>
      </c>
      <c r="AB30" t="s">
        <v>91</v>
      </c>
      <c r="AC30" t="str">
        <f t="shared" si="0"/>
        <v>9/28/2022</v>
      </c>
      <c r="AD30" t="str">
        <f t="shared" si="1"/>
        <v>21:35</v>
      </c>
      <c r="AE30" s="8">
        <v>0.89930555555555547</v>
      </c>
      <c r="AF30">
        <f>IF((B26="Tuesday_Night"),1,0)</f>
        <v>0</v>
      </c>
      <c r="AG30">
        <f t="shared" si="2"/>
        <v>1</v>
      </c>
      <c r="AH30" t="s">
        <v>415</v>
      </c>
      <c r="AI30" s="33" t="s">
        <v>49</v>
      </c>
      <c r="AJ30" s="34">
        <v>44832.899305555555</v>
      </c>
      <c r="AL30" t="str">
        <f>_xlfn.XLOOKUP(A26,From_Marty!$K$3:$K$47,From_Marty!$L$3:$L$47,"Not_Found",0,1)</f>
        <v>CCHC</v>
      </c>
      <c r="AM30" s="9" t="s">
        <v>396</v>
      </c>
      <c r="AN30" s="10" t="s">
        <v>386</v>
      </c>
      <c r="AO30" t="str">
        <f>_xlfn.XLOOKUP(A26,From_Marty!$K$3:$K$47,From_Marty!$M$3:$M$47,"Not_Found",0,1)</f>
        <v>Journeymen</v>
      </c>
    </row>
    <row r="31" spans="1:41" x14ac:dyDescent="0.3">
      <c r="A31" s="22">
        <v>28</v>
      </c>
      <c r="B31" s="21" t="s">
        <v>382</v>
      </c>
      <c r="C31" s="21" t="s">
        <v>383</v>
      </c>
      <c r="D31" s="23" t="s">
        <v>35</v>
      </c>
      <c r="E31" s="22" t="s">
        <v>320</v>
      </c>
      <c r="F31" s="22" t="s">
        <v>46</v>
      </c>
      <c r="G31" s="24">
        <v>0.90625</v>
      </c>
      <c r="Z31" t="s">
        <v>30</v>
      </c>
      <c r="AA31" t="s">
        <v>31</v>
      </c>
      <c r="AB31" t="s">
        <v>93</v>
      </c>
      <c r="AC31" t="str">
        <f t="shared" si="0"/>
        <v>9/29/2022</v>
      </c>
      <c r="AD31" t="str">
        <f t="shared" si="1"/>
        <v>19:45</v>
      </c>
      <c r="AE31" s="8">
        <v>0.82291666666666663</v>
      </c>
      <c r="AF31">
        <f>IF((B27="Tuesday_Night"),1,0)</f>
        <v>0</v>
      </c>
      <c r="AG31">
        <f t="shared" si="2"/>
        <v>1</v>
      </c>
      <c r="AH31" t="s">
        <v>416</v>
      </c>
      <c r="AI31" s="33" t="s">
        <v>31</v>
      </c>
      <c r="AJ31" s="34">
        <v>44833.822916666664</v>
      </c>
      <c r="AL31" t="str">
        <f>_xlfn.XLOOKUP(A27,From_Marty!$K$3:$K$47,From_Marty!$L$3:$L$47,"Not_Found",0,1)</f>
        <v>Lions_Pride</v>
      </c>
      <c r="AM31" s="17" t="s">
        <v>390</v>
      </c>
      <c r="AN31" s="12" t="s">
        <v>380</v>
      </c>
      <c r="AO31" t="str">
        <f>_xlfn.XLOOKUP(A27,From_Marty!$K$3:$K$47,From_Marty!$M$3:$M$47,"Not_Found",0,1)</f>
        <v>Champs</v>
      </c>
    </row>
    <row r="32" spans="1:41" x14ac:dyDescent="0.3">
      <c r="A32" s="3">
        <v>29</v>
      </c>
      <c r="B32" s="15" t="s">
        <v>394</v>
      </c>
      <c r="C32" s="17" t="s">
        <v>390</v>
      </c>
      <c r="D32" t="s">
        <v>35</v>
      </c>
      <c r="E32" s="3" t="s">
        <v>321</v>
      </c>
      <c r="F32" s="3" t="s">
        <v>49</v>
      </c>
      <c r="G32" s="8">
        <v>0.89930555555555547</v>
      </c>
      <c r="H32" s="50"/>
      <c r="I32" s="50"/>
      <c r="Z32" t="s">
        <v>35</v>
      </c>
      <c r="AA32" t="s">
        <v>36</v>
      </c>
      <c r="AB32" t="s">
        <v>97</v>
      </c>
      <c r="AC32" t="str">
        <f t="shared" si="0"/>
        <v>10/2/2022</v>
      </c>
      <c r="AD32" t="str">
        <f t="shared" si="1"/>
        <v>20:00</v>
      </c>
      <c r="AE32" s="8">
        <v>0.83333333333333337</v>
      </c>
      <c r="AF32">
        <f>IF((B28="Tuesday_Night"),1,0)</f>
        <v>0</v>
      </c>
      <c r="AG32">
        <f t="shared" si="2"/>
        <v>1</v>
      </c>
      <c r="AH32" t="s">
        <v>412</v>
      </c>
      <c r="AI32" s="33" t="s">
        <v>36</v>
      </c>
      <c r="AJ32" s="34">
        <v>44836.854166666664</v>
      </c>
      <c r="AL32" t="str">
        <f>_xlfn.XLOOKUP(A28,From_Marty!$K$3:$K$47,From_Marty!$L$3:$L$47,"Not_Found",0,1)</f>
        <v>Journeymen</v>
      </c>
      <c r="AM32" s="10" t="s">
        <v>386</v>
      </c>
      <c r="AN32" s="11" t="s">
        <v>387</v>
      </c>
      <c r="AO32" t="str">
        <f>_xlfn.XLOOKUP(A28,From_Marty!$K$3:$K$47,From_Marty!$M$3:$M$47,"Not_Found",0,1)</f>
        <v>Legends</v>
      </c>
    </row>
    <row r="33" spans="1:41" x14ac:dyDescent="0.3">
      <c r="A33" s="3">
        <v>30</v>
      </c>
      <c r="B33" s="11" t="s">
        <v>387</v>
      </c>
      <c r="C33" s="9" t="s">
        <v>396</v>
      </c>
      <c r="D33" t="s">
        <v>30</v>
      </c>
      <c r="E33" s="3" t="s">
        <v>322</v>
      </c>
      <c r="F33" s="3" t="s">
        <v>31</v>
      </c>
      <c r="G33" s="8">
        <v>0.82291666666666663</v>
      </c>
      <c r="H33" s="51"/>
      <c r="I33" s="51"/>
      <c r="Z33" t="s">
        <v>35</v>
      </c>
      <c r="AA33" t="s">
        <v>36</v>
      </c>
      <c r="AB33" t="s">
        <v>99</v>
      </c>
      <c r="AC33" t="str">
        <f t="shared" si="0"/>
        <v>10/2/2022</v>
      </c>
      <c r="AD33" t="str">
        <f t="shared" si="1"/>
        <v>21:20</v>
      </c>
      <c r="AE33" s="8">
        <v>0.88888888888888884</v>
      </c>
      <c r="AF33">
        <f>IF((B29="Tuesday_Night"),1,0)</f>
        <v>0</v>
      </c>
      <c r="AG33">
        <f t="shared" si="2"/>
        <v>1</v>
      </c>
      <c r="AH33" t="s">
        <v>417</v>
      </c>
      <c r="AI33" s="33" t="s">
        <v>36</v>
      </c>
      <c r="AJ33" s="34">
        <v>44836.909722222219</v>
      </c>
      <c r="AL33" t="str">
        <f>_xlfn.XLOOKUP(A29,From_Marty!$K$3:$K$47,From_Marty!$L$3:$L$47,"Not_Found",0,1)</f>
        <v>Capitals</v>
      </c>
      <c r="AM33" s="15" t="s">
        <v>394</v>
      </c>
      <c r="AN33" s="17" t="s">
        <v>390</v>
      </c>
      <c r="AO33" t="str">
        <f>_xlfn.XLOOKUP(A29,From_Marty!$K$3:$K$47,From_Marty!$M$3:$M$47,"Not_Found",0,1)</f>
        <v>Hammers</v>
      </c>
    </row>
    <row r="34" spans="1:41" x14ac:dyDescent="0.3">
      <c r="A34" s="3">
        <v>31</v>
      </c>
      <c r="B34" s="42" t="s">
        <v>380</v>
      </c>
      <c r="C34" s="42" t="s">
        <v>381</v>
      </c>
      <c r="D34" s="42" t="s">
        <v>30</v>
      </c>
      <c r="E34" s="43" t="s">
        <v>323</v>
      </c>
      <c r="F34" s="43" t="s">
        <v>66</v>
      </c>
      <c r="G34" s="46">
        <v>0.33680555555555558</v>
      </c>
      <c r="I34" t="s">
        <v>464</v>
      </c>
      <c r="Z34" t="s">
        <v>30</v>
      </c>
      <c r="AA34" t="s">
        <v>41</v>
      </c>
      <c r="AB34" t="s">
        <v>101</v>
      </c>
      <c r="AC34" t="str">
        <f t="shared" si="0"/>
        <v>10/3/2022</v>
      </c>
      <c r="AD34" t="str">
        <f t="shared" si="1"/>
        <v>21:30</v>
      </c>
      <c r="AE34" s="8">
        <v>0.89583333333333337</v>
      </c>
      <c r="AF34">
        <f>IF((B30="Tuesday_Night"),1,0)</f>
        <v>0</v>
      </c>
      <c r="AG34">
        <f t="shared" si="2"/>
        <v>1</v>
      </c>
      <c r="AH34" t="s">
        <v>418</v>
      </c>
      <c r="AI34" s="33" t="s">
        <v>41</v>
      </c>
      <c r="AJ34" s="34">
        <v>44837.895833333336</v>
      </c>
      <c r="AL34" t="str">
        <f>_xlfn.XLOOKUP(A30,From_Marty!$K$3:$K$47,From_Marty!$L$3:$L$47,"Not_Found",0,1)</f>
        <v>Wizzards</v>
      </c>
      <c r="AM34" s="16" t="s">
        <v>381</v>
      </c>
      <c r="AN34" s="13" t="s">
        <v>388</v>
      </c>
      <c r="AO34" t="str">
        <f>_xlfn.XLOOKUP(A30,From_Marty!$K$3:$K$47,From_Marty!$M$3:$M$47,"Not_Found",0,1)</f>
        <v>Champs</v>
      </c>
    </row>
    <row r="35" spans="1:41" x14ac:dyDescent="0.3">
      <c r="A35" s="3">
        <v>32</v>
      </c>
      <c r="B35" s="42" t="s">
        <v>448</v>
      </c>
      <c r="C35" s="42" t="s">
        <v>448</v>
      </c>
      <c r="D35" s="47" t="s">
        <v>30</v>
      </c>
      <c r="E35" s="48" t="s">
        <v>323</v>
      </c>
      <c r="F35" s="48" t="s">
        <v>66</v>
      </c>
      <c r="G35" s="49">
        <v>0.3923611111111111</v>
      </c>
      <c r="I35" t="s">
        <v>464</v>
      </c>
      <c r="Z35" t="s">
        <v>35</v>
      </c>
      <c r="AA35" t="s">
        <v>46</v>
      </c>
      <c r="AB35" t="s">
        <v>103</v>
      </c>
      <c r="AC35" t="str">
        <f t="shared" si="0"/>
        <v>10/4/2022</v>
      </c>
      <c r="AD35" t="str">
        <f t="shared" si="1"/>
        <v>21:45</v>
      </c>
      <c r="AE35" s="8">
        <v>0.90625</v>
      </c>
      <c r="AF35">
        <f>IF((B31="Tuesday_Night"),1,0)</f>
        <v>1</v>
      </c>
      <c r="AG35">
        <f t="shared" si="2"/>
        <v>0</v>
      </c>
      <c r="AI35" s="33" t="s">
        <v>46</v>
      </c>
      <c r="AJ35" s="34">
        <v>44838.90625</v>
      </c>
      <c r="AL35" t="str">
        <f>_xlfn.XLOOKUP(A31,From_Marty!$K$3:$K$47,From_Marty!$L$3:$L$47,"Not_Found",0,1)</f>
        <v>Not_Found</v>
      </c>
      <c r="AM35" s="21" t="s">
        <v>382</v>
      </c>
      <c r="AN35" s="21" t="s">
        <v>383</v>
      </c>
      <c r="AO35" t="str">
        <f>_xlfn.XLOOKUP(A31,From_Marty!$K$3:$K$47,From_Marty!$M$3:$M$47,"Not_Found",0,1)</f>
        <v>Not_Found</v>
      </c>
    </row>
    <row r="36" spans="1:41" x14ac:dyDescent="0.3">
      <c r="A36" s="3">
        <v>33</v>
      </c>
      <c r="B36" s="13" t="s">
        <v>388</v>
      </c>
      <c r="C36" s="17" t="s">
        <v>390</v>
      </c>
      <c r="D36" t="s">
        <v>35</v>
      </c>
      <c r="E36" s="3" t="s">
        <v>324</v>
      </c>
      <c r="F36" s="3" t="s">
        <v>36</v>
      </c>
      <c r="G36" s="28">
        <v>0.85763888888888884</v>
      </c>
      <c r="I36" t="s">
        <v>458</v>
      </c>
      <c r="Z36" t="s">
        <v>35</v>
      </c>
      <c r="AA36" t="s">
        <v>49</v>
      </c>
      <c r="AB36" t="s">
        <v>105</v>
      </c>
      <c r="AC36" t="str">
        <f t="shared" si="0"/>
        <v>10/5/2022</v>
      </c>
      <c r="AD36" t="str">
        <f t="shared" si="1"/>
        <v>21:35</v>
      </c>
      <c r="AE36" s="8">
        <v>0.89930555555555547</v>
      </c>
      <c r="AF36">
        <f>IF((H32="Tuesday_Night"),1,0)</f>
        <v>0</v>
      </c>
      <c r="AG36">
        <f t="shared" si="2"/>
        <v>1</v>
      </c>
      <c r="AH36" t="s">
        <v>419</v>
      </c>
      <c r="AI36" s="33" t="s">
        <v>49</v>
      </c>
      <c r="AJ36" s="34">
        <v>44839.899305555555</v>
      </c>
      <c r="AL36" t="str">
        <f>_xlfn.XLOOKUP(A32,From_Marty!$K$3:$K$47,From_Marty!$L$3:$L$47,"Not_Found",0,1)</f>
        <v>Lions_Pride</v>
      </c>
      <c r="AM36" s="14" t="s">
        <v>389</v>
      </c>
      <c r="AN36" s="12" t="s">
        <v>380</v>
      </c>
      <c r="AO36" t="str">
        <f>_xlfn.XLOOKUP(A32,From_Marty!$K$3:$K$47,From_Marty!$M$3:$M$47,"Not_Found",0,1)</f>
        <v>Wolves</v>
      </c>
    </row>
    <row r="37" spans="1:41" x14ac:dyDescent="0.3">
      <c r="A37" s="3">
        <v>34</v>
      </c>
      <c r="B37" s="10" t="s">
        <v>386</v>
      </c>
      <c r="C37" s="9" t="s">
        <v>396</v>
      </c>
      <c r="D37" t="s">
        <v>35</v>
      </c>
      <c r="E37" s="3" t="s">
        <v>324</v>
      </c>
      <c r="F37" s="3" t="s">
        <v>36</v>
      </c>
      <c r="G37" s="28">
        <v>0.91319444444444453</v>
      </c>
      <c r="I37" t="s">
        <v>459</v>
      </c>
      <c r="Z37" t="s">
        <v>30</v>
      </c>
      <c r="AA37" t="s">
        <v>31</v>
      </c>
      <c r="AB37" t="s">
        <v>107</v>
      </c>
      <c r="AC37" t="str">
        <f t="shared" si="0"/>
        <v>10/6/2022</v>
      </c>
      <c r="AD37" t="str">
        <f t="shared" si="1"/>
        <v>19:45</v>
      </c>
      <c r="AE37" s="8">
        <v>0.82291666666666663</v>
      </c>
      <c r="AF37">
        <f>IF((B33="Tuesday_Night"),1,0)</f>
        <v>0</v>
      </c>
      <c r="AG37">
        <f t="shared" si="2"/>
        <v>1</v>
      </c>
      <c r="AH37" t="s">
        <v>413</v>
      </c>
      <c r="AI37" s="33" t="s">
        <v>31</v>
      </c>
      <c r="AJ37" s="34">
        <v>44840.822916666664</v>
      </c>
      <c r="AL37" t="str">
        <f>_xlfn.XLOOKUP(A33,From_Marty!$K$3:$K$47,From_Marty!$L$3:$L$47,"Not_Found",0,1)</f>
        <v>CCHC</v>
      </c>
      <c r="AM37" s="11" t="s">
        <v>387</v>
      </c>
      <c r="AN37" s="9" t="s">
        <v>396</v>
      </c>
      <c r="AO37" t="str">
        <f>_xlfn.XLOOKUP(A33,From_Marty!$K$3:$K$47,From_Marty!$M$3:$M$47,"Not_Found",0,1)</f>
        <v>Legends</v>
      </c>
    </row>
    <row r="38" spans="1:41" x14ac:dyDescent="0.3">
      <c r="A38" s="3">
        <v>35</v>
      </c>
      <c r="B38" s="14" t="s">
        <v>389</v>
      </c>
      <c r="C38" s="15" t="s">
        <v>394</v>
      </c>
      <c r="D38" t="s">
        <v>30</v>
      </c>
      <c r="E38" s="3" t="s">
        <v>325</v>
      </c>
      <c r="F38" s="3" t="s">
        <v>41</v>
      </c>
      <c r="G38" s="8">
        <v>0.89583333333333337</v>
      </c>
      <c r="Z38" t="s">
        <v>30</v>
      </c>
      <c r="AA38" t="s">
        <v>66</v>
      </c>
      <c r="AB38" t="s">
        <v>109</v>
      </c>
      <c r="AC38" t="str">
        <f t="shared" si="0"/>
        <v>10/8/2022</v>
      </c>
      <c r="AD38" t="str">
        <f t="shared" si="1"/>
        <v>8:05</v>
      </c>
      <c r="AE38" s="8">
        <v>0.33680555555555558</v>
      </c>
      <c r="AF38">
        <f>IF((B34="Tuesday_Night"),1,0)</f>
        <v>0</v>
      </c>
      <c r="AG38">
        <f t="shared" si="2"/>
        <v>1</v>
      </c>
      <c r="AH38" t="s">
        <v>420</v>
      </c>
      <c r="AI38" s="33" t="s">
        <v>66</v>
      </c>
      <c r="AJ38" s="34">
        <v>44842.336805555555</v>
      </c>
      <c r="AL38" t="str">
        <f>_xlfn.XLOOKUP(A34,From_Marty!$K$3:$K$47,From_Marty!$L$3:$L$47,"Not_Found",0,1)</f>
        <v>Wizzards</v>
      </c>
      <c r="AM38" s="12" t="s">
        <v>380</v>
      </c>
      <c r="AN38" s="16" t="s">
        <v>381</v>
      </c>
      <c r="AO38" t="str">
        <f>_xlfn.XLOOKUP(A34,From_Marty!$K$3:$K$47,From_Marty!$M$3:$M$47,"Not_Found",0,1)</f>
        <v>Capitals</v>
      </c>
    </row>
    <row r="39" spans="1:41" x14ac:dyDescent="0.3">
      <c r="A39" s="22">
        <v>36</v>
      </c>
      <c r="B39" s="21" t="s">
        <v>382</v>
      </c>
      <c r="C39" s="21" t="s">
        <v>383</v>
      </c>
      <c r="D39" s="23" t="s">
        <v>35</v>
      </c>
      <c r="E39" s="22" t="s">
        <v>326</v>
      </c>
      <c r="F39" s="22" t="s">
        <v>46</v>
      </c>
      <c r="G39" s="24">
        <v>0.90625</v>
      </c>
      <c r="Z39" t="s">
        <v>30</v>
      </c>
      <c r="AA39" t="s">
        <v>66</v>
      </c>
      <c r="AB39" t="s">
        <v>111</v>
      </c>
      <c r="AC39" t="str">
        <f t="shared" si="0"/>
        <v>10/8/2022</v>
      </c>
      <c r="AD39" t="str">
        <f t="shared" si="1"/>
        <v>9:25</v>
      </c>
      <c r="AE39" s="8">
        <v>0.3923611111111111</v>
      </c>
      <c r="AF39">
        <f>IF((B35="Tuesday_Night"),1,0)</f>
        <v>0</v>
      </c>
      <c r="AG39">
        <v>0</v>
      </c>
      <c r="AI39" s="33" t="s">
        <v>66</v>
      </c>
      <c r="AJ39" s="34">
        <v>44842.392361111109</v>
      </c>
      <c r="AL39" t="str">
        <f>_xlfn.XLOOKUP(A35,From_Marty!$K$3:$K$47,From_Marty!$L$3:$L$47,"Not_Found",0,1)</f>
        <v>Not_Found</v>
      </c>
      <c r="AM39" s="20" t="s">
        <v>448</v>
      </c>
      <c r="AN39" s="20" t="s">
        <v>448</v>
      </c>
      <c r="AO39" t="str">
        <f>_xlfn.XLOOKUP(A35,From_Marty!$K$3:$K$47,From_Marty!$M$3:$M$47,"Not_Found",0,1)</f>
        <v>Not_Found</v>
      </c>
    </row>
    <row r="40" spans="1:41" x14ac:dyDescent="0.3">
      <c r="A40" s="3">
        <v>37</v>
      </c>
      <c r="B40" s="13" t="s">
        <v>388</v>
      </c>
      <c r="C40" s="14" t="s">
        <v>389</v>
      </c>
      <c r="D40" t="s">
        <v>35</v>
      </c>
      <c r="E40" s="3" t="s">
        <v>327</v>
      </c>
      <c r="F40" s="3" t="s">
        <v>49</v>
      </c>
      <c r="G40" s="8">
        <v>0.89930555555555547</v>
      </c>
      <c r="Z40" t="s">
        <v>35</v>
      </c>
      <c r="AA40" t="s">
        <v>36</v>
      </c>
      <c r="AB40" t="s">
        <v>113</v>
      </c>
      <c r="AC40" t="str">
        <f t="shared" si="0"/>
        <v>10/9/2022</v>
      </c>
      <c r="AD40" t="str">
        <f t="shared" si="1"/>
        <v>20:15</v>
      </c>
      <c r="AE40" s="8">
        <v>0.84375</v>
      </c>
      <c r="AF40">
        <f>IF((B36="Tuesday_Night"),1,0)</f>
        <v>0</v>
      </c>
      <c r="AG40">
        <f t="shared" si="2"/>
        <v>1</v>
      </c>
      <c r="AH40" t="s">
        <v>421</v>
      </c>
      <c r="AI40" s="33" t="s">
        <v>36</v>
      </c>
      <c r="AJ40" s="34">
        <v>44843.84375</v>
      </c>
      <c r="AL40" t="str">
        <f>_xlfn.XLOOKUP(A36,From_Marty!$K$3:$K$47,From_Marty!$L$3:$L$47,"Not_Found",0,1)</f>
        <v>Wolves</v>
      </c>
      <c r="AM40" s="13" t="s">
        <v>388</v>
      </c>
      <c r="AN40" s="17" t="s">
        <v>390</v>
      </c>
      <c r="AO40" t="str">
        <f>_xlfn.XLOOKUP(A36,From_Marty!$K$3:$K$47,From_Marty!$M$3:$M$47,"Not_Found",0,1)</f>
        <v>Champs</v>
      </c>
    </row>
    <row r="41" spans="1:41" x14ac:dyDescent="0.3">
      <c r="A41" s="3">
        <v>38</v>
      </c>
      <c r="B41" s="11" t="s">
        <v>387</v>
      </c>
      <c r="C41" s="10" t="s">
        <v>386</v>
      </c>
      <c r="D41" t="s">
        <v>30</v>
      </c>
      <c r="E41" s="3" t="s">
        <v>328</v>
      </c>
      <c r="F41" s="3" t="s">
        <v>66</v>
      </c>
      <c r="G41" s="8">
        <v>0.30902777777777779</v>
      </c>
      <c r="Z41" t="s">
        <v>35</v>
      </c>
      <c r="AA41" t="s">
        <v>36</v>
      </c>
      <c r="AB41" t="s">
        <v>115</v>
      </c>
      <c r="AC41" t="str">
        <f t="shared" si="0"/>
        <v>10/9/2022</v>
      </c>
      <c r="AD41" t="str">
        <f t="shared" si="1"/>
        <v>21:35</v>
      </c>
      <c r="AE41" s="8">
        <v>0.89930555555555547</v>
      </c>
      <c r="AF41">
        <f>IF((B37="Tuesday_Night"),1,0)</f>
        <v>0</v>
      </c>
      <c r="AG41">
        <f t="shared" si="2"/>
        <v>1</v>
      </c>
      <c r="AH41" t="s">
        <v>422</v>
      </c>
      <c r="AI41" s="33" t="s">
        <v>36</v>
      </c>
      <c r="AJ41" s="34">
        <v>44843.899305555555</v>
      </c>
      <c r="AL41" t="str">
        <f>_xlfn.XLOOKUP(A37,From_Marty!$K$3:$K$47,From_Marty!$L$3:$L$47,"Not_Found",0,1)</f>
        <v>CCHC</v>
      </c>
      <c r="AM41" s="10" t="s">
        <v>386</v>
      </c>
      <c r="AN41" s="9" t="s">
        <v>396</v>
      </c>
      <c r="AO41" t="str">
        <f>_xlfn.XLOOKUP(A37,From_Marty!$K$3:$K$47,From_Marty!$M$3:$M$47,"Not_Found",0,1)</f>
        <v>Journeymen</v>
      </c>
    </row>
    <row r="42" spans="1:41" x14ac:dyDescent="0.3">
      <c r="A42" s="3">
        <v>39</v>
      </c>
      <c r="B42" s="17" t="s">
        <v>390</v>
      </c>
      <c r="C42" s="16" t="s">
        <v>381</v>
      </c>
      <c r="D42" t="s">
        <v>30</v>
      </c>
      <c r="E42" s="3" t="s">
        <v>328</v>
      </c>
      <c r="F42" s="3" t="s">
        <v>66</v>
      </c>
      <c r="G42" s="8">
        <v>0.36458333333333331</v>
      </c>
      <c r="Z42" t="s">
        <v>30</v>
      </c>
      <c r="AA42" t="s">
        <v>41</v>
      </c>
      <c r="AB42" t="s">
        <v>117</v>
      </c>
      <c r="AC42" t="str">
        <f>TRIM(LEFT(AB42,10))</f>
        <v>10/10/2022</v>
      </c>
      <c r="AD42" t="str">
        <f t="shared" si="1"/>
        <v>21:30</v>
      </c>
      <c r="AE42" s="8">
        <v>0.89583333333333337</v>
      </c>
      <c r="AF42">
        <f>IF((B38="Tuesday_Night"),1,0)</f>
        <v>0</v>
      </c>
      <c r="AG42">
        <f t="shared" si="2"/>
        <v>1</v>
      </c>
      <c r="AH42" t="s">
        <v>423</v>
      </c>
      <c r="AI42" s="33" t="s">
        <v>41</v>
      </c>
      <c r="AJ42" s="34">
        <v>44844.895833333336</v>
      </c>
      <c r="AL42" t="str">
        <f>_xlfn.XLOOKUP(A38,From_Marty!$K$3:$K$47,From_Marty!$L$3:$L$47,"Not_Found",0,1)</f>
        <v>Lions_Pride</v>
      </c>
      <c r="AM42" s="14" t="s">
        <v>389</v>
      </c>
      <c r="AN42" s="15" t="s">
        <v>394</v>
      </c>
      <c r="AO42" t="str">
        <f>_xlfn.XLOOKUP(A38,From_Marty!$K$3:$K$47,From_Marty!$M$3:$M$47,"Not_Found",0,1)</f>
        <v>Hammers</v>
      </c>
    </row>
    <row r="43" spans="1:41" x14ac:dyDescent="0.3">
      <c r="A43" s="3">
        <v>40</v>
      </c>
      <c r="B43" s="12" t="s">
        <v>380</v>
      </c>
      <c r="C43" s="15" t="s">
        <v>394</v>
      </c>
      <c r="D43" t="s">
        <v>30</v>
      </c>
      <c r="E43" s="3" t="s">
        <v>328</v>
      </c>
      <c r="F43" s="3" t="s">
        <v>66</v>
      </c>
      <c r="G43" s="8">
        <v>0.4201388888888889</v>
      </c>
      <c r="Z43" t="s">
        <v>35</v>
      </c>
      <c r="AA43" t="s">
        <v>46</v>
      </c>
      <c r="AB43" t="s">
        <v>119</v>
      </c>
      <c r="AC43" t="str">
        <f t="shared" ref="AC43:AC107" si="3">TRIM(LEFT(AB43,10))</f>
        <v>10/11/2022</v>
      </c>
      <c r="AD43" t="str">
        <f t="shared" si="1"/>
        <v>21:45</v>
      </c>
      <c r="AE43" s="8">
        <v>0.90625</v>
      </c>
      <c r="AF43">
        <f>IF((B39="Tuesday_Night"),1,0)</f>
        <v>1</v>
      </c>
      <c r="AG43">
        <f t="shared" si="2"/>
        <v>0</v>
      </c>
      <c r="AI43" s="33" t="s">
        <v>46</v>
      </c>
      <c r="AJ43" s="34">
        <v>44845.90625</v>
      </c>
      <c r="AL43" t="str">
        <f>_xlfn.XLOOKUP(A39,From_Marty!$K$3:$K$47,From_Marty!$L$3:$L$47,"Not_Found",0,1)</f>
        <v>Not_Found</v>
      </c>
      <c r="AM43" s="21" t="s">
        <v>382</v>
      </c>
      <c r="AN43" s="21" t="s">
        <v>383</v>
      </c>
      <c r="AO43" t="str">
        <f>_xlfn.XLOOKUP(A39,From_Marty!$K$3:$K$47,From_Marty!$M$3:$M$47,"Not_Found",0,1)</f>
        <v>Not_Found</v>
      </c>
    </row>
    <row r="44" spans="1:41" x14ac:dyDescent="0.3">
      <c r="A44" s="3">
        <v>41</v>
      </c>
      <c r="B44" s="19" t="s">
        <v>446</v>
      </c>
      <c r="C44" s="19" t="s">
        <v>447</v>
      </c>
      <c r="D44" s="38" t="s">
        <v>30</v>
      </c>
      <c r="E44" s="39" t="s">
        <v>328</v>
      </c>
      <c r="F44" s="39" t="s">
        <v>66</v>
      </c>
      <c r="G44" s="40">
        <v>0.47569444444444442</v>
      </c>
      <c r="Z44" t="s">
        <v>35</v>
      </c>
      <c r="AA44" t="s">
        <v>49</v>
      </c>
      <c r="AB44" t="s">
        <v>121</v>
      </c>
      <c r="AC44" t="str">
        <f t="shared" si="3"/>
        <v>10/12/2022</v>
      </c>
      <c r="AD44" t="str">
        <f t="shared" si="1"/>
        <v>21:35</v>
      </c>
      <c r="AE44" s="8">
        <v>0.89930555555555547</v>
      </c>
      <c r="AF44">
        <f>IF((B40="Tuesday_Night"),1,0)</f>
        <v>0</v>
      </c>
      <c r="AG44">
        <f t="shared" si="2"/>
        <v>1</v>
      </c>
      <c r="AH44" t="s">
        <v>424</v>
      </c>
      <c r="AI44" s="33" t="s">
        <v>49</v>
      </c>
      <c r="AJ44" s="34">
        <v>44846.899305555555</v>
      </c>
      <c r="AL44" t="str">
        <f>_xlfn.XLOOKUP(A40,From_Marty!$K$3:$K$47,From_Marty!$L$3:$L$47,"Not_Found",0,1)</f>
        <v>Champs</v>
      </c>
      <c r="AM44" s="13" t="s">
        <v>388</v>
      </c>
      <c r="AN44" s="14" t="s">
        <v>389</v>
      </c>
      <c r="AO44" t="str">
        <f>_xlfn.XLOOKUP(A40,From_Marty!$K$3:$K$47,From_Marty!$M$3:$M$47,"Not_Found",0,1)</f>
        <v>Hammers</v>
      </c>
    </row>
    <row r="45" spans="1:41" x14ac:dyDescent="0.3">
      <c r="A45" s="3">
        <v>42</v>
      </c>
      <c r="B45" s="9" t="s">
        <v>396</v>
      </c>
      <c r="C45" s="10" t="s">
        <v>386</v>
      </c>
      <c r="D45" t="s">
        <v>35</v>
      </c>
      <c r="E45" s="3" t="s">
        <v>329</v>
      </c>
      <c r="F45" s="3" t="s">
        <v>36</v>
      </c>
      <c r="G45" s="8">
        <v>0.83333333333333337</v>
      </c>
      <c r="H45" s="50"/>
      <c r="I45" s="50"/>
      <c r="Z45" t="s">
        <v>30</v>
      </c>
      <c r="AA45" t="s">
        <v>66</v>
      </c>
      <c r="AB45" t="s">
        <v>123</v>
      </c>
      <c r="AC45" t="str">
        <f t="shared" si="3"/>
        <v>10/15/2022</v>
      </c>
      <c r="AD45" t="str">
        <f t="shared" si="1"/>
        <v>7:25</v>
      </c>
      <c r="AE45" s="8">
        <v>0.30902777777777779</v>
      </c>
      <c r="AF45">
        <f>IF((B41="Tuesday_Night"),1,0)</f>
        <v>0</v>
      </c>
      <c r="AG45">
        <f t="shared" si="2"/>
        <v>1</v>
      </c>
      <c r="AH45" t="s">
        <v>425</v>
      </c>
      <c r="AI45" s="33" t="s">
        <v>66</v>
      </c>
      <c r="AJ45" s="34">
        <v>44849.309027777781</v>
      </c>
      <c r="AL45" t="str">
        <f>_xlfn.XLOOKUP(A41,From_Marty!$K$3:$K$47,From_Marty!$L$3:$L$47,"Not_Found",0,1)</f>
        <v>Journeymen</v>
      </c>
      <c r="AM45" s="11" t="s">
        <v>387</v>
      </c>
      <c r="AN45" s="10" t="s">
        <v>386</v>
      </c>
      <c r="AO45" t="str">
        <f>_xlfn.XLOOKUP(A41,From_Marty!$K$3:$K$47,From_Marty!$M$3:$M$47,"Not_Found",0,1)</f>
        <v>Legends</v>
      </c>
    </row>
    <row r="46" spans="1:41" x14ac:dyDescent="0.3">
      <c r="A46" s="3">
        <v>43</v>
      </c>
      <c r="B46" s="17" t="s">
        <v>390</v>
      </c>
      <c r="C46" s="14" t="s">
        <v>389</v>
      </c>
      <c r="D46" t="s">
        <v>35</v>
      </c>
      <c r="E46" s="3" t="s">
        <v>329</v>
      </c>
      <c r="F46" s="3" t="s">
        <v>36</v>
      </c>
      <c r="G46" s="8">
        <v>0.88888888888888884</v>
      </c>
      <c r="H46" s="51"/>
      <c r="I46" s="51"/>
      <c r="Z46" t="s">
        <v>30</v>
      </c>
      <c r="AA46" t="s">
        <v>66</v>
      </c>
      <c r="AB46" t="s">
        <v>125</v>
      </c>
      <c r="AC46" t="str">
        <f t="shared" si="3"/>
        <v>10/15/2022</v>
      </c>
      <c r="AD46" t="str">
        <f t="shared" si="1"/>
        <v>8:45</v>
      </c>
      <c r="AE46" s="8">
        <v>0.36458333333333331</v>
      </c>
      <c r="AF46">
        <f>IF((B42="Tuesday_Night"),1,0)</f>
        <v>0</v>
      </c>
      <c r="AG46">
        <f t="shared" si="2"/>
        <v>1</v>
      </c>
      <c r="AH46" t="s">
        <v>426</v>
      </c>
      <c r="AI46" s="33" t="s">
        <v>66</v>
      </c>
      <c r="AJ46" s="34">
        <v>44849.364583333336</v>
      </c>
      <c r="AL46" t="str">
        <f>_xlfn.XLOOKUP(A42,From_Marty!$K$3:$K$47,From_Marty!$L$3:$L$47,"Not_Found",0,1)</f>
        <v>Wizzards</v>
      </c>
      <c r="AM46" s="17" t="s">
        <v>390</v>
      </c>
      <c r="AN46" s="16" t="s">
        <v>381</v>
      </c>
      <c r="AO46" t="str">
        <f>_xlfn.XLOOKUP(A42,From_Marty!$K$3:$K$47,From_Marty!$M$3:$M$47,"Not_Found",0,1)</f>
        <v>Wolves</v>
      </c>
    </row>
    <row r="47" spans="1:41" x14ac:dyDescent="0.3">
      <c r="A47" s="3">
        <v>44</v>
      </c>
      <c r="B47" s="12" t="s">
        <v>380</v>
      </c>
      <c r="C47" s="13" t="s">
        <v>388</v>
      </c>
      <c r="D47" t="s">
        <v>30</v>
      </c>
      <c r="E47" s="3" t="s">
        <v>330</v>
      </c>
      <c r="F47" s="3" t="s">
        <v>41</v>
      </c>
      <c r="G47" s="8">
        <v>0.89583333333333337</v>
      </c>
      <c r="H47" s="51"/>
      <c r="I47" s="51"/>
      <c r="Z47" t="s">
        <v>30</v>
      </c>
      <c r="AA47" t="s">
        <v>66</v>
      </c>
      <c r="AB47" t="s">
        <v>127</v>
      </c>
      <c r="AC47" t="str">
        <f t="shared" si="3"/>
        <v>10/15/2022</v>
      </c>
      <c r="AD47" t="str">
        <f t="shared" si="1"/>
        <v>10:05</v>
      </c>
      <c r="AE47" s="8">
        <v>0.4201388888888889</v>
      </c>
      <c r="AF47">
        <f>IF((B43="Tuesday_Night"),1,0)</f>
        <v>0</v>
      </c>
      <c r="AG47">
        <f t="shared" si="2"/>
        <v>1</v>
      </c>
      <c r="AH47" t="s">
        <v>427</v>
      </c>
      <c r="AI47" s="33" t="s">
        <v>66</v>
      </c>
      <c r="AJ47" s="34">
        <v>44849.420138888891</v>
      </c>
      <c r="AL47" t="str">
        <f>_xlfn.XLOOKUP(A43,From_Marty!$K$3:$K$47,From_Marty!$L$3:$L$47,"Not_Found",0,1)</f>
        <v>Lions_Pride</v>
      </c>
      <c r="AM47" s="12" t="s">
        <v>380</v>
      </c>
      <c r="AN47" s="15" t="s">
        <v>394</v>
      </c>
      <c r="AO47" t="str">
        <f>_xlfn.XLOOKUP(A43,From_Marty!$K$3:$K$47,From_Marty!$M$3:$M$47,"Not_Found",0,1)</f>
        <v>Capitals</v>
      </c>
    </row>
    <row r="48" spans="1:41" x14ac:dyDescent="0.3">
      <c r="A48" s="22">
        <v>45</v>
      </c>
      <c r="B48" s="21" t="s">
        <v>382</v>
      </c>
      <c r="C48" s="21" t="s">
        <v>383</v>
      </c>
      <c r="D48" s="23" t="s">
        <v>35</v>
      </c>
      <c r="E48" s="22" t="s">
        <v>331</v>
      </c>
      <c r="F48" s="22" t="s">
        <v>46</v>
      </c>
      <c r="G48" s="24">
        <v>0.90625</v>
      </c>
      <c r="H48" s="51"/>
      <c r="I48" s="51"/>
      <c r="Z48" t="s">
        <v>30</v>
      </c>
      <c r="AA48" t="s">
        <v>66</v>
      </c>
      <c r="AB48" t="s">
        <v>129</v>
      </c>
      <c r="AC48" t="str">
        <f t="shared" si="3"/>
        <v>10/15/2022</v>
      </c>
      <c r="AD48" t="str">
        <f t="shared" si="1"/>
        <v>11:25</v>
      </c>
      <c r="AE48" s="8">
        <v>0.47569444444444442</v>
      </c>
      <c r="AF48">
        <f>IF((B44="Tuesday_Night"),1,0)</f>
        <v>0</v>
      </c>
      <c r="AG48">
        <v>0</v>
      </c>
      <c r="AI48" s="33" t="s">
        <v>66</v>
      </c>
      <c r="AJ48" s="34">
        <v>44849.475694444445</v>
      </c>
      <c r="AL48" t="str">
        <f>_xlfn.XLOOKUP(A44,From_Marty!$K$3:$K$47,From_Marty!$L$3:$L$47,"Not_Found",0,1)</f>
        <v>Not_Found</v>
      </c>
      <c r="AM48" s="19" t="s">
        <v>446</v>
      </c>
      <c r="AN48" s="19" t="s">
        <v>447</v>
      </c>
      <c r="AO48" t="str">
        <f>_xlfn.XLOOKUP(A44,From_Marty!$K$3:$K$47,From_Marty!$M$3:$M$47,"Not_Found",0,1)</f>
        <v>Not_Found</v>
      </c>
    </row>
    <row r="49" spans="1:41" x14ac:dyDescent="0.3">
      <c r="A49" s="3">
        <v>46</v>
      </c>
      <c r="B49" s="16" t="s">
        <v>381</v>
      </c>
      <c r="C49" s="15" t="s">
        <v>394</v>
      </c>
      <c r="D49" t="s">
        <v>35</v>
      </c>
      <c r="E49" s="3" t="s">
        <v>332</v>
      </c>
      <c r="F49" s="3" t="s">
        <v>49</v>
      </c>
      <c r="G49" s="8">
        <v>0.89930555555555547</v>
      </c>
      <c r="H49" s="50"/>
      <c r="I49" s="50"/>
      <c r="Z49" t="s">
        <v>35</v>
      </c>
      <c r="AA49" t="s">
        <v>36</v>
      </c>
      <c r="AB49" t="s">
        <v>131</v>
      </c>
      <c r="AC49" t="str">
        <f t="shared" si="3"/>
        <v>10/16/2022</v>
      </c>
      <c r="AD49" t="str">
        <f t="shared" si="1"/>
        <v>20:00</v>
      </c>
      <c r="AE49" s="8">
        <v>0.83333333333333337</v>
      </c>
      <c r="AF49">
        <f>IF((H45="Tuesday_Night"),1,0)</f>
        <v>0</v>
      </c>
      <c r="AG49">
        <f t="shared" si="2"/>
        <v>1</v>
      </c>
      <c r="AH49" t="s">
        <v>428</v>
      </c>
      <c r="AI49" s="33" t="s">
        <v>36</v>
      </c>
      <c r="AJ49" s="34">
        <v>44850.833333333336</v>
      </c>
      <c r="AL49" t="str">
        <f>_xlfn.XLOOKUP(A45,From_Marty!$K$3:$K$47,From_Marty!$L$3:$L$47,"Not_Found",0,1)</f>
        <v>CCHC</v>
      </c>
      <c r="AM49" s="9" t="s">
        <v>396</v>
      </c>
      <c r="AN49" s="11" t="s">
        <v>387</v>
      </c>
      <c r="AO49" t="str">
        <f>_xlfn.XLOOKUP(A45,From_Marty!$K$3:$K$47,From_Marty!$M$3:$M$47,"Not_Found",0,1)</f>
        <v>Journeymen</v>
      </c>
    </row>
    <row r="50" spans="1:41" x14ac:dyDescent="0.3">
      <c r="A50" s="22">
        <v>47</v>
      </c>
      <c r="B50" s="21" t="s">
        <v>382</v>
      </c>
      <c r="C50" s="21" t="s">
        <v>383</v>
      </c>
      <c r="D50" s="23" t="s">
        <v>35</v>
      </c>
      <c r="E50" s="22" t="s">
        <v>333</v>
      </c>
      <c r="F50" s="22" t="s">
        <v>46</v>
      </c>
      <c r="G50" s="24">
        <v>0.90625</v>
      </c>
      <c r="H50" s="51"/>
      <c r="I50" s="51"/>
      <c r="Z50" t="s">
        <v>35</v>
      </c>
      <c r="AA50" t="s">
        <v>36</v>
      </c>
      <c r="AB50" t="s">
        <v>133</v>
      </c>
      <c r="AC50" t="str">
        <f t="shared" si="3"/>
        <v>10/16/2022</v>
      </c>
      <c r="AD50" t="str">
        <f t="shared" si="1"/>
        <v>21:20</v>
      </c>
      <c r="AE50" s="8">
        <v>0.88888888888888884</v>
      </c>
      <c r="AF50">
        <f>IF((B46="Tuesday_Night"),1,0)</f>
        <v>0</v>
      </c>
      <c r="AG50">
        <f t="shared" si="2"/>
        <v>1</v>
      </c>
      <c r="AH50" t="s">
        <v>429</v>
      </c>
      <c r="AI50" s="33" t="s">
        <v>36</v>
      </c>
      <c r="AJ50" s="34">
        <v>44850.888888888891</v>
      </c>
      <c r="AL50" t="str">
        <f>_xlfn.XLOOKUP(A46,From_Marty!$K$3:$K$47,From_Marty!$L$3:$L$47,"Not_Found",0,1)</f>
        <v>Wolves</v>
      </c>
      <c r="AM50" s="17" t="s">
        <v>390</v>
      </c>
      <c r="AN50" s="14" t="s">
        <v>389</v>
      </c>
      <c r="AO50" t="str">
        <f>_xlfn.XLOOKUP(A46,From_Marty!$K$3:$K$47,From_Marty!$M$3:$M$47,"Not_Found",0,1)</f>
        <v>Hammers</v>
      </c>
    </row>
    <row r="51" spans="1:41" x14ac:dyDescent="0.3">
      <c r="A51" s="3">
        <v>48</v>
      </c>
      <c r="B51" s="9" t="s">
        <v>396</v>
      </c>
      <c r="C51" s="11" t="s">
        <v>387</v>
      </c>
      <c r="D51" t="s">
        <v>35</v>
      </c>
      <c r="E51" s="3" t="s">
        <v>334</v>
      </c>
      <c r="F51" s="3" t="s">
        <v>49</v>
      </c>
      <c r="G51" s="8">
        <v>0.89930555555555547</v>
      </c>
      <c r="H51" s="50"/>
      <c r="I51" s="50"/>
      <c r="Z51" t="s">
        <v>30</v>
      </c>
      <c r="AA51" t="s">
        <v>41</v>
      </c>
      <c r="AB51" t="s">
        <v>135</v>
      </c>
      <c r="AC51" t="str">
        <f t="shared" si="3"/>
        <v>10/17/2022</v>
      </c>
      <c r="AD51" t="str">
        <f t="shared" si="1"/>
        <v>21:30</v>
      </c>
      <c r="AE51" s="8">
        <v>0.89583333333333337</v>
      </c>
      <c r="AF51">
        <f>IF((B47="Tuesday_Night"),1,0)</f>
        <v>0</v>
      </c>
      <c r="AG51">
        <f t="shared" si="2"/>
        <v>1</v>
      </c>
      <c r="AH51" t="s">
        <v>430</v>
      </c>
      <c r="AI51" s="33" t="s">
        <v>41</v>
      </c>
      <c r="AJ51" s="34">
        <v>44851.895833333336</v>
      </c>
      <c r="AL51" t="str">
        <f>_xlfn.XLOOKUP(A47,From_Marty!$K$3:$K$47,From_Marty!$L$3:$L$47,"Not_Found",0,1)</f>
        <v>Capitals</v>
      </c>
      <c r="AM51" s="12" t="s">
        <v>380</v>
      </c>
      <c r="AN51" s="13" t="s">
        <v>388</v>
      </c>
      <c r="AO51" t="str">
        <f>_xlfn.XLOOKUP(A47,From_Marty!$K$3:$K$47,From_Marty!$M$3:$M$47,"Not_Found",0,1)</f>
        <v>Champs</v>
      </c>
    </row>
    <row r="52" spans="1:41" x14ac:dyDescent="0.3">
      <c r="A52" s="3">
        <v>49</v>
      </c>
      <c r="B52" s="17" t="s">
        <v>390</v>
      </c>
      <c r="C52" s="12" t="s">
        <v>380</v>
      </c>
      <c r="D52" t="s">
        <v>30</v>
      </c>
      <c r="E52" s="3" t="s">
        <v>335</v>
      </c>
      <c r="F52" s="3" t="s">
        <v>31</v>
      </c>
      <c r="G52" s="8">
        <v>0.84375</v>
      </c>
      <c r="H52" s="50"/>
      <c r="I52" s="50"/>
      <c r="Z52" t="s">
        <v>35</v>
      </c>
      <c r="AA52" t="s">
        <v>46</v>
      </c>
      <c r="AB52" t="s">
        <v>137</v>
      </c>
      <c r="AC52" t="str">
        <f t="shared" si="3"/>
        <v>10/18/2022</v>
      </c>
      <c r="AD52" t="str">
        <f t="shared" si="1"/>
        <v>21:45</v>
      </c>
      <c r="AE52" s="8">
        <v>0.90625</v>
      </c>
      <c r="AF52">
        <f>IF((B48="Tuesday_Night"),1,0)</f>
        <v>1</v>
      </c>
      <c r="AG52">
        <f t="shared" si="2"/>
        <v>0</v>
      </c>
      <c r="AI52" s="33" t="s">
        <v>46</v>
      </c>
      <c r="AJ52" s="34">
        <v>44852.90625</v>
      </c>
      <c r="AL52" t="str">
        <f>_xlfn.XLOOKUP(A48,From_Marty!$K$3:$K$47,From_Marty!$L$3:$L$47,"Not_Found",0,1)</f>
        <v>Not_Found</v>
      </c>
      <c r="AM52" s="21" t="s">
        <v>382</v>
      </c>
      <c r="AN52" s="21" t="s">
        <v>383</v>
      </c>
      <c r="AO52" t="str">
        <f>_xlfn.XLOOKUP(A48,From_Marty!$K$3:$K$47,From_Marty!$M$3:$M$47,"Not_Found",0,1)</f>
        <v>Not_Found</v>
      </c>
    </row>
    <row r="53" spans="1:41" x14ac:dyDescent="0.3">
      <c r="A53" s="3">
        <v>50</v>
      </c>
      <c r="B53" s="15" t="s">
        <v>394</v>
      </c>
      <c r="C53" s="13" t="s">
        <v>388</v>
      </c>
      <c r="D53" t="s">
        <v>35</v>
      </c>
      <c r="E53" s="3" t="s">
        <v>336</v>
      </c>
      <c r="F53" s="3" t="s">
        <v>36</v>
      </c>
      <c r="G53" s="8">
        <v>0.83333333333333337</v>
      </c>
      <c r="H53" s="51"/>
      <c r="I53" s="51"/>
      <c r="Z53" t="s">
        <v>35</v>
      </c>
      <c r="AA53" t="s">
        <v>49</v>
      </c>
      <c r="AB53" t="s">
        <v>139</v>
      </c>
      <c r="AC53" t="str">
        <f t="shared" si="3"/>
        <v>10/19/2022</v>
      </c>
      <c r="AD53" t="str">
        <f t="shared" si="1"/>
        <v>21:35</v>
      </c>
      <c r="AE53" s="8">
        <v>0.89930555555555547</v>
      </c>
      <c r="AF53">
        <f>IF((B49="Tuesday_Night"),1,0)</f>
        <v>0</v>
      </c>
      <c r="AG53">
        <f t="shared" si="2"/>
        <v>1</v>
      </c>
      <c r="AH53" t="s">
        <v>431</v>
      </c>
      <c r="AI53" s="33" t="s">
        <v>49</v>
      </c>
      <c r="AJ53" s="34">
        <v>44853.899305555555</v>
      </c>
      <c r="AL53" t="str">
        <f>_xlfn.XLOOKUP(A49,From_Marty!$K$3:$K$47,From_Marty!$L$3:$L$47,"Not_Found",0,1)</f>
        <v>Lions_Pride</v>
      </c>
      <c r="AM53" s="9" t="s">
        <v>396</v>
      </c>
      <c r="AN53" s="10" t="s">
        <v>386</v>
      </c>
      <c r="AO53" t="str">
        <f>_xlfn.XLOOKUP(A49,From_Marty!$K$3:$K$47,From_Marty!$M$3:$M$47,"Not_Found",0,1)</f>
        <v>Wizzards</v>
      </c>
    </row>
    <row r="54" spans="1:41" x14ac:dyDescent="0.3">
      <c r="A54" s="3">
        <v>51</v>
      </c>
      <c r="B54" s="10" t="s">
        <v>386</v>
      </c>
      <c r="C54" s="11" t="s">
        <v>387</v>
      </c>
      <c r="D54" t="s">
        <v>35</v>
      </c>
      <c r="E54" s="3" t="s">
        <v>336</v>
      </c>
      <c r="F54" s="3" t="s">
        <v>36</v>
      </c>
      <c r="G54" s="8">
        <v>0.88888888888888884</v>
      </c>
      <c r="H54" s="51"/>
      <c r="I54" s="51"/>
      <c r="Z54" t="s">
        <v>35</v>
      </c>
      <c r="AA54" t="s">
        <v>46</v>
      </c>
      <c r="AB54" t="s">
        <v>141</v>
      </c>
      <c r="AC54" t="str">
        <f t="shared" si="3"/>
        <v>10/25/2022</v>
      </c>
      <c r="AD54" t="str">
        <f t="shared" si="1"/>
        <v>21:45</v>
      </c>
      <c r="AE54" s="8">
        <v>0.90625</v>
      </c>
      <c r="AF54">
        <f>IF((B50="Tuesday_Night"),1,0)</f>
        <v>1</v>
      </c>
      <c r="AG54">
        <f t="shared" si="2"/>
        <v>0</v>
      </c>
      <c r="AI54" s="33" t="s">
        <v>46</v>
      </c>
      <c r="AJ54" s="34">
        <v>44859.90625</v>
      </c>
      <c r="AL54" t="str">
        <f>_xlfn.XLOOKUP(A50,From_Marty!$K$3:$K$47,From_Marty!$L$3:$L$47,"Not_Found",0,1)</f>
        <v>Not_Found</v>
      </c>
      <c r="AM54" s="21" t="s">
        <v>382</v>
      </c>
      <c r="AN54" s="21" t="s">
        <v>383</v>
      </c>
      <c r="AO54" t="str">
        <f>_xlfn.XLOOKUP(A50,From_Marty!$K$3:$K$47,From_Marty!$M$3:$M$47,"Not_Found",0,1)</f>
        <v>Not_Found</v>
      </c>
    </row>
    <row r="55" spans="1:41" x14ac:dyDescent="0.3">
      <c r="A55" s="3">
        <v>52</v>
      </c>
      <c r="B55" s="14" t="s">
        <v>389</v>
      </c>
      <c r="C55" s="16" t="s">
        <v>381</v>
      </c>
      <c r="D55" t="s">
        <v>30</v>
      </c>
      <c r="E55" s="3" t="s">
        <v>337</v>
      </c>
      <c r="F55" s="3" t="s">
        <v>41</v>
      </c>
      <c r="G55" s="8">
        <v>0.89583333333333337</v>
      </c>
      <c r="H55" s="50"/>
      <c r="I55" s="50"/>
      <c r="Z55" t="s">
        <v>35</v>
      </c>
      <c r="AA55" t="s">
        <v>49</v>
      </c>
      <c r="AB55" t="s">
        <v>143</v>
      </c>
      <c r="AC55" t="str">
        <f t="shared" si="3"/>
        <v>10/26/2022</v>
      </c>
      <c r="AD55" t="str">
        <f t="shared" si="1"/>
        <v>21:35</v>
      </c>
      <c r="AE55" s="8">
        <v>0.89930555555555547</v>
      </c>
      <c r="AF55">
        <f>IF((B51="Tuesday_Night"),1,0)</f>
        <v>0</v>
      </c>
      <c r="AG55">
        <f t="shared" si="2"/>
        <v>1</v>
      </c>
      <c r="AH55" t="s">
        <v>432</v>
      </c>
      <c r="AI55" s="33" t="s">
        <v>49</v>
      </c>
      <c r="AJ55" s="34">
        <v>44860.899305555555</v>
      </c>
      <c r="AL55" t="str">
        <f>_xlfn.XLOOKUP(A51,From_Marty!$K$3:$K$47,From_Marty!$L$3:$L$47,"Not_Found",0,1)</f>
        <v>CCHC</v>
      </c>
      <c r="AM55" s="16" t="s">
        <v>381</v>
      </c>
      <c r="AN55" s="15" t="s">
        <v>394</v>
      </c>
      <c r="AO55" t="str">
        <f>_xlfn.XLOOKUP(A51,From_Marty!$K$3:$K$47,From_Marty!$M$3:$M$47,"Not_Found",0,1)</f>
        <v>Legends</v>
      </c>
    </row>
    <row r="56" spans="1:41" x14ac:dyDescent="0.3">
      <c r="A56" s="22">
        <v>53</v>
      </c>
      <c r="B56" s="21" t="s">
        <v>382</v>
      </c>
      <c r="C56" s="21" t="s">
        <v>383</v>
      </c>
      <c r="D56" s="23" t="s">
        <v>35</v>
      </c>
      <c r="E56" s="22" t="s">
        <v>338</v>
      </c>
      <c r="F56" s="22" t="s">
        <v>46</v>
      </c>
      <c r="G56" s="24">
        <v>0.90625</v>
      </c>
      <c r="H56" s="51"/>
      <c r="I56" s="51"/>
      <c r="Z56" t="s">
        <v>30</v>
      </c>
      <c r="AA56" t="s">
        <v>31</v>
      </c>
      <c r="AB56" t="s">
        <v>145</v>
      </c>
      <c r="AC56" t="str">
        <f t="shared" si="3"/>
        <v>10/27/2022</v>
      </c>
      <c r="AD56" t="str">
        <f t="shared" si="1"/>
        <v>22:15</v>
      </c>
      <c r="AE56" s="8">
        <v>0.92708333333333337</v>
      </c>
      <c r="AF56">
        <f>IF((H52="Tuesday_Night"),1,0)</f>
        <v>0</v>
      </c>
      <c r="AG56">
        <f t="shared" si="2"/>
        <v>1</v>
      </c>
      <c r="AH56" t="s">
        <v>433</v>
      </c>
      <c r="AI56" s="33" t="s">
        <v>31</v>
      </c>
      <c r="AJ56" s="34">
        <v>44861.84375</v>
      </c>
      <c r="AL56" t="str">
        <f>_xlfn.XLOOKUP(A52,From_Marty!$K$3:$K$47,From_Marty!$L$3:$L$47,"Not_Found",0,1)</f>
        <v>Wolves</v>
      </c>
      <c r="AM56" s="14" t="s">
        <v>389</v>
      </c>
      <c r="AN56" s="16" t="s">
        <v>381</v>
      </c>
      <c r="AO56" t="str">
        <f>_xlfn.XLOOKUP(A52,From_Marty!$K$3:$K$47,From_Marty!$M$3:$M$47,"Not_Found",0,1)</f>
        <v>Capitals</v>
      </c>
    </row>
    <row r="57" spans="1:41" x14ac:dyDescent="0.3">
      <c r="A57" s="3">
        <v>54</v>
      </c>
      <c r="B57" s="15" t="s">
        <v>394</v>
      </c>
      <c r="C57" s="17" t="s">
        <v>390</v>
      </c>
      <c r="D57" t="s">
        <v>35</v>
      </c>
      <c r="E57" s="3" t="s">
        <v>339</v>
      </c>
      <c r="F57" s="3" t="s">
        <v>49</v>
      </c>
      <c r="G57" s="8">
        <v>0.89930555555555547</v>
      </c>
      <c r="H57" s="51"/>
      <c r="I57" s="51"/>
      <c r="Z57" t="s">
        <v>35</v>
      </c>
      <c r="AA57" t="s">
        <v>36</v>
      </c>
      <c r="AB57" t="s">
        <v>147</v>
      </c>
      <c r="AC57" t="str">
        <f t="shared" si="3"/>
        <v>10/30/2022</v>
      </c>
      <c r="AD57" t="str">
        <f t="shared" si="1"/>
        <v>20:00</v>
      </c>
      <c r="AE57" s="8">
        <v>0.83333333333333337</v>
      </c>
      <c r="AF57">
        <f>IF((B53="Tuesday_Night"),1,0)</f>
        <v>0</v>
      </c>
      <c r="AG57">
        <f t="shared" si="2"/>
        <v>1</v>
      </c>
      <c r="AH57" t="s">
        <v>434</v>
      </c>
      <c r="AI57" s="33" t="s">
        <v>36</v>
      </c>
      <c r="AJ57" s="34">
        <v>44864.833333333336</v>
      </c>
      <c r="AL57" t="str">
        <f>_xlfn.XLOOKUP(A53,From_Marty!$K$3:$K$47,From_Marty!$L$3:$L$47,"Not_Found",0,1)</f>
        <v>Lions_Pride</v>
      </c>
      <c r="AM57" s="15" t="s">
        <v>394</v>
      </c>
      <c r="AN57" s="13" t="s">
        <v>388</v>
      </c>
      <c r="AO57" t="str">
        <f>_xlfn.XLOOKUP(A53,From_Marty!$K$3:$K$47,From_Marty!$M$3:$M$47,"Not_Found",0,1)</f>
        <v>Champs</v>
      </c>
    </row>
    <row r="58" spans="1:41" x14ac:dyDescent="0.3">
      <c r="A58" s="3">
        <v>55</v>
      </c>
      <c r="B58" s="11" t="s">
        <v>387</v>
      </c>
      <c r="C58" s="9" t="s">
        <v>396</v>
      </c>
      <c r="D58" t="s">
        <v>30</v>
      </c>
      <c r="E58" s="3" t="s">
        <v>340</v>
      </c>
      <c r="F58" s="3" t="s">
        <v>31</v>
      </c>
      <c r="G58" s="28">
        <v>0.92708333333333337</v>
      </c>
      <c r="H58" s="51"/>
      <c r="I58" s="51"/>
      <c r="Z58" t="s">
        <v>35</v>
      </c>
      <c r="AA58" t="s">
        <v>36</v>
      </c>
      <c r="AB58" t="s">
        <v>149</v>
      </c>
      <c r="AC58" t="str">
        <f t="shared" si="3"/>
        <v>10/30/2022</v>
      </c>
      <c r="AD58" t="str">
        <f t="shared" si="1"/>
        <v>21:20</v>
      </c>
      <c r="AE58" s="8">
        <v>0.88888888888888884</v>
      </c>
      <c r="AF58">
        <f>IF((B54="Tuesday_Night"),1,0)</f>
        <v>0</v>
      </c>
      <c r="AG58">
        <f t="shared" si="2"/>
        <v>1</v>
      </c>
      <c r="AH58" t="s">
        <v>435</v>
      </c>
      <c r="AI58" s="33" t="s">
        <v>36</v>
      </c>
      <c r="AJ58" s="34">
        <v>44864.888888888891</v>
      </c>
      <c r="AL58" t="str">
        <f>_xlfn.XLOOKUP(A54,From_Marty!$K$3:$K$47,From_Marty!$L$3:$L$47,"Not_Found",0,1)</f>
        <v>Journeymen</v>
      </c>
      <c r="AM58" s="10" t="s">
        <v>386</v>
      </c>
      <c r="AN58" s="11" t="s">
        <v>387</v>
      </c>
      <c r="AO58" t="str">
        <f>_xlfn.XLOOKUP(A54,From_Marty!$K$3:$K$47,From_Marty!$M$3:$M$47,"Not_Found",0,1)</f>
        <v>Legends</v>
      </c>
    </row>
    <row r="59" spans="1:41" x14ac:dyDescent="0.3">
      <c r="A59" s="3">
        <v>56</v>
      </c>
      <c r="B59" s="16" t="s">
        <v>381</v>
      </c>
      <c r="C59" s="13" t="s">
        <v>388</v>
      </c>
      <c r="D59" t="s">
        <v>30</v>
      </c>
      <c r="E59" s="3" t="s">
        <v>341</v>
      </c>
      <c r="F59" s="3" t="s">
        <v>66</v>
      </c>
      <c r="G59" s="8">
        <v>0.30902777777777779</v>
      </c>
      <c r="H59" s="51"/>
      <c r="I59" s="51"/>
      <c r="Z59" t="s">
        <v>30</v>
      </c>
      <c r="AA59" t="s">
        <v>41</v>
      </c>
      <c r="AB59" t="s">
        <v>151</v>
      </c>
      <c r="AC59" t="str">
        <f t="shared" si="3"/>
        <v>10/31/2022</v>
      </c>
      <c r="AD59" t="str">
        <f t="shared" si="1"/>
        <v>21:30</v>
      </c>
      <c r="AE59" s="8">
        <v>0.89583333333333337</v>
      </c>
      <c r="AF59">
        <f>IF((B55="Tuesday_Night"),1,0)</f>
        <v>0</v>
      </c>
      <c r="AG59">
        <f t="shared" si="2"/>
        <v>1</v>
      </c>
      <c r="AH59" t="s">
        <v>436</v>
      </c>
      <c r="AI59" s="33" t="s">
        <v>41</v>
      </c>
      <c r="AJ59" s="34">
        <v>44865.895833333336</v>
      </c>
      <c r="AL59" t="str">
        <f>_xlfn.XLOOKUP(A55,From_Marty!$K$3:$K$47,From_Marty!$L$3:$L$47,"Not_Found",0,1)</f>
        <v>Wizzards</v>
      </c>
      <c r="AM59" s="17" t="s">
        <v>390</v>
      </c>
      <c r="AN59" s="12" t="s">
        <v>380</v>
      </c>
      <c r="AO59" t="str">
        <f>_xlfn.XLOOKUP(A55,From_Marty!$K$3:$K$47,From_Marty!$M$3:$M$47,"Not_Found",0,1)</f>
        <v>Hammers</v>
      </c>
    </row>
    <row r="60" spans="1:41" x14ac:dyDescent="0.3">
      <c r="A60" s="3">
        <v>57</v>
      </c>
      <c r="B60" s="14" t="s">
        <v>389</v>
      </c>
      <c r="C60" s="12" t="s">
        <v>380</v>
      </c>
      <c r="D60" t="s">
        <v>30</v>
      </c>
      <c r="E60" s="3" t="s">
        <v>341</v>
      </c>
      <c r="F60" s="3" t="s">
        <v>66</v>
      </c>
      <c r="G60" s="8">
        <v>0.36458333333333331</v>
      </c>
      <c r="H60" s="51"/>
      <c r="I60" s="51"/>
      <c r="Z60" t="s">
        <v>35</v>
      </c>
      <c r="AA60" t="s">
        <v>46</v>
      </c>
      <c r="AB60" t="s">
        <v>156</v>
      </c>
      <c r="AC60" t="str">
        <f t="shared" si="3"/>
        <v>11/1/2022</v>
      </c>
      <c r="AD60" t="str">
        <f t="shared" si="1"/>
        <v>21:45</v>
      </c>
      <c r="AE60" s="8">
        <v>0.90625</v>
      </c>
      <c r="AF60">
        <f>IF((B56="Tuesday_Night"),1,0)</f>
        <v>1</v>
      </c>
      <c r="AG60">
        <f t="shared" si="2"/>
        <v>0</v>
      </c>
      <c r="AI60" s="33" t="s">
        <v>46</v>
      </c>
      <c r="AJ60" s="34">
        <v>44866.90625</v>
      </c>
      <c r="AL60" t="str">
        <f>_xlfn.XLOOKUP(A56,From_Marty!$K$3:$K$47,From_Marty!$L$3:$L$47,"Not_Found",0,1)</f>
        <v>Not_Found</v>
      </c>
      <c r="AM60" s="21" t="s">
        <v>382</v>
      </c>
      <c r="AN60" s="21" t="s">
        <v>383</v>
      </c>
      <c r="AO60" t="str">
        <f>_xlfn.XLOOKUP(A56,From_Marty!$K$3:$K$47,From_Marty!$M$3:$M$47,"Not_Found",0,1)</f>
        <v>Not_Found</v>
      </c>
    </row>
    <row r="61" spans="1:41" x14ac:dyDescent="0.3">
      <c r="A61" s="3">
        <v>58</v>
      </c>
      <c r="B61" s="20" t="s">
        <v>448</v>
      </c>
      <c r="C61" s="20" t="s">
        <v>448</v>
      </c>
      <c r="D61" s="35" t="s">
        <v>30</v>
      </c>
      <c r="E61" s="36" t="s">
        <v>341</v>
      </c>
      <c r="F61" s="36" t="s">
        <v>66</v>
      </c>
      <c r="G61" s="37">
        <v>0.4201388888888889</v>
      </c>
      <c r="H61" s="51"/>
      <c r="I61" s="51"/>
      <c r="Z61" t="s">
        <v>35</v>
      </c>
      <c r="AA61" t="s">
        <v>49</v>
      </c>
      <c r="AB61" t="s">
        <v>158</v>
      </c>
      <c r="AC61" t="str">
        <f t="shared" si="3"/>
        <v>11/2/2022</v>
      </c>
      <c r="AD61" t="str">
        <f t="shared" si="1"/>
        <v>21:35</v>
      </c>
      <c r="AE61" s="8">
        <v>0.89930555555555547</v>
      </c>
      <c r="AF61">
        <f>IF((B57="Tuesday_Night"),1,0)</f>
        <v>0</v>
      </c>
      <c r="AG61">
        <f t="shared" si="2"/>
        <v>1</v>
      </c>
      <c r="AH61" t="s">
        <v>437</v>
      </c>
      <c r="AI61" s="33" t="s">
        <v>49</v>
      </c>
      <c r="AJ61" s="34">
        <v>44867.899305555555</v>
      </c>
      <c r="AL61" t="str">
        <f>_xlfn.XLOOKUP(A57,From_Marty!$K$3:$K$47,From_Marty!$L$3:$L$47,"Not_Found",0,1)</f>
        <v>Lions_Pride</v>
      </c>
      <c r="AM61" s="15" t="s">
        <v>394</v>
      </c>
      <c r="AN61" s="17" t="s">
        <v>390</v>
      </c>
      <c r="AO61" t="str">
        <f>_xlfn.XLOOKUP(A57,From_Marty!$K$3:$K$47,From_Marty!$M$3:$M$47,"Not_Found",0,1)</f>
        <v>Wolves</v>
      </c>
    </row>
    <row r="62" spans="1:41" x14ac:dyDescent="0.3">
      <c r="A62" s="3">
        <v>59</v>
      </c>
      <c r="B62" s="10" t="s">
        <v>386</v>
      </c>
      <c r="C62" s="9" t="s">
        <v>396</v>
      </c>
      <c r="D62" t="s">
        <v>35</v>
      </c>
      <c r="E62" s="3" t="s">
        <v>342</v>
      </c>
      <c r="F62" s="3" t="s">
        <v>36</v>
      </c>
      <c r="G62" s="8">
        <v>0.83333333333333337</v>
      </c>
      <c r="H62" s="51"/>
      <c r="I62" s="51"/>
      <c r="Z62" t="s">
        <v>30</v>
      </c>
      <c r="AA62" t="s">
        <v>31</v>
      </c>
      <c r="AB62" t="s">
        <v>160</v>
      </c>
      <c r="AC62" t="str">
        <f t="shared" si="3"/>
        <v>11/3/2022</v>
      </c>
      <c r="AD62" t="str">
        <f t="shared" si="1"/>
        <v>22:15</v>
      </c>
      <c r="AE62" s="8">
        <v>0.92708333333333337</v>
      </c>
      <c r="AF62">
        <f>IF((B58="Tuesday_Night"),1,0)</f>
        <v>0</v>
      </c>
      <c r="AG62">
        <f t="shared" si="2"/>
        <v>1</v>
      </c>
      <c r="AH62" t="s">
        <v>438</v>
      </c>
      <c r="AI62" s="33" t="s">
        <v>31</v>
      </c>
      <c r="AJ62" s="34">
        <v>44868.927083333336</v>
      </c>
      <c r="AL62" t="str">
        <f>_xlfn.XLOOKUP(A58,From_Marty!$K$3:$K$47,From_Marty!$L$3:$L$47,"Not_Found",0,1)</f>
        <v>CCHC</v>
      </c>
      <c r="AM62" s="11" t="s">
        <v>387</v>
      </c>
      <c r="AN62" s="9" t="s">
        <v>396</v>
      </c>
      <c r="AO62" t="str">
        <f>_xlfn.XLOOKUP(A58,From_Marty!$K$3:$K$47,From_Marty!$M$3:$M$47,"Not_Found",0,1)</f>
        <v>Legends</v>
      </c>
    </row>
    <row r="63" spans="1:41" x14ac:dyDescent="0.3">
      <c r="A63" s="3">
        <v>60</v>
      </c>
      <c r="B63" s="13" t="s">
        <v>388</v>
      </c>
      <c r="C63" s="14" t="s">
        <v>389</v>
      </c>
      <c r="D63" t="s">
        <v>35</v>
      </c>
      <c r="E63" s="3" t="s">
        <v>342</v>
      </c>
      <c r="F63" s="3" t="s">
        <v>36</v>
      </c>
      <c r="G63" s="8">
        <v>0.88888888888888884</v>
      </c>
      <c r="H63" s="51"/>
      <c r="I63" s="51"/>
      <c r="Z63" t="s">
        <v>30</v>
      </c>
      <c r="AA63" t="s">
        <v>66</v>
      </c>
      <c r="AB63" t="s">
        <v>162</v>
      </c>
      <c r="AC63" t="str">
        <f t="shared" si="3"/>
        <v>11/5/2022</v>
      </c>
      <c r="AD63" t="str">
        <f t="shared" si="1"/>
        <v>7:25</v>
      </c>
      <c r="AE63" s="8">
        <v>0.30902777777777779</v>
      </c>
      <c r="AF63">
        <f>IF((B59="Tuesday_Night"),1,0)</f>
        <v>0</v>
      </c>
      <c r="AG63">
        <f t="shared" si="2"/>
        <v>1</v>
      </c>
      <c r="AH63" t="s">
        <v>439</v>
      </c>
      <c r="AI63" s="33" t="s">
        <v>66</v>
      </c>
      <c r="AJ63" s="34">
        <v>44870.309027777781</v>
      </c>
      <c r="AL63" t="str">
        <f>_xlfn.XLOOKUP(A59,From_Marty!$K$3:$K$47,From_Marty!$L$3:$L$47,"Not_Found",0,1)</f>
        <v>Wizzards</v>
      </c>
      <c r="AM63" s="16" t="s">
        <v>381</v>
      </c>
      <c r="AN63" s="13" t="s">
        <v>388</v>
      </c>
      <c r="AO63" t="str">
        <f>_xlfn.XLOOKUP(A59,From_Marty!$K$3:$K$47,From_Marty!$M$3:$M$47,"Not_Found",0,1)</f>
        <v>Champs</v>
      </c>
    </row>
    <row r="64" spans="1:41" x14ac:dyDescent="0.3">
      <c r="A64" s="3">
        <v>61</v>
      </c>
      <c r="B64" s="17" t="s">
        <v>390</v>
      </c>
      <c r="C64" s="15" t="s">
        <v>394</v>
      </c>
      <c r="D64" t="s">
        <v>30</v>
      </c>
      <c r="E64" s="3" t="s">
        <v>343</v>
      </c>
      <c r="F64" s="3" t="s">
        <v>41</v>
      </c>
      <c r="G64" s="8">
        <v>0.89583333333333337</v>
      </c>
      <c r="H64" s="51"/>
      <c r="I64" s="51"/>
      <c r="Z64" t="s">
        <v>30</v>
      </c>
      <c r="AA64" t="s">
        <v>66</v>
      </c>
      <c r="AB64" t="s">
        <v>164</v>
      </c>
      <c r="AC64" t="str">
        <f t="shared" si="3"/>
        <v>11/5/2022</v>
      </c>
      <c r="AD64" t="str">
        <f t="shared" si="1"/>
        <v>8:45</v>
      </c>
      <c r="AE64" s="8">
        <v>0.36458333333333331</v>
      </c>
      <c r="AF64">
        <f>IF((B60="Tuesday_Night"),1,0)</f>
        <v>0</v>
      </c>
      <c r="AG64">
        <f t="shared" si="2"/>
        <v>1</v>
      </c>
      <c r="AH64" t="s">
        <v>440</v>
      </c>
      <c r="AI64" s="33" t="s">
        <v>66</v>
      </c>
      <c r="AJ64" s="34">
        <v>44870.364583333336</v>
      </c>
      <c r="AL64" t="str">
        <f>_xlfn.XLOOKUP(A60,From_Marty!$K$3:$K$47,From_Marty!$L$3:$L$47,"Not_Found",0,1)</f>
        <v>Capitals</v>
      </c>
      <c r="AM64" s="14" t="s">
        <v>389</v>
      </c>
      <c r="AN64" s="12" t="s">
        <v>380</v>
      </c>
      <c r="AO64" t="str">
        <f>_xlfn.XLOOKUP(A60,From_Marty!$K$3:$K$47,From_Marty!$M$3:$M$47,"Not_Found",0,1)</f>
        <v>Hammers</v>
      </c>
    </row>
    <row r="65" spans="1:41" x14ac:dyDescent="0.3">
      <c r="A65" s="22">
        <v>62</v>
      </c>
      <c r="B65" s="21" t="s">
        <v>382</v>
      </c>
      <c r="C65" s="21" t="s">
        <v>383</v>
      </c>
      <c r="D65" s="23" t="s">
        <v>35</v>
      </c>
      <c r="E65" s="22" t="s">
        <v>344</v>
      </c>
      <c r="F65" s="22" t="s">
        <v>46</v>
      </c>
      <c r="G65" s="24">
        <v>0.90625</v>
      </c>
      <c r="Z65" t="s">
        <v>30</v>
      </c>
      <c r="AA65" t="s">
        <v>66</v>
      </c>
      <c r="AB65" t="s">
        <v>166</v>
      </c>
      <c r="AC65" t="str">
        <f t="shared" si="3"/>
        <v>11/5/2022</v>
      </c>
      <c r="AD65" t="str">
        <f t="shared" si="1"/>
        <v>10:05</v>
      </c>
      <c r="AE65" s="8">
        <v>0.4201388888888889</v>
      </c>
      <c r="AF65">
        <f>IF((B61="Tuesday_Night"),1,0)</f>
        <v>0</v>
      </c>
      <c r="AG65">
        <v>0</v>
      </c>
      <c r="AI65" s="33" t="s">
        <v>66</v>
      </c>
      <c r="AJ65" s="34">
        <v>44870.420138888891</v>
      </c>
      <c r="AL65" t="str">
        <f>_xlfn.XLOOKUP(A61,From_Marty!$K$3:$K$47,From_Marty!$L$3:$L$47,"Not_Found",0,1)</f>
        <v>Not_Found</v>
      </c>
      <c r="AM65" s="20" t="s">
        <v>448</v>
      </c>
      <c r="AN65" s="20" t="s">
        <v>448</v>
      </c>
      <c r="AO65" t="str">
        <f>_xlfn.XLOOKUP(A61,From_Marty!$K$3:$K$47,From_Marty!$M$3:$M$47,"Not_Found",0,1)</f>
        <v>Not_Found</v>
      </c>
    </row>
    <row r="66" spans="1:41" x14ac:dyDescent="0.3">
      <c r="A66" s="3">
        <v>63</v>
      </c>
      <c r="B66" s="12" t="s">
        <v>380</v>
      </c>
      <c r="C66" s="16" t="s">
        <v>381</v>
      </c>
      <c r="D66" t="s">
        <v>35</v>
      </c>
      <c r="E66" s="3" t="s">
        <v>345</v>
      </c>
      <c r="F66" s="3" t="s">
        <v>49</v>
      </c>
      <c r="G66" s="8">
        <v>0.89930555555555547</v>
      </c>
      <c r="Z66" t="s">
        <v>35</v>
      </c>
      <c r="AA66" t="s">
        <v>36</v>
      </c>
      <c r="AB66" t="s">
        <v>168</v>
      </c>
      <c r="AC66" t="str">
        <f t="shared" si="3"/>
        <v>11/6/2022</v>
      </c>
      <c r="AD66" t="str">
        <f t="shared" si="1"/>
        <v>20:00</v>
      </c>
      <c r="AE66" s="8">
        <v>0.83333333333333337</v>
      </c>
      <c r="AF66">
        <f>IF((B62="Tuesday_Night"),1,0)</f>
        <v>0</v>
      </c>
      <c r="AG66">
        <f t="shared" si="2"/>
        <v>1</v>
      </c>
      <c r="AH66" t="s">
        <v>441</v>
      </c>
      <c r="AI66" s="33" t="s">
        <v>36</v>
      </c>
      <c r="AJ66" s="34">
        <v>44871.833333333336</v>
      </c>
      <c r="AL66" t="str">
        <f>_xlfn.XLOOKUP(A62,From_Marty!$K$3:$K$47,From_Marty!$L$3:$L$47,"Not_Found",0,1)</f>
        <v>CCHC</v>
      </c>
      <c r="AM66" s="10" t="s">
        <v>386</v>
      </c>
      <c r="AN66" s="9" t="s">
        <v>396</v>
      </c>
      <c r="AO66" t="str">
        <f>_xlfn.XLOOKUP(A62,From_Marty!$K$3:$K$47,From_Marty!$M$3:$M$47,"Not_Found",0,1)</f>
        <v>Journeymen</v>
      </c>
    </row>
    <row r="67" spans="1:41" x14ac:dyDescent="0.3">
      <c r="A67" s="3">
        <v>64</v>
      </c>
      <c r="B67" s="20" t="s">
        <v>448</v>
      </c>
      <c r="C67" s="20" t="s">
        <v>448</v>
      </c>
      <c r="D67" s="35" t="s">
        <v>30</v>
      </c>
      <c r="E67" s="36" t="s">
        <v>346</v>
      </c>
      <c r="F67" s="36" t="s">
        <v>31</v>
      </c>
      <c r="G67" s="37">
        <v>0.83333333333333337</v>
      </c>
      <c r="I67" t="s">
        <v>451</v>
      </c>
      <c r="Z67" t="s">
        <v>35</v>
      </c>
      <c r="AA67" t="s">
        <v>36</v>
      </c>
      <c r="AB67" t="s">
        <v>170</v>
      </c>
      <c r="AC67" t="str">
        <f t="shared" si="3"/>
        <v>11/6/2022</v>
      </c>
      <c r="AD67" t="str">
        <f t="shared" si="1"/>
        <v>21:20</v>
      </c>
      <c r="AE67" s="8">
        <v>0.88888888888888884</v>
      </c>
      <c r="AF67">
        <f>IF((B63="Tuesday_Night"),1,0)</f>
        <v>0</v>
      </c>
      <c r="AG67">
        <f t="shared" si="2"/>
        <v>1</v>
      </c>
      <c r="AH67" t="s">
        <v>397</v>
      </c>
      <c r="AI67" s="33" t="s">
        <v>36</v>
      </c>
      <c r="AJ67" s="34">
        <v>44871.888888888891</v>
      </c>
    </row>
    <row r="68" spans="1:41" x14ac:dyDescent="0.3">
      <c r="A68" s="3">
        <v>65</v>
      </c>
      <c r="B68" s="11" t="s">
        <v>387</v>
      </c>
      <c r="C68" s="10" t="s">
        <v>386</v>
      </c>
      <c r="D68" t="s">
        <v>30</v>
      </c>
      <c r="E68" s="3" t="s">
        <v>346</v>
      </c>
      <c r="F68" s="3" t="s">
        <v>31</v>
      </c>
      <c r="G68" s="8">
        <v>0.88888888888888884</v>
      </c>
      <c r="I68" t="s">
        <v>461</v>
      </c>
      <c r="Z68" t="s">
        <v>30</v>
      </c>
      <c r="AA68" t="s">
        <v>41</v>
      </c>
      <c r="AB68" t="s">
        <v>172</v>
      </c>
      <c r="AC68" t="str">
        <f t="shared" si="3"/>
        <v>11/7/2022</v>
      </c>
      <c r="AD68" t="str">
        <f t="shared" si="1"/>
        <v>21:30</v>
      </c>
      <c r="AE68" s="8">
        <v>0.89583333333333337</v>
      </c>
      <c r="AF68">
        <f>IF((B64="Tuesday_Night"),1,0)</f>
        <v>0</v>
      </c>
      <c r="AG68">
        <f t="shared" si="2"/>
        <v>1</v>
      </c>
      <c r="AH68" t="s">
        <v>466</v>
      </c>
      <c r="AI68" s="33" t="s">
        <v>41</v>
      </c>
      <c r="AJ68" s="34">
        <v>44872.895833333336</v>
      </c>
    </row>
    <row r="69" spans="1:41" x14ac:dyDescent="0.3">
      <c r="A69" s="3">
        <v>66</v>
      </c>
      <c r="B69" s="14" t="s">
        <v>389</v>
      </c>
      <c r="C69" s="16" t="s">
        <v>381</v>
      </c>
      <c r="D69" t="s">
        <v>30</v>
      </c>
      <c r="E69" s="3" t="s">
        <v>347</v>
      </c>
      <c r="F69" s="3" t="s">
        <v>41</v>
      </c>
      <c r="G69" s="8">
        <v>0.89583333333333337</v>
      </c>
      <c r="Z69" t="s">
        <v>35</v>
      </c>
      <c r="AA69" t="s">
        <v>46</v>
      </c>
      <c r="AB69" t="s">
        <v>174</v>
      </c>
      <c r="AC69" t="str">
        <f t="shared" si="3"/>
        <v>11/8/2022</v>
      </c>
      <c r="AD69" t="str">
        <f t="shared" ref="AD69:AD125" si="4">TRIM(RIGHT(AB69,5))</f>
        <v>21:45</v>
      </c>
      <c r="AE69" s="8">
        <v>0.90625</v>
      </c>
      <c r="AF69">
        <f>IF((B65="Tuesday_Night"),1,0)</f>
        <v>1</v>
      </c>
      <c r="AG69">
        <f t="shared" si="2"/>
        <v>0</v>
      </c>
      <c r="AI69" s="33" t="s">
        <v>46</v>
      </c>
      <c r="AJ69" s="34">
        <v>44873.90625</v>
      </c>
    </row>
    <row r="70" spans="1:41" x14ac:dyDescent="0.3">
      <c r="A70" s="22">
        <v>67</v>
      </c>
      <c r="B70" s="21" t="s">
        <v>382</v>
      </c>
      <c r="C70" s="21" t="s">
        <v>383</v>
      </c>
      <c r="D70" s="23" t="s">
        <v>35</v>
      </c>
      <c r="E70" s="22" t="s">
        <v>348</v>
      </c>
      <c r="F70" s="22" t="s">
        <v>46</v>
      </c>
      <c r="G70" s="24">
        <v>0.90625</v>
      </c>
      <c r="Z70" t="s">
        <v>35</v>
      </c>
      <c r="AA70" t="s">
        <v>49</v>
      </c>
      <c r="AB70" t="s">
        <v>176</v>
      </c>
      <c r="AC70" t="str">
        <f t="shared" si="3"/>
        <v>11/9/2022</v>
      </c>
      <c r="AD70" t="str">
        <f t="shared" si="4"/>
        <v>21:35</v>
      </c>
      <c r="AE70" s="8">
        <v>0.89930555555555547</v>
      </c>
      <c r="AF70" t="e">
        <f>IF((#REF!="Tuesday_Night"),1,0)</f>
        <v>#REF!</v>
      </c>
      <c r="AG70">
        <f>1</f>
        <v>1</v>
      </c>
      <c r="AH70" t="s">
        <v>479</v>
      </c>
      <c r="AI70" s="33" t="s">
        <v>49</v>
      </c>
      <c r="AJ70" s="34">
        <v>44874.899305555555</v>
      </c>
    </row>
    <row r="71" spans="1:41" x14ac:dyDescent="0.3">
      <c r="A71" s="3">
        <v>68</v>
      </c>
      <c r="B71" s="9" t="s">
        <v>396</v>
      </c>
      <c r="C71" s="11" t="s">
        <v>387</v>
      </c>
      <c r="D71" t="s">
        <v>35</v>
      </c>
      <c r="E71" s="3" t="s">
        <v>349</v>
      </c>
      <c r="F71" s="3" t="s">
        <v>49</v>
      </c>
      <c r="G71" s="8">
        <v>0.89930555555555547</v>
      </c>
      <c r="Z71" t="s">
        <v>30</v>
      </c>
      <c r="AA71" t="s">
        <v>31</v>
      </c>
      <c r="AB71" t="s">
        <v>178</v>
      </c>
      <c r="AC71" t="str">
        <f t="shared" si="3"/>
        <v>11/10/2022</v>
      </c>
      <c r="AD71" t="str">
        <f t="shared" si="4"/>
        <v>22:15</v>
      </c>
      <c r="AE71" s="8">
        <v>0.92708333333333337</v>
      </c>
      <c r="AF71">
        <f>IF((B67="Tuesday_Night"),1,0)</f>
        <v>0</v>
      </c>
      <c r="AG71">
        <f>0</f>
        <v>0</v>
      </c>
      <c r="AH71" t="s">
        <v>463</v>
      </c>
      <c r="AI71" s="33" t="s">
        <v>31</v>
      </c>
      <c r="AJ71" s="34">
        <v>44875.833333333336</v>
      </c>
    </row>
    <row r="72" spans="1:41" x14ac:dyDescent="0.3">
      <c r="A72" s="3">
        <v>69</v>
      </c>
      <c r="B72" s="15" t="s">
        <v>394</v>
      </c>
      <c r="C72" s="12" t="s">
        <v>380</v>
      </c>
      <c r="D72" t="s">
        <v>30</v>
      </c>
      <c r="E72" s="3" t="s">
        <v>350</v>
      </c>
      <c r="F72" s="3" t="s">
        <v>31</v>
      </c>
      <c r="G72" s="8">
        <v>0.85416666666666663</v>
      </c>
      <c r="I72" t="s">
        <v>451</v>
      </c>
      <c r="AE72" s="8"/>
      <c r="AG72">
        <v>1</v>
      </c>
      <c r="AH72" t="s">
        <v>399</v>
      </c>
      <c r="AI72" s="33"/>
      <c r="AJ72" s="34"/>
    </row>
    <row r="73" spans="1:41" x14ac:dyDescent="0.3">
      <c r="A73" s="3">
        <v>70</v>
      </c>
      <c r="B73" s="12" t="s">
        <v>380</v>
      </c>
      <c r="C73" s="17" t="s">
        <v>390</v>
      </c>
      <c r="D73" t="s">
        <v>30</v>
      </c>
      <c r="E73" s="3" t="s">
        <v>351</v>
      </c>
      <c r="F73" s="3" t="s">
        <v>66</v>
      </c>
      <c r="G73" s="8">
        <v>0.30902777777777779</v>
      </c>
      <c r="Z73" t="s">
        <v>30</v>
      </c>
      <c r="AA73" t="s">
        <v>41</v>
      </c>
      <c r="AB73" t="s">
        <v>180</v>
      </c>
      <c r="AC73" t="str">
        <f t="shared" si="3"/>
        <v>11/14/2022</v>
      </c>
      <c r="AD73" t="str">
        <f t="shared" si="4"/>
        <v>21:30</v>
      </c>
      <c r="AE73" s="8">
        <v>0.89583333333333337</v>
      </c>
      <c r="AF73">
        <f>IF((B69="Tuesday_Night"),1,0)</f>
        <v>0</v>
      </c>
      <c r="AG73">
        <f t="shared" si="2"/>
        <v>1</v>
      </c>
      <c r="AH73" t="s">
        <v>398</v>
      </c>
      <c r="AI73" s="33" t="s">
        <v>41</v>
      </c>
      <c r="AJ73" s="34">
        <v>44879.895833333336</v>
      </c>
    </row>
    <row r="74" spans="1:41" x14ac:dyDescent="0.3">
      <c r="A74" s="3">
        <v>71</v>
      </c>
      <c r="B74" s="9" t="s">
        <v>396</v>
      </c>
      <c r="C74" s="10" t="s">
        <v>386</v>
      </c>
      <c r="D74" t="s">
        <v>30</v>
      </c>
      <c r="E74" s="3" t="s">
        <v>351</v>
      </c>
      <c r="F74" s="3" t="s">
        <v>66</v>
      </c>
      <c r="G74" s="8">
        <v>0.36458333333333331</v>
      </c>
      <c r="Z74" t="s">
        <v>35</v>
      </c>
      <c r="AA74" t="s">
        <v>46</v>
      </c>
      <c r="AB74" t="s">
        <v>182</v>
      </c>
      <c r="AC74" t="str">
        <f t="shared" si="3"/>
        <v>11/15/2022</v>
      </c>
      <c r="AD74" t="str">
        <f t="shared" si="4"/>
        <v>21:45</v>
      </c>
      <c r="AE74" s="8">
        <v>0.90625</v>
      </c>
      <c r="AF74">
        <f>IF((B70="Tuesday_Night"),1,0)</f>
        <v>1</v>
      </c>
      <c r="AG74">
        <f t="shared" ref="AG74:AG123" si="5">IF((AF74=0),1,0)</f>
        <v>0</v>
      </c>
      <c r="AI74" s="33" t="s">
        <v>46</v>
      </c>
      <c r="AJ74" s="34">
        <v>44880.90625</v>
      </c>
    </row>
    <row r="75" spans="1:41" x14ac:dyDescent="0.3">
      <c r="A75" s="3">
        <v>72</v>
      </c>
      <c r="B75" s="16" t="s">
        <v>381</v>
      </c>
      <c r="C75" s="13" t="s">
        <v>388</v>
      </c>
      <c r="D75" t="s">
        <v>30</v>
      </c>
      <c r="E75" s="3" t="s">
        <v>351</v>
      </c>
      <c r="F75" s="3" t="s">
        <v>66</v>
      </c>
      <c r="G75" s="8">
        <v>0.4201388888888889</v>
      </c>
      <c r="Z75" t="s">
        <v>35</v>
      </c>
      <c r="AA75" t="s">
        <v>49</v>
      </c>
      <c r="AB75" t="s">
        <v>184</v>
      </c>
      <c r="AC75" t="str">
        <f t="shared" si="3"/>
        <v>11/16/2022</v>
      </c>
      <c r="AD75" t="str">
        <f t="shared" si="4"/>
        <v>21:35</v>
      </c>
      <c r="AE75" s="8">
        <v>0.89930555555555547</v>
      </c>
      <c r="AF75" t="e">
        <f>IF((#REF!="Tuesday_Night"),1,0)</f>
        <v>#REF!</v>
      </c>
      <c r="AG75">
        <v>1</v>
      </c>
      <c r="AH75" t="s">
        <v>401</v>
      </c>
      <c r="AI75" s="33" t="s">
        <v>49</v>
      </c>
      <c r="AJ75" s="34">
        <v>44881.899305555555</v>
      </c>
    </row>
    <row r="76" spans="1:41" x14ac:dyDescent="0.3">
      <c r="A76" s="3">
        <v>73</v>
      </c>
      <c r="B76" s="19" t="s">
        <v>446</v>
      </c>
      <c r="C76" s="19" t="s">
        <v>447</v>
      </c>
      <c r="D76" s="38" t="s">
        <v>30</v>
      </c>
      <c r="E76" s="39" t="s">
        <v>351</v>
      </c>
      <c r="F76" s="39" t="s">
        <v>66</v>
      </c>
      <c r="G76" s="40">
        <v>0.47569444444444442</v>
      </c>
      <c r="Z76" t="s">
        <v>30</v>
      </c>
      <c r="AA76" t="s">
        <v>31</v>
      </c>
      <c r="AB76" t="s">
        <v>186</v>
      </c>
      <c r="AC76" t="str">
        <f t="shared" si="3"/>
        <v>11/17/2022</v>
      </c>
      <c r="AD76" t="str">
        <f t="shared" si="4"/>
        <v>22:15</v>
      </c>
      <c r="AE76" s="8">
        <v>0.92708333333333337</v>
      </c>
      <c r="AF76">
        <f>IF((B71="Tuesday_Night"),1,0)</f>
        <v>0</v>
      </c>
      <c r="AG76">
        <f t="shared" si="5"/>
        <v>1</v>
      </c>
      <c r="AH76" t="s">
        <v>467</v>
      </c>
      <c r="AI76" s="33" t="s">
        <v>31</v>
      </c>
      <c r="AJ76" s="34">
        <v>44882.854166666664</v>
      </c>
    </row>
    <row r="77" spans="1:41" x14ac:dyDescent="0.3">
      <c r="A77" s="3">
        <v>74</v>
      </c>
      <c r="B77" s="11" t="s">
        <v>387</v>
      </c>
      <c r="C77" s="10" t="s">
        <v>386</v>
      </c>
      <c r="D77" t="s">
        <v>35</v>
      </c>
      <c r="E77" s="3" t="s">
        <v>352</v>
      </c>
      <c r="F77" s="3" t="s">
        <v>36</v>
      </c>
      <c r="G77" s="8">
        <v>0.83333333333333337</v>
      </c>
      <c r="Z77" t="s">
        <v>30</v>
      </c>
      <c r="AA77" t="s">
        <v>66</v>
      </c>
      <c r="AB77" t="s">
        <v>188</v>
      </c>
      <c r="AC77" t="str">
        <f t="shared" si="3"/>
        <v>11/19/2022</v>
      </c>
      <c r="AD77" t="str">
        <f t="shared" si="4"/>
        <v>7:25</v>
      </c>
      <c r="AE77" s="8">
        <v>0.30902777777777779</v>
      </c>
      <c r="AF77">
        <f>IF((B75="Tuesday_Night"),1,0)</f>
        <v>0</v>
      </c>
      <c r="AG77">
        <f t="shared" si="5"/>
        <v>1</v>
      </c>
      <c r="AH77" t="s">
        <v>400</v>
      </c>
      <c r="AI77" s="33" t="s">
        <v>66</v>
      </c>
      <c r="AJ77" s="34">
        <v>44884.309027777781</v>
      </c>
    </row>
    <row r="78" spans="1:41" x14ac:dyDescent="0.3">
      <c r="A78" s="3">
        <v>75</v>
      </c>
      <c r="B78" s="17" t="s">
        <v>390</v>
      </c>
      <c r="C78" s="14" t="s">
        <v>389</v>
      </c>
      <c r="D78" t="s">
        <v>35</v>
      </c>
      <c r="E78" s="3" t="s">
        <v>352</v>
      </c>
      <c r="F78" s="3" t="s">
        <v>36</v>
      </c>
      <c r="G78" s="8">
        <v>0.88888888888888884</v>
      </c>
      <c r="Z78" t="s">
        <v>30</v>
      </c>
      <c r="AA78" t="s">
        <v>66</v>
      </c>
      <c r="AB78" t="s">
        <v>190</v>
      </c>
      <c r="AC78" t="str">
        <f t="shared" si="3"/>
        <v>11/19/2022</v>
      </c>
      <c r="AD78" t="str">
        <f t="shared" si="4"/>
        <v>8:45</v>
      </c>
      <c r="AE78" s="8">
        <v>0.36458333333333331</v>
      </c>
      <c r="AF78" t="e">
        <f>IF((#REF!="Tuesday_Night"),1,0)</f>
        <v>#REF!</v>
      </c>
      <c r="AG78">
        <f>1</f>
        <v>1</v>
      </c>
      <c r="AH78" t="s">
        <v>403</v>
      </c>
      <c r="AI78" s="33" t="s">
        <v>66</v>
      </c>
      <c r="AJ78" s="34">
        <v>44884.364583333336</v>
      </c>
    </row>
    <row r="79" spans="1:41" x14ac:dyDescent="0.3">
      <c r="A79" s="3">
        <v>76</v>
      </c>
      <c r="B79" s="13" t="s">
        <v>388</v>
      </c>
      <c r="C79" s="15" t="s">
        <v>394</v>
      </c>
      <c r="D79" t="s">
        <v>30</v>
      </c>
      <c r="E79" s="3" t="s">
        <v>353</v>
      </c>
      <c r="F79" s="3" t="s">
        <v>41</v>
      </c>
      <c r="G79" s="8">
        <v>0.89583333333333337</v>
      </c>
      <c r="Z79" t="s">
        <v>30</v>
      </c>
      <c r="AA79" t="s">
        <v>66</v>
      </c>
      <c r="AB79" t="s">
        <v>192</v>
      </c>
      <c r="AC79" t="str">
        <f t="shared" si="3"/>
        <v>11/19/2022</v>
      </c>
      <c r="AD79" t="str">
        <f t="shared" si="4"/>
        <v>10:05</v>
      </c>
      <c r="AE79" s="8">
        <v>0.4201388888888889</v>
      </c>
      <c r="AF79" t="e">
        <f>IF((#REF!="Tuesday_Night"),1,0)</f>
        <v>#REF!</v>
      </c>
      <c r="AG79">
        <f>1</f>
        <v>1</v>
      </c>
      <c r="AH79" t="s">
        <v>468</v>
      </c>
      <c r="AI79" s="33" t="s">
        <v>66</v>
      </c>
      <c r="AJ79" s="34">
        <v>44884.420138888891</v>
      </c>
    </row>
    <row r="80" spans="1:41" x14ac:dyDescent="0.3">
      <c r="A80" s="3">
        <v>77</v>
      </c>
      <c r="B80" s="15" t="s">
        <v>394</v>
      </c>
      <c r="C80" s="12" t="s">
        <v>380</v>
      </c>
      <c r="D80" t="s">
        <v>35</v>
      </c>
      <c r="E80" s="3" t="s">
        <v>355</v>
      </c>
      <c r="F80" s="3" t="s">
        <v>36</v>
      </c>
      <c r="G80" s="8">
        <v>0.83333333333333337</v>
      </c>
      <c r="Z80" t="s">
        <v>30</v>
      </c>
      <c r="AA80" t="s">
        <v>66</v>
      </c>
      <c r="AB80" t="s">
        <v>194</v>
      </c>
      <c r="AC80" t="str">
        <f t="shared" si="3"/>
        <v>11/19/2022</v>
      </c>
      <c r="AD80" t="str">
        <f t="shared" si="4"/>
        <v>11:25</v>
      </c>
      <c r="AE80" s="8">
        <v>0.47569444444444442</v>
      </c>
      <c r="AF80">
        <f>IF((B76="Tuesday_Night"),1,0)</f>
        <v>0</v>
      </c>
      <c r="AG80">
        <v>0</v>
      </c>
      <c r="AI80" s="33" t="s">
        <v>66</v>
      </c>
      <c r="AJ80" s="34">
        <v>44884.475694444445</v>
      </c>
    </row>
    <row r="81" spans="1:36" x14ac:dyDescent="0.3">
      <c r="A81" s="3">
        <v>78</v>
      </c>
      <c r="B81" s="9" t="s">
        <v>396</v>
      </c>
      <c r="C81" s="11" t="s">
        <v>387</v>
      </c>
      <c r="D81" t="s">
        <v>35</v>
      </c>
      <c r="E81" s="3" t="s">
        <v>355</v>
      </c>
      <c r="F81" s="3" t="s">
        <v>36</v>
      </c>
      <c r="G81" s="8">
        <v>0.88888888888888884</v>
      </c>
      <c r="Z81" t="s">
        <v>35</v>
      </c>
      <c r="AA81" t="s">
        <v>36</v>
      </c>
      <c r="AB81" t="s">
        <v>196</v>
      </c>
      <c r="AC81" t="str">
        <f t="shared" si="3"/>
        <v>11/20/2022</v>
      </c>
      <c r="AD81" t="str">
        <f t="shared" si="4"/>
        <v>20:00</v>
      </c>
      <c r="AE81" s="8">
        <v>0.83333333333333337</v>
      </c>
      <c r="AF81">
        <f>IF((B74="Tuesday_Night"),1,0)</f>
        <v>0</v>
      </c>
      <c r="AG81">
        <f t="shared" si="5"/>
        <v>1</v>
      </c>
      <c r="AH81" t="s">
        <v>404</v>
      </c>
      <c r="AI81" s="33" t="s">
        <v>36</v>
      </c>
      <c r="AJ81" s="34">
        <v>44885.833333333336</v>
      </c>
    </row>
    <row r="82" spans="1:36" x14ac:dyDescent="0.3">
      <c r="A82" s="3">
        <v>79</v>
      </c>
      <c r="B82" s="14" t="s">
        <v>389</v>
      </c>
      <c r="C82" s="16" t="s">
        <v>381</v>
      </c>
      <c r="D82" t="s">
        <v>30</v>
      </c>
      <c r="E82" s="3" t="s">
        <v>356</v>
      </c>
      <c r="F82" s="3" t="s">
        <v>41</v>
      </c>
      <c r="G82" s="8">
        <v>0.89583333333333337</v>
      </c>
      <c r="Z82" t="s">
        <v>35</v>
      </c>
      <c r="AA82" t="s">
        <v>36</v>
      </c>
      <c r="AB82" t="s">
        <v>198</v>
      </c>
      <c r="AC82" t="str">
        <f t="shared" si="3"/>
        <v>11/20/2022</v>
      </c>
      <c r="AD82" t="str">
        <f t="shared" si="4"/>
        <v>21:20</v>
      </c>
      <c r="AE82" s="8">
        <v>0.88888888888888884</v>
      </c>
      <c r="AF82">
        <f>IF((B78="Tuesday_Night"),1,0)</f>
        <v>0</v>
      </c>
      <c r="AG82">
        <f t="shared" si="5"/>
        <v>1</v>
      </c>
      <c r="AH82" t="s">
        <v>402</v>
      </c>
      <c r="AI82" s="33" t="s">
        <v>36</v>
      </c>
      <c r="AJ82" s="34">
        <v>44885.888888888891</v>
      </c>
    </row>
    <row r="83" spans="1:36" x14ac:dyDescent="0.3">
      <c r="A83" s="22">
        <v>80</v>
      </c>
      <c r="B83" s="21" t="s">
        <v>382</v>
      </c>
      <c r="C83" s="21" t="s">
        <v>383</v>
      </c>
      <c r="D83" s="23" t="s">
        <v>35</v>
      </c>
      <c r="E83" s="22" t="s">
        <v>357</v>
      </c>
      <c r="F83" s="22" t="s">
        <v>46</v>
      </c>
      <c r="G83" s="24">
        <v>0.90625</v>
      </c>
      <c r="Z83" t="s">
        <v>30</v>
      </c>
      <c r="AA83" t="s">
        <v>41</v>
      </c>
      <c r="AB83" t="s">
        <v>200</v>
      </c>
      <c r="AC83" t="str">
        <f t="shared" si="3"/>
        <v>11/21/2022</v>
      </c>
      <c r="AD83" t="str">
        <f t="shared" si="4"/>
        <v>21:30</v>
      </c>
      <c r="AE83" s="8">
        <v>0.89583333333333337</v>
      </c>
      <c r="AF83">
        <f>IF((B79="Tuesday_Night"),1,0)</f>
        <v>0</v>
      </c>
      <c r="AG83">
        <f t="shared" si="5"/>
        <v>1</v>
      </c>
      <c r="AH83" t="s">
        <v>469</v>
      </c>
      <c r="AI83" s="33" t="s">
        <v>41</v>
      </c>
      <c r="AJ83" s="34">
        <v>44886.895833333336</v>
      </c>
    </row>
    <row r="84" spans="1:36" x14ac:dyDescent="0.3">
      <c r="A84" s="3">
        <v>81</v>
      </c>
      <c r="B84" s="12" t="s">
        <v>380</v>
      </c>
      <c r="C84" s="13" t="s">
        <v>388</v>
      </c>
      <c r="D84" t="s">
        <v>35</v>
      </c>
      <c r="E84" s="3" t="s">
        <v>358</v>
      </c>
      <c r="F84" s="3" t="s">
        <v>49</v>
      </c>
      <c r="G84" s="8">
        <v>0.89930555555555547</v>
      </c>
      <c r="Z84" t="s">
        <v>30</v>
      </c>
      <c r="AA84" t="s">
        <v>31</v>
      </c>
      <c r="AB84" t="s">
        <v>202</v>
      </c>
      <c r="AC84" t="str">
        <f t="shared" si="3"/>
        <v>11/24/2022</v>
      </c>
      <c r="AD84" t="str">
        <f t="shared" si="4"/>
        <v>22:15</v>
      </c>
      <c r="AE84" s="8">
        <v>0.92708333333333337</v>
      </c>
      <c r="AF84" t="e">
        <f>IF((#REF!="Tuesday_Night"),1,0)</f>
        <v>#REF!</v>
      </c>
      <c r="AG84">
        <f>0</f>
        <v>0</v>
      </c>
    </row>
    <row r="85" spans="1:36" x14ac:dyDescent="0.3">
      <c r="A85" s="3">
        <v>82</v>
      </c>
      <c r="B85" s="10" t="s">
        <v>386</v>
      </c>
      <c r="C85" s="9" t="s">
        <v>396</v>
      </c>
      <c r="D85" t="s">
        <v>30</v>
      </c>
      <c r="E85" s="32">
        <v>44899</v>
      </c>
      <c r="F85" s="3" t="s">
        <v>36</v>
      </c>
      <c r="G85" s="8">
        <v>0.83333333333333337</v>
      </c>
      <c r="Z85" t="s">
        <v>35</v>
      </c>
      <c r="AA85" t="s">
        <v>36</v>
      </c>
      <c r="AB85" t="s">
        <v>204</v>
      </c>
      <c r="AC85" t="str">
        <f t="shared" si="3"/>
        <v>11/27/2022</v>
      </c>
      <c r="AD85" t="str">
        <f t="shared" si="4"/>
        <v>20:00</v>
      </c>
      <c r="AE85" s="8">
        <v>0.83333333333333337</v>
      </c>
      <c r="AF85">
        <f>IF((B77="Tuesday_Night"),1,0)</f>
        <v>0</v>
      </c>
      <c r="AG85">
        <f t="shared" si="5"/>
        <v>1</v>
      </c>
      <c r="AH85" t="s">
        <v>470</v>
      </c>
      <c r="AI85" s="33" t="s">
        <v>36</v>
      </c>
      <c r="AJ85" s="34">
        <v>44892.833333333336</v>
      </c>
    </row>
    <row r="86" spans="1:36" x14ac:dyDescent="0.3">
      <c r="A86" s="3">
        <v>83</v>
      </c>
      <c r="B86" s="16" t="s">
        <v>381</v>
      </c>
      <c r="C86" s="17" t="s">
        <v>390</v>
      </c>
      <c r="D86" t="s">
        <v>30</v>
      </c>
      <c r="E86" s="32">
        <v>44899</v>
      </c>
      <c r="F86" s="3" t="s">
        <v>36</v>
      </c>
      <c r="G86" s="8">
        <v>0.88888888888888884</v>
      </c>
      <c r="I86" t="s">
        <v>450</v>
      </c>
      <c r="Z86" t="s">
        <v>35</v>
      </c>
      <c r="AA86" t="s">
        <v>36</v>
      </c>
      <c r="AB86" t="s">
        <v>206</v>
      </c>
      <c r="AC86" t="str">
        <f t="shared" si="3"/>
        <v>11/27/2022</v>
      </c>
      <c r="AD86" t="str">
        <f t="shared" si="4"/>
        <v>21:20</v>
      </c>
      <c r="AE86" s="8">
        <v>0.88888888888888884</v>
      </c>
      <c r="AF86" t="e">
        <f>IF((#REF!="Tuesday_Night"),1,0)</f>
        <v>#REF!</v>
      </c>
      <c r="AG86">
        <f>1</f>
        <v>1</v>
      </c>
      <c r="AH86" t="s">
        <v>411</v>
      </c>
      <c r="AI86" s="33" t="s">
        <v>36</v>
      </c>
      <c r="AJ86" s="34">
        <v>44892.888888888891</v>
      </c>
    </row>
    <row r="87" spans="1:36" x14ac:dyDescent="0.3">
      <c r="A87" s="3">
        <v>84</v>
      </c>
      <c r="B87" s="13" t="s">
        <v>388</v>
      </c>
      <c r="C87" s="14" t="s">
        <v>389</v>
      </c>
      <c r="D87" t="s">
        <v>30</v>
      </c>
      <c r="E87" s="3" t="s">
        <v>360</v>
      </c>
      <c r="F87" s="3" t="s">
        <v>41</v>
      </c>
      <c r="G87" s="8">
        <v>0.89583333333333337</v>
      </c>
      <c r="I87" t="s">
        <v>450</v>
      </c>
      <c r="Z87" t="s">
        <v>30</v>
      </c>
      <c r="AA87" t="s">
        <v>41</v>
      </c>
      <c r="AB87" t="s">
        <v>208</v>
      </c>
      <c r="AC87" t="str">
        <f t="shared" si="3"/>
        <v>11/28/2022</v>
      </c>
      <c r="AD87" t="str">
        <f t="shared" si="4"/>
        <v>21:30</v>
      </c>
      <c r="AE87" s="8">
        <v>0.89583333333333337</v>
      </c>
      <c r="AF87">
        <f>IF((B80="Tuesday_Night"),1,0)</f>
        <v>0</v>
      </c>
      <c r="AG87">
        <f t="shared" si="5"/>
        <v>1</v>
      </c>
      <c r="AH87" t="s">
        <v>405</v>
      </c>
      <c r="AI87" s="33" t="s">
        <v>41</v>
      </c>
      <c r="AJ87" s="34">
        <v>44893.895833333336</v>
      </c>
    </row>
    <row r="88" spans="1:36" x14ac:dyDescent="0.3">
      <c r="A88" s="22">
        <v>85</v>
      </c>
      <c r="B88" s="21" t="s">
        <v>382</v>
      </c>
      <c r="C88" s="21" t="s">
        <v>383</v>
      </c>
      <c r="D88" s="23" t="s">
        <v>35</v>
      </c>
      <c r="E88" s="22" t="s">
        <v>361</v>
      </c>
      <c r="F88" s="22" t="s">
        <v>46</v>
      </c>
      <c r="G88" s="24">
        <v>0.90625</v>
      </c>
      <c r="Z88" t="s">
        <v>35</v>
      </c>
      <c r="AA88" t="s">
        <v>46</v>
      </c>
      <c r="AB88" t="s">
        <v>210</v>
      </c>
      <c r="AC88" t="str">
        <f t="shared" si="3"/>
        <v>11/29/2022</v>
      </c>
      <c r="AD88" t="str">
        <f t="shared" si="4"/>
        <v>21:45</v>
      </c>
      <c r="AE88" s="8">
        <v>0.90625</v>
      </c>
      <c r="AF88">
        <f>IF((B83="Tuesday_Night"),1,0)</f>
        <v>1</v>
      </c>
      <c r="AG88">
        <f t="shared" si="5"/>
        <v>0</v>
      </c>
      <c r="AI88" s="33" t="s">
        <v>46</v>
      </c>
      <c r="AJ88" s="34">
        <v>44894.90625</v>
      </c>
    </row>
    <row r="89" spans="1:36" x14ac:dyDescent="0.3">
      <c r="A89" s="3">
        <v>86</v>
      </c>
      <c r="B89" s="17" t="s">
        <v>390</v>
      </c>
      <c r="C89" s="15" t="s">
        <v>394</v>
      </c>
      <c r="D89" t="s">
        <v>35</v>
      </c>
      <c r="E89" s="3" t="s">
        <v>362</v>
      </c>
      <c r="F89" s="3" t="s">
        <v>49</v>
      </c>
      <c r="G89" s="8">
        <v>0.89930555555555547</v>
      </c>
      <c r="Z89" t="s">
        <v>35</v>
      </c>
      <c r="AA89" t="s">
        <v>49</v>
      </c>
      <c r="AB89" t="s">
        <v>212</v>
      </c>
      <c r="AC89" t="str">
        <f t="shared" si="3"/>
        <v>11/30/2022</v>
      </c>
      <c r="AD89" t="str">
        <f t="shared" si="4"/>
        <v>21:35</v>
      </c>
      <c r="AE89" s="8">
        <v>0.89930555555555547</v>
      </c>
      <c r="AF89">
        <f>IF((B84="Tuesday_Night"),1,0)</f>
        <v>0</v>
      </c>
      <c r="AG89">
        <f t="shared" si="5"/>
        <v>1</v>
      </c>
      <c r="AH89" t="s">
        <v>471</v>
      </c>
      <c r="AI89" s="33" t="s">
        <v>49</v>
      </c>
      <c r="AJ89" s="34">
        <v>44895.899305555555</v>
      </c>
    </row>
    <row r="90" spans="1:36" x14ac:dyDescent="0.3">
      <c r="A90" s="3">
        <v>87</v>
      </c>
      <c r="B90" s="11" t="s">
        <v>387</v>
      </c>
      <c r="C90" s="10" t="s">
        <v>386</v>
      </c>
      <c r="D90" t="s">
        <v>30</v>
      </c>
      <c r="E90" s="3" t="s">
        <v>363</v>
      </c>
      <c r="F90" s="3" t="s">
        <v>31</v>
      </c>
      <c r="G90" s="8">
        <v>0.86458333333333337</v>
      </c>
      <c r="Z90" t="s">
        <v>30</v>
      </c>
      <c r="AA90" t="s">
        <v>31</v>
      </c>
      <c r="AB90" t="s">
        <v>217</v>
      </c>
      <c r="AC90" t="str">
        <f t="shared" si="3"/>
        <v>12/1/2022</v>
      </c>
      <c r="AD90" t="str">
        <f t="shared" si="4"/>
        <v>22:15</v>
      </c>
      <c r="AE90" s="8">
        <v>0.92708333333333337</v>
      </c>
      <c r="AF90" t="e">
        <f>IF((#REF!="Tuesday_Night"),1,0)</f>
        <v>#REF!</v>
      </c>
      <c r="AG90">
        <v>0</v>
      </c>
      <c r="AI90" s="33" t="s">
        <v>31</v>
      </c>
      <c r="AJ90" s="34">
        <v>44896.927083333336</v>
      </c>
    </row>
    <row r="91" spans="1:36" x14ac:dyDescent="0.3">
      <c r="A91" s="3">
        <v>88</v>
      </c>
      <c r="B91" s="15" t="s">
        <v>394</v>
      </c>
      <c r="C91" s="16" t="s">
        <v>381</v>
      </c>
      <c r="D91" t="s">
        <v>30</v>
      </c>
      <c r="E91" s="3" t="s">
        <v>364</v>
      </c>
      <c r="F91" s="3" t="s">
        <v>66</v>
      </c>
      <c r="G91" s="8">
        <v>0.30902777777777779</v>
      </c>
      <c r="I91" t="s">
        <v>451</v>
      </c>
      <c r="Z91" t="s">
        <v>30</v>
      </c>
      <c r="AA91" t="s">
        <v>66</v>
      </c>
      <c r="AB91" t="s">
        <v>219</v>
      </c>
      <c r="AC91" t="str">
        <f t="shared" si="3"/>
        <v>12/3/2022</v>
      </c>
      <c r="AD91" t="str">
        <f t="shared" si="4"/>
        <v>7:20</v>
      </c>
      <c r="AE91" s="8">
        <v>0.30555555555555552</v>
      </c>
      <c r="AF91">
        <f>IF((B81="Tuesday_Night"),1,0)</f>
        <v>0</v>
      </c>
      <c r="AG91">
        <f t="shared" si="5"/>
        <v>1</v>
      </c>
      <c r="AH91" t="s">
        <v>415</v>
      </c>
      <c r="AI91" s="33" t="s">
        <v>36</v>
      </c>
      <c r="AJ91" s="34">
        <v>44899.833333333336</v>
      </c>
    </row>
    <row r="92" spans="1:36" x14ac:dyDescent="0.3">
      <c r="A92" s="3">
        <v>89</v>
      </c>
      <c r="B92" s="9" t="s">
        <v>396</v>
      </c>
      <c r="C92" s="11" t="s">
        <v>387</v>
      </c>
      <c r="D92" t="s">
        <v>30</v>
      </c>
      <c r="E92" s="3" t="s">
        <v>364</v>
      </c>
      <c r="F92" s="3" t="s">
        <v>66</v>
      </c>
      <c r="G92" s="8">
        <v>0.36458333333333331</v>
      </c>
      <c r="Z92" t="s">
        <v>30</v>
      </c>
      <c r="AA92" t="s">
        <v>66</v>
      </c>
      <c r="AB92" t="s">
        <v>221</v>
      </c>
      <c r="AC92" t="str">
        <f t="shared" si="3"/>
        <v>12/3/2022</v>
      </c>
      <c r="AD92" t="str">
        <f t="shared" si="4"/>
        <v>8:40</v>
      </c>
      <c r="AE92" s="8">
        <v>0.3611111111111111</v>
      </c>
      <c r="AF92">
        <f>IF((B86="Tuesday_Night"),1,0)</f>
        <v>0</v>
      </c>
      <c r="AG92">
        <f t="shared" si="5"/>
        <v>1</v>
      </c>
      <c r="AH92" t="s">
        <v>406</v>
      </c>
      <c r="AI92" s="33" t="s">
        <v>36</v>
      </c>
      <c r="AJ92" s="34">
        <v>44899.888888888891</v>
      </c>
    </row>
    <row r="93" spans="1:36" x14ac:dyDescent="0.3">
      <c r="A93" s="3">
        <v>90</v>
      </c>
      <c r="B93" s="14" t="s">
        <v>389</v>
      </c>
      <c r="C93" s="12" t="s">
        <v>380</v>
      </c>
      <c r="D93" t="s">
        <v>30</v>
      </c>
      <c r="E93" s="3" t="s">
        <v>364</v>
      </c>
      <c r="F93" s="3" t="s">
        <v>66</v>
      </c>
      <c r="G93" s="8">
        <v>0.4201388888888889</v>
      </c>
      <c r="Z93" t="s">
        <v>30</v>
      </c>
      <c r="AA93" t="s">
        <v>41</v>
      </c>
      <c r="AB93" t="s">
        <v>223</v>
      </c>
      <c r="AC93" t="str">
        <f t="shared" si="3"/>
        <v>12/5/2022</v>
      </c>
      <c r="AD93" t="str">
        <f t="shared" si="4"/>
        <v>21:30</v>
      </c>
      <c r="AE93" s="8">
        <v>0.89583333333333337</v>
      </c>
      <c r="AF93">
        <f>IF((B87="Tuesday_Night"),1,0)</f>
        <v>0</v>
      </c>
      <c r="AG93">
        <f t="shared" si="5"/>
        <v>1</v>
      </c>
      <c r="AH93" t="s">
        <v>472</v>
      </c>
      <c r="AI93" s="33" t="s">
        <v>41</v>
      </c>
      <c r="AJ93" s="34">
        <v>44900.895833333336</v>
      </c>
    </row>
    <row r="94" spans="1:36" x14ac:dyDescent="0.3">
      <c r="A94" s="3">
        <v>91</v>
      </c>
      <c r="B94" s="20" t="s">
        <v>448</v>
      </c>
      <c r="C94" s="20" t="s">
        <v>448</v>
      </c>
      <c r="D94" s="35" t="s">
        <v>30</v>
      </c>
      <c r="E94" s="36" t="s">
        <v>364</v>
      </c>
      <c r="F94" s="36" t="s">
        <v>66</v>
      </c>
      <c r="G94" s="37">
        <v>0.47569444444444442</v>
      </c>
      <c r="Z94" t="s">
        <v>35</v>
      </c>
      <c r="AA94" t="s">
        <v>46</v>
      </c>
      <c r="AB94" t="s">
        <v>225</v>
      </c>
      <c r="AC94" t="str">
        <f t="shared" si="3"/>
        <v>12/6/2022</v>
      </c>
      <c r="AD94" t="str">
        <f t="shared" si="4"/>
        <v>21:45</v>
      </c>
      <c r="AE94" s="8">
        <v>0.90625</v>
      </c>
      <c r="AF94">
        <f>IF((B88="Tuesday_Night"),1,0)</f>
        <v>1</v>
      </c>
      <c r="AG94">
        <f t="shared" si="5"/>
        <v>0</v>
      </c>
      <c r="AI94" s="33" t="s">
        <v>46</v>
      </c>
      <c r="AJ94" s="34">
        <v>44901.90625</v>
      </c>
    </row>
    <row r="95" spans="1:36" x14ac:dyDescent="0.3">
      <c r="A95" s="3">
        <v>92</v>
      </c>
      <c r="B95" s="16" t="s">
        <v>381</v>
      </c>
      <c r="C95" s="17" t="s">
        <v>390</v>
      </c>
      <c r="D95" t="s">
        <v>35</v>
      </c>
      <c r="E95" s="3" t="s">
        <v>365</v>
      </c>
      <c r="F95" s="3" t="s">
        <v>36</v>
      </c>
      <c r="G95" s="8">
        <v>0.80208333333333337</v>
      </c>
      <c r="Z95" t="s">
        <v>35</v>
      </c>
      <c r="AA95" t="s">
        <v>49</v>
      </c>
      <c r="AB95" t="s">
        <v>227</v>
      </c>
      <c r="AC95" t="str">
        <f t="shared" si="3"/>
        <v>12/7/2022</v>
      </c>
      <c r="AD95" t="str">
        <f t="shared" si="4"/>
        <v>21:35</v>
      </c>
      <c r="AE95" s="8">
        <v>0.89930555555555547</v>
      </c>
      <c r="AF95">
        <f>IF((B89="Tuesday_Night"),1,0)</f>
        <v>0</v>
      </c>
      <c r="AG95">
        <f t="shared" si="5"/>
        <v>1</v>
      </c>
      <c r="AH95" t="s">
        <v>407</v>
      </c>
      <c r="AI95" s="33" t="s">
        <v>49</v>
      </c>
      <c r="AJ95" s="34">
        <v>44902.899305555555</v>
      </c>
    </row>
    <row r="96" spans="1:36" x14ac:dyDescent="0.3">
      <c r="A96" s="3">
        <v>93</v>
      </c>
      <c r="B96" s="10" t="s">
        <v>386</v>
      </c>
      <c r="C96" s="9" t="s">
        <v>396</v>
      </c>
      <c r="D96" t="s">
        <v>35</v>
      </c>
      <c r="E96" s="3" t="s">
        <v>365</v>
      </c>
      <c r="F96" s="3" t="s">
        <v>36</v>
      </c>
      <c r="G96" s="8">
        <v>0.85763888888888884</v>
      </c>
      <c r="Z96" t="s">
        <v>30</v>
      </c>
      <c r="AA96" t="s">
        <v>31</v>
      </c>
      <c r="AB96" t="s">
        <v>229</v>
      </c>
      <c r="AC96" t="str">
        <f t="shared" si="3"/>
        <v>12/8/2022</v>
      </c>
      <c r="AD96" t="str">
        <f t="shared" si="4"/>
        <v>22:15</v>
      </c>
      <c r="AE96" s="8">
        <v>0.92708333333333337</v>
      </c>
      <c r="AF96">
        <f>IF((B85="Tuesday_Night"),1,0)</f>
        <v>0</v>
      </c>
      <c r="AG96">
        <f t="shared" si="5"/>
        <v>1</v>
      </c>
      <c r="AH96" t="s">
        <v>412</v>
      </c>
      <c r="AI96" s="33" t="s">
        <v>31</v>
      </c>
      <c r="AJ96" s="34">
        <v>44903.864583333336</v>
      </c>
    </row>
    <row r="97" spans="1:36" x14ac:dyDescent="0.3">
      <c r="A97" s="3">
        <v>94</v>
      </c>
      <c r="B97" s="12" t="s">
        <v>380</v>
      </c>
      <c r="C97" s="13" t="s">
        <v>388</v>
      </c>
      <c r="D97" t="s">
        <v>30</v>
      </c>
      <c r="E97" s="3" t="s">
        <v>366</v>
      </c>
      <c r="F97" s="3" t="s">
        <v>41</v>
      </c>
      <c r="G97" s="8">
        <v>0.84375</v>
      </c>
      <c r="Z97" t="s">
        <v>30</v>
      </c>
      <c r="AA97" t="s">
        <v>66</v>
      </c>
      <c r="AB97" t="s">
        <v>231</v>
      </c>
      <c r="AC97" t="str">
        <f t="shared" si="3"/>
        <v>12/10/2022</v>
      </c>
      <c r="AD97" t="str">
        <f t="shared" si="4"/>
        <v>7:25</v>
      </c>
      <c r="AE97" s="8">
        <v>0.30902777777777779</v>
      </c>
      <c r="AF97">
        <f>IF((B90="Tuesday_Night"),1,0)</f>
        <v>0</v>
      </c>
      <c r="AG97">
        <f t="shared" si="5"/>
        <v>1</v>
      </c>
      <c r="AH97" t="s">
        <v>408</v>
      </c>
      <c r="AI97" s="33" t="s">
        <v>66</v>
      </c>
      <c r="AJ97" s="34">
        <v>44905.309027777781</v>
      </c>
    </row>
    <row r="98" spans="1:36" x14ac:dyDescent="0.3">
      <c r="A98" s="3">
        <v>95</v>
      </c>
      <c r="B98" s="17" t="s">
        <v>390</v>
      </c>
      <c r="C98" s="15" t="s">
        <v>394</v>
      </c>
      <c r="D98" t="s">
        <v>30</v>
      </c>
      <c r="E98" s="3" t="s">
        <v>366</v>
      </c>
      <c r="F98" s="3" t="s">
        <v>41</v>
      </c>
      <c r="G98" s="8">
        <v>0.89930555555555547</v>
      </c>
      <c r="Z98" t="s">
        <v>30</v>
      </c>
      <c r="AA98" t="s">
        <v>66</v>
      </c>
      <c r="AB98" t="s">
        <v>233</v>
      </c>
      <c r="AC98" t="str">
        <f t="shared" si="3"/>
        <v>12/10/2022</v>
      </c>
      <c r="AD98" t="str">
        <f t="shared" si="4"/>
        <v>8:45</v>
      </c>
      <c r="AE98" s="8">
        <v>0.36458333333333331</v>
      </c>
      <c r="AF98" t="e">
        <f>IF((#REF!="Tuesday_Night"),1,0)</f>
        <v>#REF!</v>
      </c>
      <c r="AG98">
        <f>1</f>
        <v>1</v>
      </c>
      <c r="AH98" t="s">
        <v>413</v>
      </c>
      <c r="AI98" s="33" t="s">
        <v>66</v>
      </c>
      <c r="AJ98" s="34">
        <v>44905.364583333336</v>
      </c>
    </row>
    <row r="99" spans="1:36" x14ac:dyDescent="0.3">
      <c r="A99" s="22">
        <v>96</v>
      </c>
      <c r="B99" s="21" t="s">
        <v>382</v>
      </c>
      <c r="C99" s="21" t="s">
        <v>383</v>
      </c>
      <c r="D99" s="23" t="s">
        <v>30</v>
      </c>
      <c r="E99" s="22" t="s">
        <v>367</v>
      </c>
      <c r="F99" s="22" t="s">
        <v>46</v>
      </c>
      <c r="G99" s="24">
        <v>0.88888888888888884</v>
      </c>
      <c r="Z99" t="s">
        <v>30</v>
      </c>
      <c r="AA99" t="s">
        <v>66</v>
      </c>
      <c r="AB99" t="s">
        <v>235</v>
      </c>
      <c r="AC99" t="str">
        <f t="shared" si="3"/>
        <v>12/10/2022</v>
      </c>
      <c r="AD99" t="str">
        <f t="shared" si="4"/>
        <v>10:05</v>
      </c>
      <c r="AE99" s="8">
        <v>0.4201388888888889</v>
      </c>
      <c r="AF99">
        <f>IF((B93="Tuesday_Night"),1,0)</f>
        <v>0</v>
      </c>
      <c r="AG99">
        <f t="shared" si="5"/>
        <v>1</v>
      </c>
      <c r="AH99" t="s">
        <v>473</v>
      </c>
      <c r="AI99" s="33" t="s">
        <v>66</v>
      </c>
      <c r="AJ99" s="34">
        <v>44905.420138888891</v>
      </c>
    </row>
    <row r="100" spans="1:36" x14ac:dyDescent="0.3">
      <c r="A100" s="3">
        <v>97</v>
      </c>
      <c r="B100" s="13" t="s">
        <v>388</v>
      </c>
      <c r="C100" s="14" t="s">
        <v>389</v>
      </c>
      <c r="D100" t="s">
        <v>35</v>
      </c>
      <c r="E100" s="3" t="s">
        <v>368</v>
      </c>
      <c r="F100" s="3" t="s">
        <v>49</v>
      </c>
      <c r="G100" s="8">
        <v>0.89930555555555547</v>
      </c>
      <c r="Z100" t="s">
        <v>30</v>
      </c>
      <c r="AA100" t="s">
        <v>66</v>
      </c>
      <c r="AB100" t="s">
        <v>237</v>
      </c>
      <c r="AC100" t="str">
        <f t="shared" si="3"/>
        <v>12/10/2022</v>
      </c>
      <c r="AD100" t="str">
        <f t="shared" si="4"/>
        <v>11:25</v>
      </c>
      <c r="AE100" s="8">
        <v>0.47569444444444442</v>
      </c>
      <c r="AF100">
        <f>IF((B94="Tuesday_Night"),1,0)</f>
        <v>0</v>
      </c>
      <c r="AG100">
        <v>0</v>
      </c>
      <c r="AI100" s="33" t="s">
        <v>66</v>
      </c>
      <c r="AJ100" s="34">
        <v>44905.475694444445</v>
      </c>
    </row>
    <row r="101" spans="1:36" x14ac:dyDescent="0.3">
      <c r="A101" s="3">
        <v>98</v>
      </c>
      <c r="B101" s="11" t="s">
        <v>387</v>
      </c>
      <c r="C101" s="10" t="s">
        <v>386</v>
      </c>
      <c r="D101" t="s">
        <v>35</v>
      </c>
      <c r="E101" s="3" t="s">
        <v>369</v>
      </c>
      <c r="F101" s="3" t="s">
        <v>31</v>
      </c>
      <c r="G101" s="8">
        <v>0.83333333333333337</v>
      </c>
      <c r="Z101" t="s">
        <v>35</v>
      </c>
      <c r="AA101" t="s">
        <v>36</v>
      </c>
      <c r="AB101" t="s">
        <v>239</v>
      </c>
      <c r="AC101" t="str">
        <f t="shared" si="3"/>
        <v>12/11/2022</v>
      </c>
      <c r="AD101" t="str">
        <f t="shared" si="4"/>
        <v>19:15</v>
      </c>
      <c r="AE101" s="8">
        <v>0.80208333333333337</v>
      </c>
      <c r="AF101">
        <f>IF((B95="Tuesday_Night"),1,0)</f>
        <v>0</v>
      </c>
      <c r="AG101">
        <f t="shared" si="5"/>
        <v>1</v>
      </c>
      <c r="AH101" t="s">
        <v>409</v>
      </c>
      <c r="AI101" s="33" t="s">
        <v>36</v>
      </c>
      <c r="AJ101" s="34">
        <v>44906.802083333336</v>
      </c>
    </row>
    <row r="102" spans="1:36" x14ac:dyDescent="0.3">
      <c r="A102" s="3">
        <v>99</v>
      </c>
      <c r="B102" s="15" t="s">
        <v>394</v>
      </c>
      <c r="C102" s="12" t="s">
        <v>380</v>
      </c>
      <c r="D102" t="s">
        <v>35</v>
      </c>
      <c r="E102" s="3" t="s">
        <v>369</v>
      </c>
      <c r="F102" s="3" t="s">
        <v>31</v>
      </c>
      <c r="G102" s="8">
        <v>0.88888888888888884</v>
      </c>
      <c r="I102" t="s">
        <v>461</v>
      </c>
      <c r="Z102" t="s">
        <v>35</v>
      </c>
      <c r="AA102" t="s">
        <v>36</v>
      </c>
      <c r="AB102" t="s">
        <v>241</v>
      </c>
      <c r="AC102" t="str">
        <f t="shared" si="3"/>
        <v>12/11/2022</v>
      </c>
      <c r="AD102" t="str">
        <f t="shared" si="4"/>
        <v>20:35</v>
      </c>
      <c r="AE102" s="8">
        <v>0.85763888888888884</v>
      </c>
      <c r="AF102">
        <f>IF((B92="Tuesday_Night"),1,0)</f>
        <v>0</v>
      </c>
      <c r="AG102">
        <f t="shared" si="5"/>
        <v>1</v>
      </c>
      <c r="AH102" t="s">
        <v>422</v>
      </c>
      <c r="AI102" s="33" t="s">
        <v>36</v>
      </c>
      <c r="AJ102" s="34">
        <v>44906.857638888891</v>
      </c>
    </row>
    <row r="103" spans="1:36" x14ac:dyDescent="0.3">
      <c r="A103" s="3">
        <v>100</v>
      </c>
      <c r="B103" s="12" t="s">
        <v>380</v>
      </c>
      <c r="C103" s="17" t="s">
        <v>390</v>
      </c>
      <c r="D103" t="s">
        <v>30</v>
      </c>
      <c r="E103" s="3" t="s">
        <v>370</v>
      </c>
      <c r="F103" s="3" t="s">
        <v>66</v>
      </c>
      <c r="G103" s="8">
        <v>0.30902777777777779</v>
      </c>
      <c r="Z103" t="s">
        <v>30</v>
      </c>
      <c r="AA103" t="s">
        <v>41</v>
      </c>
      <c r="AB103" t="s">
        <v>243</v>
      </c>
      <c r="AC103" t="str">
        <f t="shared" si="3"/>
        <v>12/12/2022</v>
      </c>
      <c r="AD103" t="str">
        <f t="shared" si="4"/>
        <v>20:15</v>
      </c>
      <c r="AE103" s="8">
        <v>0.84375</v>
      </c>
      <c r="AF103">
        <f>IF((B97="Tuesday_Night"),1,0)</f>
        <v>0</v>
      </c>
      <c r="AG103">
        <f t="shared" si="5"/>
        <v>1</v>
      </c>
      <c r="AH103" t="s">
        <v>474</v>
      </c>
      <c r="AI103" s="33" t="s">
        <v>41</v>
      </c>
      <c r="AJ103" s="34">
        <v>44907.84375</v>
      </c>
    </row>
    <row r="104" spans="1:36" x14ac:dyDescent="0.3">
      <c r="A104" s="3">
        <v>101</v>
      </c>
      <c r="B104" s="9" t="s">
        <v>396</v>
      </c>
      <c r="C104" s="11" t="s">
        <v>387</v>
      </c>
      <c r="D104" t="s">
        <v>30</v>
      </c>
      <c r="E104" s="3" t="s">
        <v>370</v>
      </c>
      <c r="F104" s="3" t="s">
        <v>66</v>
      </c>
      <c r="G104" s="8">
        <v>0.36458333333333331</v>
      </c>
      <c r="Z104" t="s">
        <v>30</v>
      </c>
      <c r="AA104" t="s">
        <v>41</v>
      </c>
      <c r="AB104" t="s">
        <v>245</v>
      </c>
      <c r="AC104" t="str">
        <f t="shared" si="3"/>
        <v>12/12/2022</v>
      </c>
      <c r="AD104" t="str">
        <f t="shared" si="4"/>
        <v>21:35</v>
      </c>
      <c r="AE104" s="8">
        <v>0.89930555555555547</v>
      </c>
      <c r="AF104">
        <f>IF((B98="Tuesday_Night"),1,0)</f>
        <v>0</v>
      </c>
      <c r="AG104">
        <f t="shared" si="5"/>
        <v>1</v>
      </c>
      <c r="AH104" t="s">
        <v>410</v>
      </c>
      <c r="AI104" s="33" t="s">
        <v>41</v>
      </c>
      <c r="AJ104" s="34">
        <v>44907.899305555555</v>
      </c>
    </row>
    <row r="105" spans="1:36" x14ac:dyDescent="0.3">
      <c r="A105" s="3">
        <v>102</v>
      </c>
      <c r="B105" s="14" t="s">
        <v>389</v>
      </c>
      <c r="C105" s="16" t="s">
        <v>381</v>
      </c>
      <c r="D105" t="s">
        <v>30</v>
      </c>
      <c r="E105" s="3" t="s">
        <v>370</v>
      </c>
      <c r="F105" s="3" t="s">
        <v>66</v>
      </c>
      <c r="G105" s="8">
        <v>0.4201388888888889</v>
      </c>
      <c r="Z105" t="s">
        <v>30</v>
      </c>
      <c r="AA105" t="s">
        <v>46</v>
      </c>
      <c r="AB105" t="s">
        <v>247</v>
      </c>
      <c r="AC105" t="str">
        <f t="shared" si="3"/>
        <v>12/13/2022</v>
      </c>
      <c r="AD105" t="str">
        <f t="shared" si="4"/>
        <v>21:20</v>
      </c>
      <c r="AE105" s="8">
        <v>0.88888888888888884</v>
      </c>
      <c r="AF105">
        <f>IF((B99="Tuesday_Night"),1,0)</f>
        <v>1</v>
      </c>
      <c r="AG105">
        <f t="shared" si="5"/>
        <v>0</v>
      </c>
      <c r="AI105" s="33" t="s">
        <v>46</v>
      </c>
      <c r="AJ105" s="34">
        <v>44908.888888888891</v>
      </c>
    </row>
    <row r="106" spans="1:36" x14ac:dyDescent="0.3">
      <c r="A106" s="3">
        <v>103</v>
      </c>
      <c r="B106" s="19" t="s">
        <v>446</v>
      </c>
      <c r="C106" s="19" t="s">
        <v>447</v>
      </c>
      <c r="D106" s="38" t="s">
        <v>30</v>
      </c>
      <c r="E106" s="39" t="s">
        <v>370</v>
      </c>
      <c r="F106" s="39" t="s">
        <v>66</v>
      </c>
      <c r="G106" s="40">
        <v>0.47569444444444442</v>
      </c>
      <c r="Z106" t="s">
        <v>35</v>
      </c>
      <c r="AA106" t="s">
        <v>49</v>
      </c>
      <c r="AB106" t="s">
        <v>249</v>
      </c>
      <c r="AC106" t="str">
        <f t="shared" si="3"/>
        <v>12/14/2022</v>
      </c>
      <c r="AD106" t="str">
        <f t="shared" si="4"/>
        <v>21:35</v>
      </c>
      <c r="AE106" s="8">
        <v>0.89930555555555547</v>
      </c>
      <c r="AF106">
        <f>IF((B100="Tuesday_Night"),1,0)</f>
        <v>0</v>
      </c>
      <c r="AG106">
        <f t="shared" si="5"/>
        <v>1</v>
      </c>
      <c r="AH106" t="s">
        <v>475</v>
      </c>
      <c r="AI106" s="33" t="s">
        <v>49</v>
      </c>
      <c r="AJ106" s="34">
        <v>44909.899305555555</v>
      </c>
    </row>
    <row r="107" spans="1:36" x14ac:dyDescent="0.3">
      <c r="A107" s="3">
        <v>104</v>
      </c>
      <c r="B107" s="10" t="s">
        <v>386</v>
      </c>
      <c r="C107" s="9" t="s">
        <v>396</v>
      </c>
      <c r="D107" t="s">
        <v>35</v>
      </c>
      <c r="E107" s="3" t="s">
        <v>371</v>
      </c>
      <c r="F107" s="3" t="s">
        <v>36</v>
      </c>
      <c r="G107" s="8">
        <v>0.78125</v>
      </c>
      <c r="Z107" t="s">
        <v>35</v>
      </c>
      <c r="AA107" t="s">
        <v>31</v>
      </c>
      <c r="AB107" t="s">
        <v>251</v>
      </c>
      <c r="AC107" t="str">
        <f t="shared" si="3"/>
        <v>12/15/2022</v>
      </c>
      <c r="AD107" t="str">
        <f t="shared" si="4"/>
        <v>21:35</v>
      </c>
      <c r="AE107" s="8">
        <v>0.89930555555555547</v>
      </c>
      <c r="AF107">
        <f>IF((B96="Tuesday_Night"),1,0)</f>
        <v>0</v>
      </c>
      <c r="AG107">
        <f t="shared" si="5"/>
        <v>1</v>
      </c>
      <c r="AH107" t="s">
        <v>425</v>
      </c>
      <c r="AI107" s="33" t="s">
        <v>31</v>
      </c>
      <c r="AJ107" s="34">
        <v>44910.833333333336</v>
      </c>
    </row>
    <row r="108" spans="1:36" x14ac:dyDescent="0.3">
      <c r="A108" s="3">
        <v>105</v>
      </c>
      <c r="B108" s="16" t="s">
        <v>381</v>
      </c>
      <c r="C108" s="13" t="s">
        <v>388</v>
      </c>
      <c r="D108" t="s">
        <v>35</v>
      </c>
      <c r="E108" s="3" t="s">
        <v>371</v>
      </c>
      <c r="F108" s="3" t="s">
        <v>36</v>
      </c>
      <c r="G108" s="8">
        <v>0.83680555555555547</v>
      </c>
      <c r="AE108" s="8"/>
      <c r="AG108">
        <v>1</v>
      </c>
      <c r="AH108" t="s">
        <v>414</v>
      </c>
      <c r="AJ108" s="45"/>
    </row>
    <row r="109" spans="1:36" x14ac:dyDescent="0.3">
      <c r="A109" s="3">
        <v>106</v>
      </c>
      <c r="B109" s="15" t="s">
        <v>394</v>
      </c>
      <c r="C109" s="14" t="s">
        <v>389</v>
      </c>
      <c r="D109" t="s">
        <v>35</v>
      </c>
      <c r="E109" s="3" t="s">
        <v>371</v>
      </c>
      <c r="F109" s="3" t="s">
        <v>36</v>
      </c>
      <c r="G109" s="8">
        <v>0.89236111111111116</v>
      </c>
      <c r="Z109" t="s">
        <v>30</v>
      </c>
      <c r="AA109" t="s">
        <v>66</v>
      </c>
      <c r="AB109" t="s">
        <v>253</v>
      </c>
      <c r="AC109" t="str">
        <f t="shared" ref="AC109:AC125" si="6">TRIM(LEFT(AB109,10))</f>
        <v>12/17/2022</v>
      </c>
      <c r="AD109" t="str">
        <f t="shared" si="4"/>
        <v>1:15</v>
      </c>
      <c r="AE109" s="8">
        <v>5.2083333333333336E-2</v>
      </c>
      <c r="AF109" t="e">
        <f>IF((#REF!="Tuesday_Night"),1,0)</f>
        <v>#REF!</v>
      </c>
      <c r="AG109">
        <v>0</v>
      </c>
    </row>
    <row r="110" spans="1:36" x14ac:dyDescent="0.3">
      <c r="A110" s="3">
        <v>107</v>
      </c>
      <c r="B110" s="11" t="s">
        <v>387</v>
      </c>
      <c r="C110" s="10" t="s">
        <v>386</v>
      </c>
      <c r="D110" t="s">
        <v>30</v>
      </c>
      <c r="E110" s="3" t="s">
        <v>372</v>
      </c>
      <c r="F110" s="3" t="s">
        <v>41</v>
      </c>
      <c r="G110" s="8">
        <v>0.84375</v>
      </c>
      <c r="Z110" t="s">
        <v>30</v>
      </c>
      <c r="AA110" t="s">
        <v>66</v>
      </c>
      <c r="AB110" t="s">
        <v>255</v>
      </c>
      <c r="AC110" t="str">
        <f t="shared" si="6"/>
        <v>12/17/2022</v>
      </c>
      <c r="AD110" t="str">
        <f t="shared" si="4"/>
        <v>7:25</v>
      </c>
      <c r="AE110" s="8">
        <v>0.30902777777777779</v>
      </c>
      <c r="AF110">
        <f>IF((B105="Tuesday_Night"),1,0)</f>
        <v>0</v>
      </c>
      <c r="AG110">
        <f t="shared" si="5"/>
        <v>1</v>
      </c>
      <c r="AH110" t="s">
        <v>476</v>
      </c>
      <c r="AI110" s="33" t="s">
        <v>66</v>
      </c>
      <c r="AJ110" s="34">
        <v>44912.309027777781</v>
      </c>
    </row>
    <row r="111" spans="1:36" x14ac:dyDescent="0.3">
      <c r="A111" s="3">
        <v>108</v>
      </c>
      <c r="B111" s="13" t="s">
        <v>388</v>
      </c>
      <c r="C111" s="17" t="s">
        <v>390</v>
      </c>
      <c r="D111" t="s">
        <v>30</v>
      </c>
      <c r="E111" s="3" t="s">
        <v>372</v>
      </c>
      <c r="F111" s="3" t="s">
        <v>41</v>
      </c>
      <c r="G111" s="8">
        <v>0.89930555555555547</v>
      </c>
      <c r="Z111" t="s">
        <v>30</v>
      </c>
      <c r="AA111" t="s">
        <v>66</v>
      </c>
      <c r="AB111" t="s">
        <v>257</v>
      </c>
      <c r="AC111" t="str">
        <f t="shared" si="6"/>
        <v>12/17/2022</v>
      </c>
      <c r="AD111" t="str">
        <f t="shared" si="4"/>
        <v>8:45</v>
      </c>
      <c r="AE111" s="8">
        <v>0.36458333333333331</v>
      </c>
      <c r="AF111">
        <f>IF((B101="Tuesday_Night"),1,0)</f>
        <v>0</v>
      </c>
      <c r="AG111">
        <f t="shared" si="5"/>
        <v>1</v>
      </c>
      <c r="AH111" t="s">
        <v>428</v>
      </c>
      <c r="AI111" s="33" t="s">
        <v>66</v>
      </c>
      <c r="AJ111" s="34">
        <v>44912.364583333336</v>
      </c>
    </row>
    <row r="112" spans="1:36" x14ac:dyDescent="0.3">
      <c r="A112" s="22">
        <v>109</v>
      </c>
      <c r="B112" s="21" t="s">
        <v>382</v>
      </c>
      <c r="C112" s="21" t="s">
        <v>383</v>
      </c>
      <c r="D112" s="23" t="s">
        <v>35</v>
      </c>
      <c r="E112" s="22" t="s">
        <v>373</v>
      </c>
      <c r="F112" s="22" t="s">
        <v>46</v>
      </c>
      <c r="G112" s="24">
        <v>0.90625</v>
      </c>
      <c r="Z112" t="s">
        <v>30</v>
      </c>
      <c r="AA112" t="s">
        <v>66</v>
      </c>
      <c r="AB112" t="s">
        <v>259</v>
      </c>
      <c r="AC112" t="str">
        <f t="shared" si="6"/>
        <v>12/17/2022</v>
      </c>
      <c r="AD112" t="str">
        <f t="shared" si="4"/>
        <v>10:05</v>
      </c>
      <c r="AE112" s="8">
        <v>0.4201388888888889</v>
      </c>
      <c r="AF112">
        <f>IF((B103="Tuesday_Night"),1,0)</f>
        <v>0</v>
      </c>
      <c r="AG112">
        <f t="shared" si="5"/>
        <v>1</v>
      </c>
      <c r="AH112" t="s">
        <v>416</v>
      </c>
      <c r="AI112" s="33" t="s">
        <v>66</v>
      </c>
      <c r="AJ112" s="34">
        <v>44912.420138888891</v>
      </c>
    </row>
    <row r="113" spans="1:36" x14ac:dyDescent="0.3">
      <c r="A113" s="3">
        <v>110</v>
      </c>
      <c r="B113" s="16" t="s">
        <v>381</v>
      </c>
      <c r="C113" s="12" t="s">
        <v>380</v>
      </c>
      <c r="D113" t="s">
        <v>35</v>
      </c>
      <c r="E113" s="3" t="s">
        <v>374</v>
      </c>
      <c r="F113" s="3" t="s">
        <v>49</v>
      </c>
      <c r="G113" s="8">
        <v>0.89930555555555547</v>
      </c>
      <c r="Z113" t="s">
        <v>30</v>
      </c>
      <c r="AA113" t="s">
        <v>66</v>
      </c>
      <c r="AB113" t="s">
        <v>261</v>
      </c>
      <c r="AC113" t="str">
        <f t="shared" si="6"/>
        <v>12/17/2022</v>
      </c>
      <c r="AD113" t="str">
        <f t="shared" si="4"/>
        <v>11:25</v>
      </c>
      <c r="AE113" s="8">
        <v>0.47569444444444442</v>
      </c>
      <c r="AF113">
        <f>IF((B106="Tuesday_Night"),1,0)</f>
        <v>0</v>
      </c>
      <c r="AG113">
        <v>0</v>
      </c>
      <c r="AI113" s="33" t="s">
        <v>66</v>
      </c>
      <c r="AJ113" s="34">
        <v>44912.475694444445</v>
      </c>
    </row>
    <row r="114" spans="1:36" x14ac:dyDescent="0.3">
      <c r="A114" s="3">
        <v>111</v>
      </c>
      <c r="B114" s="9" t="s">
        <v>396</v>
      </c>
      <c r="C114" s="11" t="s">
        <v>387</v>
      </c>
      <c r="D114" t="s">
        <v>35</v>
      </c>
      <c r="E114" s="3" t="s">
        <v>375</v>
      </c>
      <c r="F114" s="3" t="s">
        <v>31</v>
      </c>
      <c r="G114" s="8">
        <v>0.89930555555555547</v>
      </c>
      <c r="Z114" t="s">
        <v>35</v>
      </c>
      <c r="AA114" t="s">
        <v>36</v>
      </c>
      <c r="AB114" t="s">
        <v>263</v>
      </c>
      <c r="AC114" t="str">
        <f t="shared" si="6"/>
        <v>12/18/2022</v>
      </c>
      <c r="AD114" t="str">
        <f t="shared" si="4"/>
        <v>18:45</v>
      </c>
      <c r="AE114" s="8">
        <v>0.78125</v>
      </c>
      <c r="AF114">
        <f>IF((B104="Tuesday_Night"),1,0)</f>
        <v>0</v>
      </c>
      <c r="AG114">
        <f t="shared" si="5"/>
        <v>1</v>
      </c>
      <c r="AH114" t="s">
        <v>431</v>
      </c>
      <c r="AI114" s="33" t="s">
        <v>36</v>
      </c>
      <c r="AJ114" s="34">
        <v>44913.78125</v>
      </c>
    </row>
    <row r="115" spans="1:36" x14ac:dyDescent="0.3">
      <c r="A115" s="3">
        <v>112</v>
      </c>
      <c r="B115" s="30" t="s">
        <v>442</v>
      </c>
      <c r="C115" s="31" t="s">
        <v>383</v>
      </c>
      <c r="D115" t="s">
        <v>30</v>
      </c>
      <c r="E115" s="3" t="s">
        <v>376</v>
      </c>
      <c r="F115" s="3" t="s">
        <v>41</v>
      </c>
      <c r="G115" s="8">
        <v>0.89583333333333337</v>
      </c>
      <c r="Z115" t="s">
        <v>35</v>
      </c>
      <c r="AA115" t="s">
        <v>36</v>
      </c>
      <c r="AB115" t="s">
        <v>265</v>
      </c>
      <c r="AC115" t="str">
        <f t="shared" si="6"/>
        <v>12/18/2022</v>
      </c>
      <c r="AD115" t="str">
        <f t="shared" si="4"/>
        <v>20:05</v>
      </c>
      <c r="AE115" s="8">
        <v>0.83680555555555547</v>
      </c>
      <c r="AF115">
        <f>IF((B108="Tuesday_Night"),1,0)</f>
        <v>0</v>
      </c>
      <c r="AG115">
        <f t="shared" si="5"/>
        <v>1</v>
      </c>
      <c r="AH115" t="s">
        <v>477</v>
      </c>
      <c r="AI115" s="33" t="s">
        <v>36</v>
      </c>
      <c r="AJ115" s="34">
        <v>44913.836805555555</v>
      </c>
    </row>
    <row r="116" spans="1:36" x14ac:dyDescent="0.3">
      <c r="A116" s="22">
        <v>113</v>
      </c>
      <c r="B116" s="21" t="s">
        <v>382</v>
      </c>
      <c r="C116" s="21" t="s">
        <v>383</v>
      </c>
      <c r="D116" s="23" t="s">
        <v>35</v>
      </c>
      <c r="E116" s="22" t="s">
        <v>377</v>
      </c>
      <c r="F116" s="22" t="s">
        <v>46</v>
      </c>
      <c r="G116" s="24">
        <v>0.90625</v>
      </c>
      <c r="Z116" t="s">
        <v>35</v>
      </c>
      <c r="AA116" t="s">
        <v>36</v>
      </c>
      <c r="AB116" t="s">
        <v>267</v>
      </c>
      <c r="AC116" t="str">
        <f t="shared" si="6"/>
        <v>12/18/2022</v>
      </c>
      <c r="AD116" t="str">
        <f t="shared" si="4"/>
        <v>21:25</v>
      </c>
      <c r="AE116" s="8">
        <v>0.89236111111111116</v>
      </c>
      <c r="AF116">
        <f>IF((B109="Tuesday_Night"),1,0)</f>
        <v>0</v>
      </c>
      <c r="AG116">
        <f t="shared" si="5"/>
        <v>1</v>
      </c>
      <c r="AH116" t="s">
        <v>417</v>
      </c>
      <c r="AI116" s="33" t="s">
        <v>36</v>
      </c>
      <c r="AJ116" s="34">
        <v>44913.892361111109</v>
      </c>
    </row>
    <row r="117" spans="1:36" x14ac:dyDescent="0.3">
      <c r="A117" s="3">
        <v>114</v>
      </c>
      <c r="B117" s="31" t="s">
        <v>442</v>
      </c>
      <c r="C117" s="30" t="s">
        <v>383</v>
      </c>
      <c r="D117" t="s">
        <v>35</v>
      </c>
      <c r="E117" s="3" t="s">
        <v>378</v>
      </c>
      <c r="F117" s="3" t="s">
        <v>49</v>
      </c>
      <c r="G117" s="8">
        <v>0.89930555555555547</v>
      </c>
      <c r="Z117" t="s">
        <v>30</v>
      </c>
      <c r="AA117" t="s">
        <v>41</v>
      </c>
      <c r="AB117" t="s">
        <v>269</v>
      </c>
      <c r="AC117" t="str">
        <f t="shared" si="6"/>
        <v>12/19/2022</v>
      </c>
      <c r="AD117" t="str">
        <f t="shared" si="4"/>
        <v>20:15</v>
      </c>
      <c r="AE117" s="8">
        <v>0.84375</v>
      </c>
      <c r="AF117">
        <f>IF((B107="Tuesday_Night"),1,0)</f>
        <v>0</v>
      </c>
      <c r="AG117">
        <f t="shared" si="5"/>
        <v>1</v>
      </c>
      <c r="AH117" t="s">
        <v>435</v>
      </c>
      <c r="AI117" s="33" t="s">
        <v>41</v>
      </c>
      <c r="AJ117" s="34">
        <v>44914.84375</v>
      </c>
    </row>
    <row r="118" spans="1:36" x14ac:dyDescent="0.3">
      <c r="A118" s="3">
        <v>115</v>
      </c>
      <c r="B118" s="30" t="s">
        <v>442</v>
      </c>
      <c r="C118" s="31" t="s">
        <v>383</v>
      </c>
      <c r="D118" t="s">
        <v>35</v>
      </c>
      <c r="E118" s="3" t="s">
        <v>379</v>
      </c>
      <c r="F118" s="3" t="s">
        <v>31</v>
      </c>
      <c r="G118" s="8">
        <v>0.92708333333333337</v>
      </c>
      <c r="Z118" t="s">
        <v>30</v>
      </c>
      <c r="AA118" t="s">
        <v>41</v>
      </c>
      <c r="AB118" t="s">
        <v>271</v>
      </c>
      <c r="AC118" t="str">
        <f t="shared" si="6"/>
        <v>12/19/2022</v>
      </c>
      <c r="AD118" t="str">
        <f t="shared" si="4"/>
        <v>21:35</v>
      </c>
      <c r="AE118" s="8">
        <v>0.89930555555555547</v>
      </c>
      <c r="AF118">
        <f>IF((B111="Tuesday_Night"),1,0)</f>
        <v>0</v>
      </c>
      <c r="AG118">
        <f t="shared" si="5"/>
        <v>1</v>
      </c>
      <c r="AH118" t="s">
        <v>478</v>
      </c>
      <c r="AI118" s="33" t="s">
        <v>41</v>
      </c>
      <c r="AJ118" s="34">
        <v>44914.899305555555</v>
      </c>
    </row>
    <row r="119" spans="1:36" x14ac:dyDescent="0.3">
      <c r="Z119" t="s">
        <v>35</v>
      </c>
      <c r="AA119" t="s">
        <v>46</v>
      </c>
      <c r="AB119" t="s">
        <v>273</v>
      </c>
      <c r="AC119" t="str">
        <f t="shared" si="6"/>
        <v>12/20/2022</v>
      </c>
      <c r="AD119" t="str">
        <f t="shared" si="4"/>
        <v>21:45</v>
      </c>
      <c r="AE119" s="8">
        <v>0.90625</v>
      </c>
      <c r="AF119">
        <f>IF((B112="Tuesday_Night"),1,0)</f>
        <v>1</v>
      </c>
      <c r="AG119">
        <f t="shared" si="5"/>
        <v>0</v>
      </c>
      <c r="AI119" s="33" t="s">
        <v>46</v>
      </c>
      <c r="AJ119" s="34">
        <v>44915.90625</v>
      </c>
    </row>
    <row r="120" spans="1:36" x14ac:dyDescent="0.3">
      <c r="Z120" t="s">
        <v>35</v>
      </c>
      <c r="AA120" t="s">
        <v>49</v>
      </c>
      <c r="AB120" t="s">
        <v>275</v>
      </c>
      <c r="AC120" t="str">
        <f t="shared" si="6"/>
        <v>12/21/2022</v>
      </c>
      <c r="AD120" t="str">
        <f t="shared" si="4"/>
        <v>21:35</v>
      </c>
      <c r="AE120" s="8">
        <v>0.89930555555555547</v>
      </c>
      <c r="AF120">
        <f>IF((B113="Tuesday_Night"),1,0)</f>
        <v>0</v>
      </c>
      <c r="AG120">
        <f t="shared" si="5"/>
        <v>1</v>
      </c>
      <c r="AH120" t="s">
        <v>418</v>
      </c>
      <c r="AI120" s="33" t="s">
        <v>49</v>
      </c>
      <c r="AJ120" s="34">
        <v>44916.899305555555</v>
      </c>
    </row>
    <row r="121" spans="1:36" x14ac:dyDescent="0.3">
      <c r="Z121" t="s">
        <v>35</v>
      </c>
      <c r="AA121" t="s">
        <v>31</v>
      </c>
      <c r="AB121" t="s">
        <v>277</v>
      </c>
      <c r="AC121" t="str">
        <f t="shared" si="6"/>
        <v>12/22/2022</v>
      </c>
      <c r="AD121" t="str">
        <f t="shared" si="4"/>
        <v>21:35</v>
      </c>
      <c r="AE121" s="8">
        <v>0.89930555555555547</v>
      </c>
      <c r="AF121">
        <f>IF((C114="Tuesday_Night"),1,0)</f>
        <v>0</v>
      </c>
      <c r="AG121">
        <f t="shared" si="5"/>
        <v>1</v>
      </c>
      <c r="AH121" t="s">
        <v>438</v>
      </c>
      <c r="AI121" s="33" t="s">
        <v>31</v>
      </c>
      <c r="AJ121" s="34">
        <v>44917.899305555555</v>
      </c>
    </row>
    <row r="122" spans="1:36" x14ac:dyDescent="0.3">
      <c r="Z122" t="s">
        <v>30</v>
      </c>
      <c r="AA122" t="s">
        <v>41</v>
      </c>
      <c r="AB122" t="s">
        <v>279</v>
      </c>
      <c r="AC122" t="str">
        <f t="shared" si="6"/>
        <v>12/26/2022</v>
      </c>
      <c r="AD122" t="str">
        <f t="shared" si="4"/>
        <v>21:30</v>
      </c>
      <c r="AE122" s="8">
        <v>0.89583333333333337</v>
      </c>
      <c r="AF122">
        <f>IF((B115="Tuesday_Night"),1,0)</f>
        <v>0</v>
      </c>
      <c r="AG122">
        <v>0</v>
      </c>
      <c r="AI122" s="33" t="s">
        <v>41</v>
      </c>
      <c r="AJ122" s="34">
        <v>44921.895833333336</v>
      </c>
    </row>
    <row r="123" spans="1:36" x14ac:dyDescent="0.3">
      <c r="Z123" t="s">
        <v>35</v>
      </c>
      <c r="AA123" t="s">
        <v>46</v>
      </c>
      <c r="AB123" t="s">
        <v>281</v>
      </c>
      <c r="AC123" t="str">
        <f t="shared" si="6"/>
        <v>12/27/2022</v>
      </c>
      <c r="AD123" t="str">
        <f t="shared" si="4"/>
        <v>21:45</v>
      </c>
      <c r="AE123" s="8">
        <v>0.90625</v>
      </c>
      <c r="AF123">
        <f>IF((B116="Tuesday_Night"),1,0)</f>
        <v>1</v>
      </c>
      <c r="AG123">
        <f t="shared" si="5"/>
        <v>0</v>
      </c>
      <c r="AI123" s="33" t="s">
        <v>46</v>
      </c>
      <c r="AJ123" s="34">
        <v>44922.90625</v>
      </c>
    </row>
    <row r="124" spans="1:36" x14ac:dyDescent="0.3">
      <c r="Z124" t="s">
        <v>35</v>
      </c>
      <c r="AA124" t="s">
        <v>49</v>
      </c>
      <c r="AB124" t="s">
        <v>283</v>
      </c>
      <c r="AC124" t="str">
        <f t="shared" si="6"/>
        <v>12/28/2022</v>
      </c>
      <c r="AD124" t="str">
        <f t="shared" si="4"/>
        <v>21:35</v>
      </c>
      <c r="AE124" s="8">
        <v>0.89930555555555547</v>
      </c>
      <c r="AF124">
        <f>IF((B117="Tuesday_Night"),1,0)</f>
        <v>0</v>
      </c>
      <c r="AG124">
        <v>0</v>
      </c>
      <c r="AI124" s="33" t="s">
        <v>49</v>
      </c>
      <c r="AJ124" s="34">
        <v>44923.899305555555</v>
      </c>
    </row>
    <row r="125" spans="1:36" x14ac:dyDescent="0.3">
      <c r="Z125" t="s">
        <v>35</v>
      </c>
      <c r="AA125" t="s">
        <v>31</v>
      </c>
      <c r="AB125" t="s">
        <v>285</v>
      </c>
      <c r="AC125" t="str">
        <f t="shared" si="6"/>
        <v>12/29/2022</v>
      </c>
      <c r="AD125" t="str">
        <f t="shared" si="4"/>
        <v>22:15</v>
      </c>
      <c r="AE125" s="8">
        <v>0.92708333333333337</v>
      </c>
      <c r="AF125">
        <f>IF((B118="Tuesday_Night"),1,0)</f>
        <v>0</v>
      </c>
      <c r="AG125">
        <v>0</v>
      </c>
      <c r="AI125" s="33" t="s">
        <v>31</v>
      </c>
      <c r="AJ125" s="34">
        <v>44924.927083333336</v>
      </c>
    </row>
    <row r="126" spans="1:36" x14ac:dyDescent="0.3">
      <c r="AF126" t="e">
        <f>SUM(AF4:AF125)</f>
        <v>#REF!</v>
      </c>
      <c r="AG126">
        <f>SUM(AG7:AG125)</f>
        <v>87</v>
      </c>
    </row>
  </sheetData>
  <pageMargins left="0.7" right="0.7" top="0.75" bottom="0.75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2E153B-B945-4255-ACD0-9948B9DF7691}">
  <dimension ref="A1:M47"/>
  <sheetViews>
    <sheetView topLeftCell="A25" workbookViewId="0">
      <selection activeCell="K1" sqref="K1"/>
    </sheetView>
  </sheetViews>
  <sheetFormatPr defaultRowHeight="14.4" x14ac:dyDescent="0.3"/>
  <cols>
    <col min="1" max="6" width="10.77734375" bestFit="1" customWidth="1"/>
    <col min="12" max="13" width="11.6640625" bestFit="1" customWidth="1"/>
  </cols>
  <sheetData>
    <row r="1" spans="1:13" x14ac:dyDescent="0.3">
      <c r="B1" t="s">
        <v>289</v>
      </c>
      <c r="C1" t="s">
        <v>290</v>
      </c>
      <c r="D1" t="s">
        <v>291</v>
      </c>
      <c r="I1" t="s">
        <v>453</v>
      </c>
      <c r="K1" t="s">
        <v>454</v>
      </c>
      <c r="L1" t="s">
        <v>290</v>
      </c>
      <c r="M1" t="s">
        <v>291</v>
      </c>
    </row>
    <row r="2" spans="1:13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H2">
        <v>0</v>
      </c>
      <c r="I2" t="s">
        <v>394</v>
      </c>
    </row>
    <row r="3" spans="1:13" x14ac:dyDescent="0.3">
      <c r="A3">
        <v>0</v>
      </c>
      <c r="B3">
        <v>1</v>
      </c>
      <c r="C3">
        <v>3</v>
      </c>
      <c r="D3">
        <v>1</v>
      </c>
      <c r="E3">
        <v>1</v>
      </c>
      <c r="F3">
        <v>0</v>
      </c>
      <c r="H3">
        <v>1</v>
      </c>
      <c r="I3" t="s">
        <v>381</v>
      </c>
      <c r="K3">
        <v>1</v>
      </c>
      <c r="L3" t="str">
        <f>_xlfn.XLOOKUP(games_ml_for_john[[#This Row],[Column3]],$H$2:$H$11,$I$2:$I$11,"Not_Found",0,1)</f>
        <v>Capitals</v>
      </c>
      <c r="M3" t="str">
        <f>_xlfn.XLOOKUP(games_ml_for_john[[#This Row],[Column4]],$H$2:$H$11,$I$2:$I$11,"Not_Found",0,1)</f>
        <v>Wizzards</v>
      </c>
    </row>
    <row r="4" spans="1:13" x14ac:dyDescent="0.3">
      <c r="A4">
        <v>1</v>
      </c>
      <c r="B4">
        <v>3</v>
      </c>
      <c r="C4">
        <v>2</v>
      </c>
      <c r="D4">
        <v>4</v>
      </c>
      <c r="E4">
        <v>3</v>
      </c>
      <c r="F4">
        <v>0</v>
      </c>
      <c r="H4">
        <v>2</v>
      </c>
      <c r="I4" t="s">
        <v>390</v>
      </c>
      <c r="K4">
        <v>3</v>
      </c>
      <c r="L4" t="str">
        <f>_xlfn.XLOOKUP(games_ml_for_john[[#This Row],[Column3]],$H$2:$H$11,$I$2:$I$11,"Not_Found",0,1)</f>
        <v>Wolves</v>
      </c>
      <c r="M4" t="str">
        <f>_xlfn.XLOOKUP(games_ml_for_john[[#This Row],[Column4]],$H$2:$H$11,$I$2:$I$11,"Not_Found",0,1)</f>
        <v>Champs</v>
      </c>
    </row>
    <row r="5" spans="1:13" x14ac:dyDescent="0.3">
      <c r="A5">
        <v>2</v>
      </c>
      <c r="B5">
        <v>4</v>
      </c>
      <c r="C5">
        <v>8</v>
      </c>
      <c r="D5">
        <v>9</v>
      </c>
      <c r="E5">
        <v>4</v>
      </c>
      <c r="F5">
        <v>0</v>
      </c>
      <c r="H5">
        <v>3</v>
      </c>
      <c r="I5" t="s">
        <v>380</v>
      </c>
      <c r="K5">
        <v>4</v>
      </c>
      <c r="L5" t="str">
        <f>_xlfn.XLOOKUP(games_ml_for_john[[#This Row],[Column3]],$H$2:$H$11,$I$2:$I$11,"Not_Found",0,1)</f>
        <v>Journeymen</v>
      </c>
      <c r="M5" t="str">
        <f>_xlfn.XLOOKUP(games_ml_for_john[[#This Row],[Column4]],$H$2:$H$11,$I$2:$I$11,"Not_Found",0,1)</f>
        <v>Legends</v>
      </c>
    </row>
    <row r="6" spans="1:13" x14ac:dyDescent="0.3">
      <c r="A6">
        <v>3</v>
      </c>
      <c r="B6">
        <v>5</v>
      </c>
      <c r="C6">
        <v>0</v>
      </c>
      <c r="D6">
        <v>5</v>
      </c>
      <c r="E6">
        <v>7</v>
      </c>
      <c r="F6">
        <v>0</v>
      </c>
      <c r="H6">
        <v>4</v>
      </c>
      <c r="I6" t="s">
        <v>388</v>
      </c>
      <c r="K6">
        <v>5</v>
      </c>
      <c r="L6" t="str">
        <f>_xlfn.XLOOKUP(games_ml_for_john[[#This Row],[Column3]],$H$2:$H$11,$I$2:$I$11,"Not_Found",0,1)</f>
        <v>Lions_Pride</v>
      </c>
      <c r="M6" t="str">
        <f>_xlfn.XLOOKUP(games_ml_for_john[[#This Row],[Column4]],$H$2:$H$11,$I$2:$I$11,"Not_Found",0,1)</f>
        <v>Hammers</v>
      </c>
    </row>
    <row r="7" spans="1:13" x14ac:dyDescent="0.3">
      <c r="A7">
        <v>4</v>
      </c>
      <c r="B7">
        <v>6</v>
      </c>
      <c r="C7">
        <v>7</v>
      </c>
      <c r="D7">
        <v>9</v>
      </c>
      <c r="E7">
        <v>7</v>
      </c>
      <c r="F7">
        <v>0</v>
      </c>
      <c r="H7">
        <v>5</v>
      </c>
      <c r="I7" t="s">
        <v>389</v>
      </c>
      <c r="K7">
        <v>6</v>
      </c>
      <c r="L7" t="str">
        <f>_xlfn.XLOOKUP(games_ml_for_john[[#This Row],[Column3]],$H$2:$H$11,$I$2:$I$11,"Not_Found",0,1)</f>
        <v>CCHC</v>
      </c>
      <c r="M7" t="str">
        <f>_xlfn.XLOOKUP(games_ml_for_john[[#This Row],[Column4]],$H$2:$H$11,$I$2:$I$11,"Not_Found",0,1)</f>
        <v>Legends</v>
      </c>
    </row>
    <row r="8" spans="1:13" x14ac:dyDescent="0.3">
      <c r="A8">
        <v>5</v>
      </c>
      <c r="B8">
        <v>7</v>
      </c>
      <c r="C8">
        <v>1</v>
      </c>
      <c r="D8">
        <v>2</v>
      </c>
      <c r="E8">
        <v>8</v>
      </c>
      <c r="F8">
        <v>0</v>
      </c>
      <c r="H8">
        <v>6</v>
      </c>
      <c r="I8" t="s">
        <v>395</v>
      </c>
      <c r="K8">
        <v>7</v>
      </c>
      <c r="L8" t="str">
        <f>_xlfn.XLOOKUP(games_ml_for_john[[#This Row],[Column3]],$H$2:$H$11,$I$2:$I$11,"Not_Found",0,1)</f>
        <v>Wizzards</v>
      </c>
      <c r="M8" t="str">
        <f>_xlfn.XLOOKUP(games_ml_for_john[[#This Row],[Column4]],$H$2:$H$11,$I$2:$I$11,"Not_Found",0,1)</f>
        <v>Wolves</v>
      </c>
    </row>
    <row r="9" spans="1:13" x14ac:dyDescent="0.3">
      <c r="A9">
        <v>6</v>
      </c>
      <c r="B9">
        <v>9</v>
      </c>
      <c r="C9">
        <v>7</v>
      </c>
      <c r="D9">
        <v>8</v>
      </c>
      <c r="E9">
        <v>10</v>
      </c>
      <c r="F9">
        <v>0</v>
      </c>
      <c r="H9">
        <v>7</v>
      </c>
      <c r="I9" t="s">
        <v>396</v>
      </c>
      <c r="K9">
        <v>9</v>
      </c>
      <c r="L9" t="str">
        <f>_xlfn.XLOOKUP(games_ml_for_john[[#This Row],[Column3]],$H$2:$H$11,$I$2:$I$11,"Not_Found",0,1)</f>
        <v>CCHC</v>
      </c>
      <c r="M9" t="str">
        <f>_xlfn.XLOOKUP(games_ml_for_john[[#This Row],[Column4]],$H$2:$H$11,$I$2:$I$11,"Not_Found",0,1)</f>
        <v>Journeymen</v>
      </c>
    </row>
    <row r="10" spans="1:13" x14ac:dyDescent="0.3">
      <c r="A10">
        <v>7</v>
      </c>
      <c r="B10">
        <v>10</v>
      </c>
      <c r="C10">
        <v>4</v>
      </c>
      <c r="D10">
        <v>5</v>
      </c>
      <c r="E10">
        <v>11</v>
      </c>
      <c r="F10">
        <v>0</v>
      </c>
      <c r="H10">
        <v>8</v>
      </c>
      <c r="I10" t="s">
        <v>386</v>
      </c>
      <c r="K10">
        <v>10</v>
      </c>
      <c r="L10" t="str">
        <f>_xlfn.XLOOKUP(games_ml_for_john[[#This Row],[Column3]],$H$2:$H$11,$I$2:$I$11,"Not_Found",0,1)</f>
        <v>Champs</v>
      </c>
      <c r="M10" t="str">
        <f>_xlfn.XLOOKUP(games_ml_for_john[[#This Row],[Column4]],$H$2:$H$11,$I$2:$I$11,"Not_Found",0,1)</f>
        <v>Hammers</v>
      </c>
    </row>
    <row r="11" spans="1:13" x14ac:dyDescent="0.3">
      <c r="A11">
        <v>8</v>
      </c>
      <c r="B11">
        <v>11</v>
      </c>
      <c r="C11">
        <v>0</v>
      </c>
      <c r="D11">
        <v>3</v>
      </c>
      <c r="E11">
        <v>13</v>
      </c>
      <c r="F11">
        <v>0</v>
      </c>
      <c r="H11">
        <v>9</v>
      </c>
      <c r="I11" t="s">
        <v>387</v>
      </c>
      <c r="K11">
        <v>11</v>
      </c>
      <c r="L11" t="str">
        <f>_xlfn.XLOOKUP(games_ml_for_john[[#This Row],[Column3]],$H$2:$H$11,$I$2:$I$11,"Not_Found",0,1)</f>
        <v>Lions_Pride</v>
      </c>
      <c r="M11" t="str">
        <f>_xlfn.XLOOKUP(games_ml_for_john[[#This Row],[Column4]],$H$2:$H$11,$I$2:$I$11,"Not_Found",0,1)</f>
        <v>Capitals</v>
      </c>
    </row>
    <row r="12" spans="1:13" x14ac:dyDescent="0.3">
      <c r="A12">
        <v>9</v>
      </c>
      <c r="B12">
        <v>12</v>
      </c>
      <c r="C12">
        <v>2</v>
      </c>
      <c r="D12">
        <v>5</v>
      </c>
      <c r="E12">
        <v>13</v>
      </c>
      <c r="F12">
        <v>0</v>
      </c>
      <c r="K12">
        <v>12</v>
      </c>
      <c r="L12" t="str">
        <f>_xlfn.XLOOKUP(games_ml_for_john[[#This Row],[Column3]],$H$2:$H$11,$I$2:$I$11,"Not_Found",0,1)</f>
        <v>Wolves</v>
      </c>
      <c r="M12" t="str">
        <f>_xlfn.XLOOKUP(games_ml_for_john[[#This Row],[Column4]],$H$2:$H$11,$I$2:$I$11,"Not_Found",0,1)</f>
        <v>Hammers</v>
      </c>
    </row>
    <row r="13" spans="1:13" x14ac:dyDescent="0.3">
      <c r="A13">
        <v>10</v>
      </c>
      <c r="B13">
        <v>14</v>
      </c>
      <c r="C13">
        <v>8</v>
      </c>
      <c r="D13">
        <v>9</v>
      </c>
      <c r="E13">
        <v>14</v>
      </c>
      <c r="F13">
        <v>0</v>
      </c>
      <c r="K13">
        <v>14</v>
      </c>
      <c r="L13" t="str">
        <f>_xlfn.XLOOKUP(games_ml_for_john[[#This Row],[Column3]],$H$2:$H$11,$I$2:$I$11,"Not_Found",0,1)</f>
        <v>Journeymen</v>
      </c>
      <c r="M13" t="str">
        <f>_xlfn.XLOOKUP(games_ml_for_john[[#This Row],[Column4]],$H$2:$H$11,$I$2:$I$11,"Not_Found",0,1)</f>
        <v>Legends</v>
      </c>
    </row>
    <row r="14" spans="1:13" x14ac:dyDescent="0.3">
      <c r="A14">
        <v>11</v>
      </c>
      <c r="B14">
        <v>15</v>
      </c>
      <c r="C14">
        <v>0</v>
      </c>
      <c r="D14">
        <v>1</v>
      </c>
      <c r="E14">
        <v>14</v>
      </c>
      <c r="F14">
        <v>0</v>
      </c>
      <c r="K14">
        <v>15</v>
      </c>
      <c r="L14" t="str">
        <f>_xlfn.XLOOKUP(games_ml_for_john[[#This Row],[Column3]],$H$2:$H$11,$I$2:$I$11,"Not_Found",0,1)</f>
        <v>Lions_Pride</v>
      </c>
      <c r="M14" t="str">
        <f>_xlfn.XLOOKUP(games_ml_for_john[[#This Row],[Column4]],$H$2:$H$11,$I$2:$I$11,"Not_Found",0,1)</f>
        <v>Wizzards</v>
      </c>
    </row>
    <row r="15" spans="1:13" x14ac:dyDescent="0.3">
      <c r="A15">
        <v>12</v>
      </c>
      <c r="B15">
        <v>16</v>
      </c>
      <c r="C15">
        <v>3</v>
      </c>
      <c r="D15">
        <v>4</v>
      </c>
      <c r="E15">
        <v>15</v>
      </c>
      <c r="F15">
        <v>0</v>
      </c>
      <c r="K15">
        <v>16</v>
      </c>
      <c r="L15" t="str">
        <f>_xlfn.XLOOKUP(games_ml_for_john[[#This Row],[Column3]],$H$2:$H$11,$I$2:$I$11,"Not_Found",0,1)</f>
        <v>Capitals</v>
      </c>
      <c r="M15" t="str">
        <f>_xlfn.XLOOKUP(games_ml_for_john[[#This Row],[Column4]],$H$2:$H$11,$I$2:$I$11,"Not_Found",0,1)</f>
        <v>Champs</v>
      </c>
    </row>
    <row r="16" spans="1:13" x14ac:dyDescent="0.3">
      <c r="A16">
        <v>13</v>
      </c>
      <c r="B16">
        <v>18</v>
      </c>
      <c r="C16">
        <v>1</v>
      </c>
      <c r="D16">
        <v>5</v>
      </c>
      <c r="E16">
        <v>17</v>
      </c>
      <c r="F16">
        <v>0</v>
      </c>
      <c r="K16">
        <v>18</v>
      </c>
      <c r="L16" t="str">
        <f>_xlfn.XLOOKUP(games_ml_for_john[[#This Row],[Column3]],$H$2:$H$11,$I$2:$I$11,"Not_Found",0,1)</f>
        <v>Wizzards</v>
      </c>
      <c r="M16" t="str">
        <f>_xlfn.XLOOKUP(games_ml_for_john[[#This Row],[Column4]],$H$2:$H$11,$I$2:$I$11,"Not_Found",0,1)</f>
        <v>Hammers</v>
      </c>
    </row>
    <row r="17" spans="1:13" x14ac:dyDescent="0.3">
      <c r="A17">
        <v>14</v>
      </c>
      <c r="B17">
        <v>20</v>
      </c>
      <c r="C17">
        <v>7</v>
      </c>
      <c r="D17">
        <v>9</v>
      </c>
      <c r="E17">
        <v>21</v>
      </c>
      <c r="F17">
        <v>0</v>
      </c>
      <c r="K17">
        <v>20</v>
      </c>
      <c r="L17" t="str">
        <f>_xlfn.XLOOKUP(games_ml_for_john[[#This Row],[Column3]],$H$2:$H$11,$I$2:$I$11,"Not_Found",0,1)</f>
        <v>CCHC</v>
      </c>
      <c r="M17" t="str">
        <f>_xlfn.XLOOKUP(games_ml_for_john[[#This Row],[Column4]],$H$2:$H$11,$I$2:$I$11,"Not_Found",0,1)</f>
        <v>Legends</v>
      </c>
    </row>
    <row r="18" spans="1:13" x14ac:dyDescent="0.3">
      <c r="A18">
        <v>15</v>
      </c>
      <c r="B18">
        <v>21</v>
      </c>
      <c r="C18">
        <v>2</v>
      </c>
      <c r="D18">
        <v>3</v>
      </c>
      <c r="E18">
        <v>22</v>
      </c>
      <c r="F18">
        <v>0</v>
      </c>
      <c r="K18">
        <v>21</v>
      </c>
      <c r="L18" t="str">
        <f>_xlfn.XLOOKUP(games_ml_for_john[[#This Row],[Column3]],$H$2:$H$11,$I$2:$I$11,"Not_Found",0,1)</f>
        <v>Wolves</v>
      </c>
      <c r="M18" t="str">
        <f>_xlfn.XLOOKUP(games_ml_for_john[[#This Row],[Column4]],$H$2:$H$11,$I$2:$I$11,"Not_Found",0,1)</f>
        <v>Capitals</v>
      </c>
    </row>
    <row r="19" spans="1:13" x14ac:dyDescent="0.3">
      <c r="A19">
        <v>16</v>
      </c>
      <c r="B19">
        <v>23</v>
      </c>
      <c r="C19">
        <v>7</v>
      </c>
      <c r="D19">
        <v>8</v>
      </c>
      <c r="E19">
        <v>24</v>
      </c>
      <c r="F19">
        <v>0</v>
      </c>
      <c r="K19">
        <v>23</v>
      </c>
      <c r="L19" t="str">
        <f>_xlfn.XLOOKUP(games_ml_for_john[[#This Row],[Column3]],$H$2:$H$11,$I$2:$I$11,"Not_Found",0,1)</f>
        <v>CCHC</v>
      </c>
      <c r="M19" t="str">
        <f>_xlfn.XLOOKUP(games_ml_for_john[[#This Row],[Column4]],$H$2:$H$11,$I$2:$I$11,"Not_Found",0,1)</f>
        <v>Journeymen</v>
      </c>
    </row>
    <row r="20" spans="1:13" x14ac:dyDescent="0.3">
      <c r="A20">
        <v>17</v>
      </c>
      <c r="B20">
        <v>24</v>
      </c>
      <c r="C20">
        <v>0</v>
      </c>
      <c r="D20">
        <v>4</v>
      </c>
      <c r="E20">
        <v>25</v>
      </c>
      <c r="F20">
        <v>0</v>
      </c>
      <c r="K20">
        <v>24</v>
      </c>
      <c r="L20" t="str">
        <f>_xlfn.XLOOKUP(games_ml_for_john[[#This Row],[Column3]],$H$2:$H$11,$I$2:$I$11,"Not_Found",0,1)</f>
        <v>Lions_Pride</v>
      </c>
      <c r="M20" t="str">
        <f>_xlfn.XLOOKUP(games_ml_for_john[[#This Row],[Column4]],$H$2:$H$11,$I$2:$I$11,"Not_Found",0,1)</f>
        <v>Champs</v>
      </c>
    </row>
    <row r="21" spans="1:13" x14ac:dyDescent="0.3">
      <c r="A21">
        <v>18</v>
      </c>
      <c r="B21">
        <v>25</v>
      </c>
      <c r="C21">
        <v>8</v>
      </c>
      <c r="D21">
        <v>9</v>
      </c>
      <c r="E21">
        <v>28</v>
      </c>
      <c r="F21">
        <v>0</v>
      </c>
      <c r="K21">
        <v>25</v>
      </c>
      <c r="L21" t="str">
        <f>_xlfn.XLOOKUP(games_ml_for_john[[#This Row],[Column3]],$H$2:$H$11,$I$2:$I$11,"Not_Found",0,1)</f>
        <v>Journeymen</v>
      </c>
      <c r="M21" t="str">
        <f>_xlfn.XLOOKUP(games_ml_for_john[[#This Row],[Column4]],$H$2:$H$11,$I$2:$I$11,"Not_Found",0,1)</f>
        <v>Legends</v>
      </c>
    </row>
    <row r="22" spans="1:13" x14ac:dyDescent="0.3">
      <c r="A22">
        <v>19</v>
      </c>
      <c r="B22">
        <v>26</v>
      </c>
      <c r="C22">
        <v>3</v>
      </c>
      <c r="D22">
        <v>5</v>
      </c>
      <c r="E22">
        <v>28</v>
      </c>
      <c r="F22">
        <v>0</v>
      </c>
      <c r="K22">
        <v>26</v>
      </c>
      <c r="L22" t="str">
        <f>_xlfn.XLOOKUP(games_ml_for_john[[#This Row],[Column3]],$H$2:$H$11,$I$2:$I$11,"Not_Found",0,1)</f>
        <v>Capitals</v>
      </c>
      <c r="M22" t="str">
        <f>_xlfn.XLOOKUP(games_ml_for_john[[#This Row],[Column4]],$H$2:$H$11,$I$2:$I$11,"Not_Found",0,1)</f>
        <v>Hammers</v>
      </c>
    </row>
    <row r="23" spans="1:13" x14ac:dyDescent="0.3">
      <c r="A23">
        <v>20</v>
      </c>
      <c r="B23">
        <v>27</v>
      </c>
      <c r="C23">
        <v>1</v>
      </c>
      <c r="D23">
        <v>4</v>
      </c>
      <c r="E23">
        <v>29</v>
      </c>
      <c r="F23">
        <v>0</v>
      </c>
      <c r="K23">
        <v>27</v>
      </c>
      <c r="L23" t="str">
        <f>_xlfn.XLOOKUP(games_ml_for_john[[#This Row],[Column3]],$H$2:$H$11,$I$2:$I$11,"Not_Found",0,1)</f>
        <v>Wizzards</v>
      </c>
      <c r="M23" t="str">
        <f>_xlfn.XLOOKUP(games_ml_for_john[[#This Row],[Column4]],$H$2:$H$11,$I$2:$I$11,"Not_Found",0,1)</f>
        <v>Champs</v>
      </c>
    </row>
    <row r="24" spans="1:13" x14ac:dyDescent="0.3">
      <c r="A24">
        <v>21</v>
      </c>
      <c r="B24">
        <v>29</v>
      </c>
      <c r="C24">
        <v>0</v>
      </c>
      <c r="D24">
        <v>2</v>
      </c>
      <c r="E24">
        <v>31</v>
      </c>
      <c r="F24">
        <v>0</v>
      </c>
      <c r="K24">
        <v>29</v>
      </c>
      <c r="L24" t="str">
        <f>_xlfn.XLOOKUP(games_ml_for_john[[#This Row],[Column3]],$H$2:$H$11,$I$2:$I$11,"Not_Found",0,1)</f>
        <v>Lions_Pride</v>
      </c>
      <c r="M24" t="str">
        <f>_xlfn.XLOOKUP(games_ml_for_john[[#This Row],[Column4]],$H$2:$H$11,$I$2:$I$11,"Not_Found",0,1)</f>
        <v>Wolves</v>
      </c>
    </row>
    <row r="25" spans="1:13" x14ac:dyDescent="0.3">
      <c r="A25">
        <v>22</v>
      </c>
      <c r="B25">
        <v>30</v>
      </c>
      <c r="C25">
        <v>7</v>
      </c>
      <c r="D25">
        <v>9</v>
      </c>
      <c r="E25">
        <v>32</v>
      </c>
      <c r="F25">
        <v>0</v>
      </c>
      <c r="K25">
        <v>30</v>
      </c>
      <c r="L25" t="str">
        <f>_xlfn.XLOOKUP(games_ml_for_john[[#This Row],[Column3]],$H$2:$H$11,$I$2:$I$11,"Not_Found",0,1)</f>
        <v>CCHC</v>
      </c>
      <c r="M25" t="str">
        <f>_xlfn.XLOOKUP(games_ml_for_john[[#This Row],[Column4]],$H$2:$H$11,$I$2:$I$11,"Not_Found",0,1)</f>
        <v>Legends</v>
      </c>
    </row>
    <row r="26" spans="1:13" x14ac:dyDescent="0.3">
      <c r="A26">
        <v>23</v>
      </c>
      <c r="B26">
        <v>31</v>
      </c>
      <c r="C26">
        <v>1</v>
      </c>
      <c r="D26">
        <v>3</v>
      </c>
      <c r="E26">
        <v>34</v>
      </c>
      <c r="F26">
        <v>0</v>
      </c>
      <c r="K26">
        <v>31</v>
      </c>
      <c r="L26" t="str">
        <f>_xlfn.XLOOKUP(games_ml_for_john[[#This Row],[Column3]],$H$2:$H$11,$I$2:$I$11,"Not_Found",0,1)</f>
        <v>Wizzards</v>
      </c>
      <c r="M26" t="str">
        <f>_xlfn.XLOOKUP(games_ml_for_john[[#This Row],[Column4]],$H$2:$H$11,$I$2:$I$11,"Not_Found",0,1)</f>
        <v>Capitals</v>
      </c>
    </row>
    <row r="27" spans="1:13" x14ac:dyDescent="0.3">
      <c r="A27">
        <v>24</v>
      </c>
      <c r="B27">
        <v>33</v>
      </c>
      <c r="C27">
        <v>2</v>
      </c>
      <c r="D27">
        <v>4</v>
      </c>
      <c r="E27">
        <v>35</v>
      </c>
      <c r="F27">
        <v>0</v>
      </c>
      <c r="K27">
        <v>33</v>
      </c>
      <c r="L27" t="str">
        <f>_xlfn.XLOOKUP(games_ml_for_john[[#This Row],[Column3]],$H$2:$H$11,$I$2:$I$11,"Not_Found",0,1)</f>
        <v>Wolves</v>
      </c>
      <c r="M27" t="str">
        <f>_xlfn.XLOOKUP(games_ml_for_john[[#This Row],[Column4]],$H$2:$H$11,$I$2:$I$11,"Not_Found",0,1)</f>
        <v>Champs</v>
      </c>
    </row>
    <row r="28" spans="1:13" x14ac:dyDescent="0.3">
      <c r="A28">
        <v>25</v>
      </c>
      <c r="B28">
        <v>34</v>
      </c>
      <c r="C28">
        <v>7</v>
      </c>
      <c r="D28">
        <v>8</v>
      </c>
      <c r="E28">
        <v>35</v>
      </c>
      <c r="F28">
        <v>0</v>
      </c>
      <c r="K28">
        <v>34</v>
      </c>
      <c r="L28" t="str">
        <f>_xlfn.XLOOKUP(games_ml_for_john[[#This Row],[Column3]],$H$2:$H$11,$I$2:$I$11,"Not_Found",0,1)</f>
        <v>CCHC</v>
      </c>
      <c r="M28" t="str">
        <f>_xlfn.XLOOKUP(games_ml_for_john[[#This Row],[Column4]],$H$2:$H$11,$I$2:$I$11,"Not_Found",0,1)</f>
        <v>Journeymen</v>
      </c>
    </row>
    <row r="29" spans="1:13" x14ac:dyDescent="0.3">
      <c r="A29">
        <v>26</v>
      </c>
      <c r="B29">
        <v>35</v>
      </c>
      <c r="C29">
        <v>0</v>
      </c>
      <c r="D29">
        <v>5</v>
      </c>
      <c r="E29">
        <v>36</v>
      </c>
      <c r="F29">
        <v>0</v>
      </c>
      <c r="K29">
        <v>35</v>
      </c>
      <c r="L29" t="str">
        <f>_xlfn.XLOOKUP(games_ml_for_john[[#This Row],[Column3]],$H$2:$H$11,$I$2:$I$11,"Not_Found",0,1)</f>
        <v>Lions_Pride</v>
      </c>
      <c r="M29" t="str">
        <f>_xlfn.XLOOKUP(games_ml_for_john[[#This Row],[Column4]],$H$2:$H$11,$I$2:$I$11,"Not_Found",0,1)</f>
        <v>Hammers</v>
      </c>
    </row>
    <row r="30" spans="1:13" x14ac:dyDescent="0.3">
      <c r="A30">
        <v>27</v>
      </c>
      <c r="B30">
        <v>37</v>
      </c>
      <c r="C30">
        <v>4</v>
      </c>
      <c r="D30">
        <v>5</v>
      </c>
      <c r="E30">
        <v>38</v>
      </c>
      <c r="F30">
        <v>0</v>
      </c>
      <c r="K30">
        <v>37</v>
      </c>
      <c r="L30" t="str">
        <f>_xlfn.XLOOKUP(games_ml_for_john[[#This Row],[Column3]],$H$2:$H$11,$I$2:$I$11,"Not_Found",0,1)</f>
        <v>Champs</v>
      </c>
      <c r="M30" t="str">
        <f>_xlfn.XLOOKUP(games_ml_for_john[[#This Row],[Column4]],$H$2:$H$11,$I$2:$I$11,"Not_Found",0,1)</f>
        <v>Hammers</v>
      </c>
    </row>
    <row r="31" spans="1:13" x14ac:dyDescent="0.3">
      <c r="A31">
        <v>28</v>
      </c>
      <c r="B31">
        <v>38</v>
      </c>
      <c r="C31">
        <v>8</v>
      </c>
      <c r="D31">
        <v>9</v>
      </c>
      <c r="E31">
        <v>41</v>
      </c>
      <c r="F31">
        <v>0</v>
      </c>
      <c r="K31">
        <v>38</v>
      </c>
      <c r="L31" t="str">
        <f>_xlfn.XLOOKUP(games_ml_for_john[[#This Row],[Column3]],$H$2:$H$11,$I$2:$I$11,"Not_Found",0,1)</f>
        <v>Journeymen</v>
      </c>
      <c r="M31" t="str">
        <f>_xlfn.XLOOKUP(games_ml_for_john[[#This Row],[Column4]],$H$2:$H$11,$I$2:$I$11,"Not_Found",0,1)</f>
        <v>Legends</v>
      </c>
    </row>
    <row r="32" spans="1:13" x14ac:dyDescent="0.3">
      <c r="A32">
        <v>29</v>
      </c>
      <c r="B32">
        <v>39</v>
      </c>
      <c r="C32">
        <v>1</v>
      </c>
      <c r="D32">
        <v>2</v>
      </c>
      <c r="E32">
        <v>41</v>
      </c>
      <c r="F32">
        <v>0</v>
      </c>
      <c r="K32">
        <v>39</v>
      </c>
      <c r="L32" t="str">
        <f>_xlfn.XLOOKUP(games_ml_for_john[[#This Row],[Column3]],$H$2:$H$11,$I$2:$I$11,"Not_Found",0,1)</f>
        <v>Wizzards</v>
      </c>
      <c r="M32" t="str">
        <f>_xlfn.XLOOKUP(games_ml_for_john[[#This Row],[Column4]],$H$2:$H$11,$I$2:$I$11,"Not_Found",0,1)</f>
        <v>Wolves</v>
      </c>
    </row>
    <row r="33" spans="1:13" x14ac:dyDescent="0.3">
      <c r="A33">
        <v>30</v>
      </c>
      <c r="B33">
        <v>40</v>
      </c>
      <c r="C33">
        <v>0</v>
      </c>
      <c r="D33">
        <v>3</v>
      </c>
      <c r="E33">
        <v>41</v>
      </c>
      <c r="F33">
        <v>0</v>
      </c>
      <c r="K33">
        <v>40</v>
      </c>
      <c r="L33" t="str">
        <f>_xlfn.XLOOKUP(games_ml_for_john[[#This Row],[Column3]],$H$2:$H$11,$I$2:$I$11,"Not_Found",0,1)</f>
        <v>Lions_Pride</v>
      </c>
      <c r="M33" t="str">
        <f>_xlfn.XLOOKUP(games_ml_for_john[[#This Row],[Column4]],$H$2:$H$11,$I$2:$I$11,"Not_Found",0,1)</f>
        <v>Capitals</v>
      </c>
    </row>
    <row r="34" spans="1:13" x14ac:dyDescent="0.3">
      <c r="A34">
        <v>31</v>
      </c>
      <c r="B34">
        <v>42</v>
      </c>
      <c r="C34">
        <v>7</v>
      </c>
      <c r="D34">
        <v>8</v>
      </c>
      <c r="E34">
        <v>42</v>
      </c>
      <c r="F34">
        <v>0</v>
      </c>
      <c r="K34">
        <v>42</v>
      </c>
      <c r="L34" t="str">
        <f>_xlfn.XLOOKUP(games_ml_for_john[[#This Row],[Column3]],$H$2:$H$11,$I$2:$I$11,"Not_Found",0,1)</f>
        <v>CCHC</v>
      </c>
      <c r="M34" t="str">
        <f>_xlfn.XLOOKUP(games_ml_for_john[[#This Row],[Column4]],$H$2:$H$11,$I$2:$I$11,"Not_Found",0,1)</f>
        <v>Journeymen</v>
      </c>
    </row>
    <row r="35" spans="1:13" x14ac:dyDescent="0.3">
      <c r="A35">
        <v>32</v>
      </c>
      <c r="B35">
        <v>43</v>
      </c>
      <c r="C35">
        <v>2</v>
      </c>
      <c r="D35">
        <v>5</v>
      </c>
      <c r="E35">
        <v>42</v>
      </c>
      <c r="F35">
        <v>0</v>
      </c>
      <c r="K35">
        <v>43</v>
      </c>
      <c r="L35" t="str">
        <f>_xlfn.XLOOKUP(games_ml_for_john[[#This Row],[Column3]],$H$2:$H$11,$I$2:$I$11,"Not_Found",0,1)</f>
        <v>Wolves</v>
      </c>
      <c r="M35" t="str">
        <f>_xlfn.XLOOKUP(games_ml_for_john[[#This Row],[Column4]],$H$2:$H$11,$I$2:$I$11,"Not_Found",0,1)</f>
        <v>Hammers</v>
      </c>
    </row>
    <row r="36" spans="1:13" x14ac:dyDescent="0.3">
      <c r="A36">
        <v>33</v>
      </c>
      <c r="B36">
        <v>44</v>
      </c>
      <c r="C36">
        <v>3</v>
      </c>
      <c r="D36">
        <v>4</v>
      </c>
      <c r="E36">
        <v>43</v>
      </c>
      <c r="F36">
        <v>0</v>
      </c>
      <c r="K36">
        <v>44</v>
      </c>
      <c r="L36" t="str">
        <f>_xlfn.XLOOKUP(games_ml_for_john[[#This Row],[Column3]],$H$2:$H$11,$I$2:$I$11,"Not_Found",0,1)</f>
        <v>Capitals</v>
      </c>
      <c r="M36" t="str">
        <f>_xlfn.XLOOKUP(games_ml_for_john[[#This Row],[Column4]],$H$2:$H$11,$I$2:$I$11,"Not_Found",0,1)</f>
        <v>Champs</v>
      </c>
    </row>
    <row r="37" spans="1:13" x14ac:dyDescent="0.3">
      <c r="A37">
        <v>34</v>
      </c>
      <c r="B37">
        <v>46</v>
      </c>
      <c r="C37">
        <v>0</v>
      </c>
      <c r="D37">
        <v>1</v>
      </c>
      <c r="E37">
        <v>45</v>
      </c>
      <c r="F37">
        <v>0</v>
      </c>
      <c r="K37">
        <v>46</v>
      </c>
      <c r="L37" t="str">
        <f>_xlfn.XLOOKUP(games_ml_for_john[[#This Row],[Column3]],$H$2:$H$11,$I$2:$I$11,"Not_Found",0,1)</f>
        <v>Lions_Pride</v>
      </c>
      <c r="M37" t="str">
        <f>_xlfn.XLOOKUP(games_ml_for_john[[#This Row],[Column4]],$H$2:$H$11,$I$2:$I$11,"Not_Found",0,1)</f>
        <v>Wizzards</v>
      </c>
    </row>
    <row r="38" spans="1:13" x14ac:dyDescent="0.3">
      <c r="A38">
        <v>35</v>
      </c>
      <c r="B38">
        <v>48</v>
      </c>
      <c r="C38">
        <v>7</v>
      </c>
      <c r="D38">
        <v>9</v>
      </c>
      <c r="E38">
        <v>52</v>
      </c>
      <c r="F38">
        <v>0</v>
      </c>
      <c r="K38">
        <v>48</v>
      </c>
      <c r="L38" t="str">
        <f>_xlfn.XLOOKUP(games_ml_for_john[[#This Row],[Column3]],$H$2:$H$11,$I$2:$I$11,"Not_Found",0,1)</f>
        <v>CCHC</v>
      </c>
      <c r="M38" t="str">
        <f>_xlfn.XLOOKUP(games_ml_for_john[[#This Row],[Column4]],$H$2:$H$11,$I$2:$I$11,"Not_Found",0,1)</f>
        <v>Legends</v>
      </c>
    </row>
    <row r="39" spans="1:13" x14ac:dyDescent="0.3">
      <c r="A39">
        <v>36</v>
      </c>
      <c r="B39">
        <v>49</v>
      </c>
      <c r="C39">
        <v>2</v>
      </c>
      <c r="D39">
        <v>3</v>
      </c>
      <c r="E39">
        <v>53</v>
      </c>
      <c r="F39">
        <v>0</v>
      </c>
      <c r="K39">
        <v>49</v>
      </c>
      <c r="L39" t="str">
        <f>_xlfn.XLOOKUP(games_ml_for_john[[#This Row],[Column3]],$H$2:$H$11,$I$2:$I$11,"Not_Found",0,1)</f>
        <v>Wolves</v>
      </c>
      <c r="M39" t="str">
        <f>_xlfn.XLOOKUP(games_ml_for_john[[#This Row],[Column4]],$H$2:$H$11,$I$2:$I$11,"Not_Found",0,1)</f>
        <v>Capitals</v>
      </c>
    </row>
    <row r="40" spans="1:13" x14ac:dyDescent="0.3">
      <c r="A40">
        <v>37</v>
      </c>
      <c r="B40">
        <v>50</v>
      </c>
      <c r="C40">
        <v>0</v>
      </c>
      <c r="D40">
        <v>4</v>
      </c>
      <c r="E40">
        <v>56</v>
      </c>
      <c r="F40">
        <v>0</v>
      </c>
      <c r="K40">
        <v>50</v>
      </c>
      <c r="L40" t="str">
        <f>_xlfn.XLOOKUP(games_ml_for_john[[#This Row],[Column3]],$H$2:$H$11,$I$2:$I$11,"Not_Found",0,1)</f>
        <v>Lions_Pride</v>
      </c>
      <c r="M40" t="str">
        <f>_xlfn.XLOOKUP(games_ml_for_john[[#This Row],[Column4]],$H$2:$H$11,$I$2:$I$11,"Not_Found",0,1)</f>
        <v>Champs</v>
      </c>
    </row>
    <row r="41" spans="1:13" x14ac:dyDescent="0.3">
      <c r="A41">
        <v>38</v>
      </c>
      <c r="B41">
        <v>51</v>
      </c>
      <c r="C41">
        <v>8</v>
      </c>
      <c r="D41">
        <v>9</v>
      </c>
      <c r="E41">
        <v>56</v>
      </c>
      <c r="F41">
        <v>0</v>
      </c>
      <c r="K41">
        <v>51</v>
      </c>
      <c r="L41" t="str">
        <f>_xlfn.XLOOKUP(games_ml_for_john[[#This Row],[Column3]],$H$2:$H$11,$I$2:$I$11,"Not_Found",0,1)</f>
        <v>Journeymen</v>
      </c>
      <c r="M41" t="str">
        <f>_xlfn.XLOOKUP(games_ml_for_john[[#This Row],[Column4]],$H$2:$H$11,$I$2:$I$11,"Not_Found",0,1)</f>
        <v>Legends</v>
      </c>
    </row>
    <row r="42" spans="1:13" x14ac:dyDescent="0.3">
      <c r="A42">
        <v>39</v>
      </c>
      <c r="B42">
        <v>52</v>
      </c>
      <c r="C42">
        <v>1</v>
      </c>
      <c r="D42">
        <v>5</v>
      </c>
      <c r="E42">
        <v>57</v>
      </c>
      <c r="F42">
        <v>0</v>
      </c>
      <c r="K42">
        <v>52</v>
      </c>
      <c r="L42" t="str">
        <f>_xlfn.XLOOKUP(games_ml_for_john[[#This Row],[Column3]],$H$2:$H$11,$I$2:$I$11,"Not_Found",0,1)</f>
        <v>Wizzards</v>
      </c>
      <c r="M42" t="str">
        <f>_xlfn.XLOOKUP(games_ml_for_john[[#This Row],[Column4]],$H$2:$H$11,$I$2:$I$11,"Not_Found",0,1)</f>
        <v>Hammers</v>
      </c>
    </row>
    <row r="43" spans="1:13" x14ac:dyDescent="0.3">
      <c r="A43">
        <v>40</v>
      </c>
      <c r="B43">
        <v>54</v>
      </c>
      <c r="C43">
        <v>0</v>
      </c>
      <c r="D43">
        <v>2</v>
      </c>
      <c r="E43">
        <v>59</v>
      </c>
      <c r="F43">
        <v>0</v>
      </c>
      <c r="K43">
        <v>54</v>
      </c>
      <c r="L43" t="str">
        <f>_xlfn.XLOOKUP(games_ml_for_john[[#This Row],[Column3]],$H$2:$H$11,$I$2:$I$11,"Not_Found",0,1)</f>
        <v>Lions_Pride</v>
      </c>
      <c r="M43" t="str">
        <f>_xlfn.XLOOKUP(games_ml_for_john[[#This Row],[Column4]],$H$2:$H$11,$I$2:$I$11,"Not_Found",0,1)</f>
        <v>Wolves</v>
      </c>
    </row>
    <row r="44" spans="1:13" x14ac:dyDescent="0.3">
      <c r="A44">
        <v>41</v>
      </c>
      <c r="B44">
        <v>55</v>
      </c>
      <c r="C44">
        <v>7</v>
      </c>
      <c r="D44">
        <v>9</v>
      </c>
      <c r="E44">
        <v>60</v>
      </c>
      <c r="F44">
        <v>0</v>
      </c>
      <c r="K44">
        <v>55</v>
      </c>
      <c r="L44" t="str">
        <f>_xlfn.XLOOKUP(games_ml_for_john[[#This Row],[Column3]],$H$2:$H$11,$I$2:$I$11,"Not_Found",0,1)</f>
        <v>CCHC</v>
      </c>
      <c r="M44" t="str">
        <f>_xlfn.XLOOKUP(games_ml_for_john[[#This Row],[Column4]],$H$2:$H$11,$I$2:$I$11,"Not_Found",0,1)</f>
        <v>Legends</v>
      </c>
    </row>
    <row r="45" spans="1:13" x14ac:dyDescent="0.3">
      <c r="A45">
        <v>42</v>
      </c>
      <c r="B45">
        <v>56</v>
      </c>
      <c r="C45">
        <v>1</v>
      </c>
      <c r="D45">
        <v>4</v>
      </c>
      <c r="E45">
        <v>62</v>
      </c>
      <c r="F45">
        <v>0</v>
      </c>
      <c r="K45">
        <v>56</v>
      </c>
      <c r="L45" t="str">
        <f>_xlfn.XLOOKUP(games_ml_for_john[[#This Row],[Column3]],$H$2:$H$11,$I$2:$I$11,"Not_Found",0,1)</f>
        <v>Wizzards</v>
      </c>
      <c r="M45" t="str">
        <f>_xlfn.XLOOKUP(games_ml_for_john[[#This Row],[Column4]],$H$2:$H$11,$I$2:$I$11,"Not_Found",0,1)</f>
        <v>Champs</v>
      </c>
    </row>
    <row r="46" spans="1:13" x14ac:dyDescent="0.3">
      <c r="A46">
        <v>43</v>
      </c>
      <c r="B46">
        <v>57</v>
      </c>
      <c r="C46">
        <v>3</v>
      </c>
      <c r="D46">
        <v>5</v>
      </c>
      <c r="E46">
        <v>62</v>
      </c>
      <c r="F46">
        <v>0</v>
      </c>
      <c r="K46">
        <v>57</v>
      </c>
      <c r="L46" t="str">
        <f>_xlfn.XLOOKUP(games_ml_for_john[[#This Row],[Column3]],$H$2:$H$11,$I$2:$I$11,"Not_Found",0,1)</f>
        <v>Capitals</v>
      </c>
      <c r="M46" t="str">
        <f>_xlfn.XLOOKUP(games_ml_for_john[[#This Row],[Column4]],$H$2:$H$11,$I$2:$I$11,"Not_Found",0,1)</f>
        <v>Hammers</v>
      </c>
    </row>
    <row r="47" spans="1:13" x14ac:dyDescent="0.3">
      <c r="A47">
        <v>44</v>
      </c>
      <c r="B47">
        <v>59</v>
      </c>
      <c r="C47">
        <v>7</v>
      </c>
      <c r="D47">
        <v>8</v>
      </c>
      <c r="E47">
        <v>63</v>
      </c>
      <c r="F47">
        <v>0</v>
      </c>
      <c r="K47">
        <v>59</v>
      </c>
      <c r="L47" t="str">
        <f>_xlfn.XLOOKUP(games_ml_for_john[[#This Row],[Column3]],$H$2:$H$11,$I$2:$I$11,"Not_Found",0,1)</f>
        <v>CCHC</v>
      </c>
      <c r="M47" t="str">
        <f>_xlfn.XLOOKUP(games_ml_for_john[[#This Row],[Column4]],$H$2:$H$11,$I$2:$I$11,"Not_Found",0,1)</f>
        <v>Journeymen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g E A A B Q S w M E F A A C A A g A y K 4 p V W / 8 c y u k A A A A 9 g A A A B I A H A B D b 2 5 m a W c v U G F j a 2 F n Z S 5 4 b W w g o h g A K K A U A A A A A A A A A A A A A A A A A A A A A A A A A A A A h Y 9 B D o I w F E S v Q r q n L Z g Y J J + y c C u J C d G 4 J a V C I 3 w M L Z a 7 u f B I X k G M o u 5 c z p u 3 m L l f b 5 C O b e N d V G 9 0 h w k J K C e e Q t m V G q u E D P b o R y Q V s C 3 k q a i U N 8 l o 4 t G U C a m t P c e M O e e o W 9 C u r 1 j I e c A O 2 S a X t W o L 8 p H 1 f 9 n X a G y B U h E B + 9 c Y E d K A R 3 Q V L S k H N k P I N H 6 F c N r 7 b H 8 g r I f G D r 0 S C v 1 d D m y O w N 4 f x A N Q S w M E F A A C A A g A y K 4 p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i u K V U 5 d L u j c g E A A P 8 D A A A T A B w A R m 9 y b X V s Y X M v U 2 V j d G l v b j E u b S C i G A A o o B Q A A A A A A A A A A A A A A A A A A A A A A A A A A A C 9 k l t L w z A U g N 8 H + w 8 h e 2 k h K 7 a 7 e K M v d o q C i L r p i 5 U R u + N W l + a U J B 0 b 4 n 8 3 p Y i 3 R V / E v C T 5 v p D k X D R k J k d J x s 0 c H r Z b 7 Z Z e c A U z 0 q F H i M t c z q f X U K I y x I t 6 P u n a s 2 V 3 B B m J I k p i I s C 0 W 8 S O M V Y q A 0 s S v Q p G m F U F S O O d 5 A K C B K W x G + 3 R 5 C C 9 0 a B 0 + o Q L W a Y j h e U D r o l 3 a R l K L v z 0 F L M l b N K L 0 / N x t o B Z J U C n v / 0 j y P S K + u x u B C I v c g M q p o w y k q C o C q n j c I e R Y 5 n h z N 4 R h 9 E g Y u S q Q g N j s x E Q v y + D C 5 R w 7 7 M m n g 5 N F l z O b S I m m x L q U C f 8 w R 6 a K C 7 1 I 6 q i u b 6 W 2 m u C Z 8 / P t K G h f d 5 Y Q w y s z Q s j b z x y 8 J 6 D 9 x 1 8 4 O B D B 9 9 1 8 D 0 H 3 3 f w c O e T e P H b r V x u z d f H T p r z A v S 0 E F O b t m l d + X / q m 2 / v B j N u b K M M G a X s e G 0 U v + W i A h 2 c z S U q Y H V v / F n 5 z 6 Q Z 9 o P a f 6 n / V t F z i b 5 L D F x i + F n 8 V K N X U E s B A i 0 A F A A C A A g A y K 4 p V W / 8 c y u k A A A A 9 g A A A B I A A A A A A A A A A A A A A A A A A A A A A E N v b m Z p Z y 9 Q Y W N r Y W d l L n h t b F B L A Q I t A B Q A A g A I A M i u K V U P y u m r p A A A A O k A A A A T A A A A A A A A A A A A A A A A A P A A A A B b Q 2 9 u d G V u d F 9 U e X B l c 1 0 u e G 1 s U E s B A i 0 A F A A C A A g A y K 4 p V T l 0 u 6 N y A Q A A / w M A A B M A A A A A A A A A A A A A A A A A 4 Q E A A E Z v c m 1 1 b G F z L 1 N l Y 3 R p b 2 4 x L m 1 Q S w U G A A A A A A M A A w D C A A A A o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B k A A A A A A A B u G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v b 2 t p b m d f U m V w b 3 J 0 J T I w K D I z K S U y M C 0 l M j B T Z X A t R G V j J T I w M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b 2 9 r a W 5 n X 1 J l c G 9 y d F 9 f M j N f X 1 9 f U 2 V w X 0 R l Y 1 8 y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k t M D F U M D I 6 M D g 6 N T M u M D A 1 M T M 5 N F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v b 2 t p b m d f U m V w b 3 J 0 I C g y M y k g L S B T Z X A t R G V j I D I y L 0 F 1 d G 9 S Z W 1 v d m V k Q 2 9 s d W 1 u c z E u e 0 N v b H V t b j E s M H 0 m c X V v d D s s J n F 1 b 3 Q 7 U 2 V j d G l v b j E v Q m 9 v a 2 l u Z 1 9 S Z X B v c n Q g K D I z K S A t I F N l c C 1 E Z W M g M j I v Q X V 0 b 1 J l b W 9 2 Z W R D b 2 x 1 b W 5 z M S 5 7 Q 2 9 s d W 1 u M i w x f S Z x d W 9 0 O y w m c X V v d D t T Z W N 0 a W 9 u M S 9 C b 2 9 r a W 5 n X 1 J l c G 9 y d C A o M j M p I C 0 g U 2 V w L U R l Y y A y M i 9 B d X R v U m V t b 3 Z l Z E N v b H V t b n M x L n t D b 2 x 1 b W 4 z L D J 9 J n F 1 b 3 Q 7 L C Z x d W 9 0 O 1 N l Y 3 R p b 2 4 x L 0 J v b 2 t p b m d f U m V w b 3 J 0 I C g y M y k g L S B T Z X A t R G V j I D I y L 0 F 1 d G 9 S Z W 1 v d m V k Q 2 9 s d W 1 u c z E u e 0 N v b H V t b j Q s M 3 0 m c X V v d D s s J n F 1 b 3 Q 7 U 2 V j d G l v b j E v Q m 9 v a 2 l u Z 1 9 S Z X B v c n Q g K D I z K S A t I F N l c C 1 E Z W M g M j I v Q X V 0 b 1 J l b W 9 2 Z W R D b 2 x 1 b W 5 z M S 5 7 Q 2 9 s d W 1 u N S w 0 f S Z x d W 9 0 O y w m c X V v d D t T Z W N 0 a W 9 u M S 9 C b 2 9 r a W 5 n X 1 J l c G 9 y d C A o M j M p I C 0 g U 2 V w L U R l Y y A y M i 9 B d X R v U m V t b 3 Z l Z E N v b H V t b n M x L n t D b 2 x 1 b W 4 2 L D V 9 J n F 1 b 3 Q 7 L C Z x d W 9 0 O 1 N l Y 3 R p b 2 4 x L 0 J v b 2 t p b m d f U m V w b 3 J 0 I C g y M y k g L S B T Z X A t R G V j I D I y L 0 F 1 d G 9 S Z W 1 v d m V k Q 2 9 s d W 1 u c z E u e 0 N v b H V t b j c s N n 0 m c X V v d D s s J n F 1 b 3 Q 7 U 2 V j d G l v b j E v Q m 9 v a 2 l u Z 1 9 S Z X B v c n Q g K D I z K S A t I F N l c C 1 E Z W M g M j I v Q X V 0 b 1 J l b W 9 2 Z W R D b 2 x 1 b W 5 z M S 5 7 Q 2 9 s d W 1 u O C w 3 f S Z x d W 9 0 O y w m c X V v d D t T Z W N 0 a W 9 u M S 9 C b 2 9 r a W 5 n X 1 J l c G 9 y d C A o M j M p I C 0 g U 2 V w L U R l Y y A y M i 9 B d X R v U m V t b 3 Z l Z E N v b H V t b n M x L n t D b 2 x 1 b W 4 5 L D h 9 J n F 1 b 3 Q 7 L C Z x d W 9 0 O 1 N l Y 3 R p b 2 4 x L 0 J v b 2 t p b m d f U m V w b 3 J 0 I C g y M y k g L S B T Z X A t R G V j I D I y L 0 F 1 d G 9 S Z W 1 v d m V k Q 2 9 s d W 1 u c z E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C b 2 9 r a W 5 n X 1 J l c G 9 y d C A o M j M p I C 0 g U 2 V w L U R l Y y A y M i 9 B d X R v U m V t b 3 Z l Z E N v b H V t b n M x L n t D b 2 x 1 b W 4 x L D B 9 J n F 1 b 3 Q 7 L C Z x d W 9 0 O 1 N l Y 3 R p b 2 4 x L 0 J v b 2 t p b m d f U m V w b 3 J 0 I C g y M y k g L S B T Z X A t R G V j I D I y L 0 F 1 d G 9 S Z W 1 v d m V k Q 2 9 s d W 1 u c z E u e 0 N v b H V t b j I s M X 0 m c X V v d D s s J n F 1 b 3 Q 7 U 2 V j d G l v b j E v Q m 9 v a 2 l u Z 1 9 S Z X B v c n Q g K D I z K S A t I F N l c C 1 E Z W M g M j I v Q X V 0 b 1 J l b W 9 2 Z W R D b 2 x 1 b W 5 z M S 5 7 Q 2 9 s d W 1 u M y w y f S Z x d W 9 0 O y w m c X V v d D t T Z W N 0 a W 9 u M S 9 C b 2 9 r a W 5 n X 1 J l c G 9 y d C A o M j M p I C 0 g U 2 V w L U R l Y y A y M i 9 B d X R v U m V t b 3 Z l Z E N v b H V t b n M x L n t D b 2 x 1 b W 4 0 L D N 9 J n F 1 b 3 Q 7 L C Z x d W 9 0 O 1 N l Y 3 R p b 2 4 x L 0 J v b 2 t p b m d f U m V w b 3 J 0 I C g y M y k g L S B T Z X A t R G V j I D I y L 0 F 1 d G 9 S Z W 1 v d m V k Q 2 9 s d W 1 u c z E u e 0 N v b H V t b j U s N H 0 m c X V v d D s s J n F 1 b 3 Q 7 U 2 V j d G l v b j E v Q m 9 v a 2 l u Z 1 9 S Z X B v c n Q g K D I z K S A t I F N l c C 1 E Z W M g M j I v Q X V 0 b 1 J l b W 9 2 Z W R D b 2 x 1 b W 5 z M S 5 7 Q 2 9 s d W 1 u N i w 1 f S Z x d W 9 0 O y w m c X V v d D t T Z W N 0 a W 9 u M S 9 C b 2 9 r a W 5 n X 1 J l c G 9 y d C A o M j M p I C 0 g U 2 V w L U R l Y y A y M i 9 B d X R v U m V t b 3 Z l Z E N v b H V t b n M x L n t D b 2 x 1 b W 4 3 L D Z 9 J n F 1 b 3 Q 7 L C Z x d W 9 0 O 1 N l Y 3 R p b 2 4 x L 0 J v b 2 t p b m d f U m V w b 3 J 0 I C g y M y k g L S B T Z X A t R G V j I D I y L 0 F 1 d G 9 S Z W 1 v d m V k Q 2 9 s d W 1 u c z E u e 0 N v b H V t b j g s N 3 0 m c X V v d D s s J n F 1 b 3 Q 7 U 2 V j d G l v b j E v Q m 9 v a 2 l u Z 1 9 S Z X B v c n Q g K D I z K S A t I F N l c C 1 E Z W M g M j I v Q X V 0 b 1 J l b W 9 2 Z W R D b 2 x 1 b W 5 z M S 5 7 Q 2 9 s d W 1 u O S w 4 f S Z x d W 9 0 O y w m c X V v d D t T Z W N 0 a W 9 u M S 9 C b 2 9 r a W 5 n X 1 J l c G 9 y d C A o M j M p I C 0 g U 2 V w L U R l Y y A y M i 9 B d X R v U m V t b 3 Z l Z E N v b H V t b n M x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9 v a 2 l u Z 1 9 S Z X B v c n Q l M j A o M j M p J T I w L S U y M F N l c C 1 E Z W M l M j A y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b 2 9 r a W 5 n X 1 J l c G 9 y d C U y M C g y M y k l M j A t J T I w U 2 V w L U R l Y y U y M D I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F t Z X N f b W x f Z m 9 y X 2 p v a G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G c m 9 t X 0 1 h c n R 5 I i A v P j x F b n R y e S B U e X B l P S J S Z W N v d m V y e V R h c m d l d E N v b H V t b i I g V m F s d W U 9 I m w x I i A v P j x F b n R y e S B U e X B l P S J S Z W N v d m V y e V R h c m d l d F J v d y I g V m F s d W U 9 I m w y I i A v P j x F b n R y e S B U e X B l P S J G a W x s V G F y Z 2 V 0 I i B W Y W x 1 Z T 0 i c 2 d h b W V z X 2 1 s X 2 Z v c l 9 q b 2 h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5 L T E w V D A x O j U 0 O j E 3 L j k w M j c w M j V a I i A v P j x F b n R y e S B U e X B l P S J G a W x s Q 2 9 s d W 1 u V H l w Z X M i I F Z h b H V l P S J z Q X d N R E F 3 T U Q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Y W 1 l c 1 9 t b F 9 m b 3 J f a m 9 o b i 9 B d X R v U m V t b 3 Z l Z E N v b H V t b n M x L n t D b 2 x 1 b W 4 x L D B 9 J n F 1 b 3 Q 7 L C Z x d W 9 0 O 1 N l Y 3 R p b 2 4 x L 2 d h b W V z X 2 1 s X 2 Z v c l 9 q b 2 h u L 0 F 1 d G 9 S Z W 1 v d m V k Q 2 9 s d W 1 u c z E u e 0 N v b H V t b j I s M X 0 m c X V v d D s s J n F 1 b 3 Q 7 U 2 V j d G l v b j E v Z 2 F t Z X N f b W x f Z m 9 y X 2 p v a G 4 v Q X V 0 b 1 J l b W 9 2 Z W R D b 2 x 1 b W 5 z M S 5 7 Q 2 9 s d W 1 u M y w y f S Z x d W 9 0 O y w m c X V v d D t T Z W N 0 a W 9 u M S 9 n Y W 1 l c 1 9 t b F 9 m b 3 J f a m 9 o b i 9 B d X R v U m V t b 3 Z l Z E N v b H V t b n M x L n t D b 2 x 1 b W 4 0 L D N 9 J n F 1 b 3 Q 7 L C Z x d W 9 0 O 1 N l Y 3 R p b 2 4 x L 2 d h b W V z X 2 1 s X 2 Z v c l 9 q b 2 h u L 0 F 1 d G 9 S Z W 1 v d m V k Q 2 9 s d W 1 u c z E u e 0 N v b H V t b j U s N H 0 m c X V v d D s s J n F 1 b 3 Q 7 U 2 V j d G l v b j E v Z 2 F t Z X N f b W x f Z m 9 y X 2 p v a G 4 v Q X V 0 b 1 J l b W 9 2 Z W R D b 2 x 1 b W 5 z M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n Y W 1 l c 1 9 t b F 9 m b 3 J f a m 9 o b i 9 B d X R v U m V t b 3 Z l Z E N v b H V t b n M x L n t D b 2 x 1 b W 4 x L D B 9 J n F 1 b 3 Q 7 L C Z x d W 9 0 O 1 N l Y 3 R p b 2 4 x L 2 d h b W V z X 2 1 s X 2 Z v c l 9 q b 2 h u L 0 F 1 d G 9 S Z W 1 v d m V k Q 2 9 s d W 1 u c z E u e 0 N v b H V t b j I s M X 0 m c X V v d D s s J n F 1 b 3 Q 7 U 2 V j d G l v b j E v Z 2 F t Z X N f b W x f Z m 9 y X 2 p v a G 4 v Q X V 0 b 1 J l b W 9 2 Z W R D b 2 x 1 b W 5 z M S 5 7 Q 2 9 s d W 1 u M y w y f S Z x d W 9 0 O y w m c X V v d D t T Z W N 0 a W 9 u M S 9 n Y W 1 l c 1 9 t b F 9 m b 3 J f a m 9 o b i 9 B d X R v U m V t b 3 Z l Z E N v b H V t b n M x L n t D b 2 x 1 b W 4 0 L D N 9 J n F 1 b 3 Q 7 L C Z x d W 9 0 O 1 N l Y 3 R p b 2 4 x L 2 d h b W V z X 2 1 s X 2 Z v c l 9 q b 2 h u L 0 F 1 d G 9 S Z W 1 v d m V k Q 2 9 s d W 1 u c z E u e 0 N v b H V t b j U s N H 0 m c X V v d D s s J n F 1 b 3 Q 7 U 2 V j d G l v b j E v Z 2 F t Z X N f b W x f Z m 9 y X 2 p v a G 4 v Q X V 0 b 1 J l b W 9 2 Z W R D b 2 x 1 b W 5 z M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2 F t Z X N f b W x f Z m 9 y X 2 p v a G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F t Z X N f b W x f Z m 9 y X 2 p v a G 4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d Z K I p D 7 r 6 k G e t W n E j S e L P A A A A A A C A A A A A A A D Z g A A w A A A A B A A A A C U v S C 4 P G v k p 8 K e C e P 2 T M V l A A A A A A S A A A C g A A A A E A A A A J w l n R + F y t D 0 S Z J n u n 4 y p s Z Q A A A A I C P U i d V 0 w 0 b i K c 5 j B S 6 C a g R M 2 I N 3 O W P Y t a P U J d / F R J z y O O 5 X v u T Z Z M I O 0 g 2 4 7 6 n A V 6 Y O h m M i W o M K L 9 x 8 2 A y n h x q 6 d F z l O V 9 S d B O B 8 + b Q p 8 s U A A A A Y X N o e F X Y 3 j b r q l c 3 4 H O a z G 8 C Y q w = < / D a t a M a s h u p > 
</file>

<file path=customXml/itemProps1.xml><?xml version="1.0" encoding="utf-8"?>
<ds:datastoreItem xmlns:ds="http://schemas.openxmlformats.org/officeDocument/2006/customXml" ds:itemID="{91A80977-8AC2-4C64-8EA2-34AF035451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Booking_Report (23) - Sep-Dec 2</vt:lpstr>
      <vt:lpstr>NHL_Fall2022_20220909</vt:lpstr>
      <vt:lpstr>NHL_Fall2022_20220911</vt:lpstr>
      <vt:lpstr>NHL_Fall2022_20220920</vt:lpstr>
      <vt:lpstr>NHL_Fall2022_20220926</vt:lpstr>
      <vt:lpstr>Sheet1</vt:lpstr>
      <vt:lpstr>NHL_Fall2022_20221008</vt:lpstr>
      <vt:lpstr>From_Marty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Pierce</dc:creator>
  <cp:lastModifiedBy>John Pierce</cp:lastModifiedBy>
  <cp:lastPrinted>2022-10-09T01:49:48Z</cp:lastPrinted>
  <dcterms:created xsi:type="dcterms:W3CDTF">2022-09-01T02:07:43Z</dcterms:created>
  <dcterms:modified xsi:type="dcterms:W3CDTF">2022-10-09T01:50:58Z</dcterms:modified>
</cp:coreProperties>
</file>