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\Desktop\Business Analytics\"/>
    </mc:Choice>
  </mc:AlternateContent>
  <xr:revisionPtr revIDLastSave="0" documentId="13_ncr:1_{224DE2A1-C923-4143-9FF2-E34A1CC78D79}" xr6:coauthVersionLast="45" xr6:coauthVersionMax="45" xr10:uidLastSave="{00000000-0000-0000-0000-000000000000}"/>
  <bookViews>
    <workbookView xWindow="-110" yWindow="-110" windowWidth="19420" windowHeight="10420" xr2:uid="{69949978-5762-44E8-B4C0-C10B516BADD2}"/>
  </bookViews>
  <sheets>
    <sheet name="Overall Commentary" sheetId="3" r:id="rId1"/>
    <sheet name="BAL-fulldata-5numsum" sheetId="2" r:id="rId2"/>
    <sheet name="BAL-pivottable" sheetId="11" r:id="rId3"/>
    <sheet name="HAR-fulldata-5numsum" sheetId="1" r:id="rId4"/>
    <sheet name="HAR-pivottable" sheetId="10" r:id="rId5"/>
    <sheet name="BALvsHAR-sumcomparison" sheetId="4" r:id="rId6"/>
  </sheets>
  <definedNames>
    <definedName name="_xlchart.v1.0" hidden="1">'BAL-fulldata-5numsum'!$B$2:$B$322</definedName>
    <definedName name="_xlchart.v1.1" hidden="1">'BAL-fulldata-5numsum'!$C$1</definedName>
    <definedName name="_xlchart.v1.10" hidden="1">'BALvsHAR-sumcomparison'!$A$2:$A$322</definedName>
    <definedName name="_xlchart.v1.11" hidden="1">'BALvsHAR-sumcomparison'!$B$1</definedName>
    <definedName name="_xlchart.v1.12" hidden="1">'BALvsHAR-sumcomparison'!$B$2:$B$322</definedName>
    <definedName name="_xlchart.v1.13" hidden="1">'BALvsHAR-sumcomparison'!$A$1</definedName>
    <definedName name="_xlchart.v1.14" hidden="1">'BALvsHAR-sumcomparison'!$A$2:$A$322</definedName>
    <definedName name="_xlchart.v1.15" hidden="1">'BALvsHAR-sumcomparison'!$B$1</definedName>
    <definedName name="_xlchart.v1.16" hidden="1">'BALvsHAR-sumcomparison'!$B$2:$B$322</definedName>
    <definedName name="_xlchart.v1.17" hidden="1">'BALvsHAR-sumcomparison'!$A$1</definedName>
    <definedName name="_xlchart.v1.18" hidden="1">'BALvsHAR-sumcomparison'!$A$2:$A$322</definedName>
    <definedName name="_xlchart.v1.19" hidden="1">'BALvsHAR-sumcomparison'!$B$1</definedName>
    <definedName name="_xlchart.v1.2" hidden="1">'BAL-fulldata-5numsum'!$C$2:$C$322</definedName>
    <definedName name="_xlchart.v1.20" hidden="1">'BALvsHAR-sumcomparison'!$B$2:$B$322</definedName>
    <definedName name="_xlchart.v1.21" hidden="1">'BALvsHAR-sumcomparison'!$A$1</definedName>
    <definedName name="_xlchart.v1.22" hidden="1">'BALvsHAR-sumcomparison'!$A$2:$A$322</definedName>
    <definedName name="_xlchart.v1.23" hidden="1">'BALvsHAR-sumcomparison'!$B$1</definedName>
    <definedName name="_xlchart.v1.24" hidden="1">'BALvsHAR-sumcomparison'!$B$2:$B$322</definedName>
    <definedName name="_xlchart.v1.3" hidden="1">'BAL-fulldata-5numsum'!$B$2:$B$326</definedName>
    <definedName name="_xlchart.v1.4" hidden="1">'BAL-fulldata-5numsum'!$C$1</definedName>
    <definedName name="_xlchart.v1.5" hidden="1">'BAL-fulldata-5numsum'!$C$2:$C$326</definedName>
    <definedName name="_xlchart.v1.6" hidden="1">'HAR-fulldata-5numsum'!$B$2:$B$105</definedName>
    <definedName name="_xlchart.v1.7" hidden="1">'HAR-fulldata-5numsum'!$C$1</definedName>
    <definedName name="_xlchart.v1.8" hidden="1">'HAR-fulldata-5numsum'!$C$2:$C$105</definedName>
    <definedName name="_xlchart.v1.9" hidden="1">'BALvsHAR-sumcomparison'!$A$1</definedName>
  </definedNames>
  <calcPr calcId="181029"/>
  <pivotCaches>
    <pivotCache cacheId="40" r:id="rId7"/>
    <pivotCache cacheId="4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2" l="1"/>
  <c r="I19" i="2" s="1"/>
  <c r="F24" i="2"/>
  <c r="I18" i="1"/>
  <c r="I17" i="1"/>
  <c r="I20" i="1"/>
  <c r="I21" i="2"/>
  <c r="F21" i="2"/>
  <c r="F20" i="2"/>
  <c r="F19" i="2"/>
  <c r="F17" i="2"/>
  <c r="F18" i="2"/>
  <c r="F22" i="2"/>
  <c r="F23" i="2"/>
  <c r="F16" i="2"/>
  <c r="F5" i="4" l="1"/>
  <c r="F6" i="4"/>
  <c r="F9" i="4"/>
  <c r="E8" i="4"/>
  <c r="E3" i="4"/>
  <c r="E4" i="4"/>
  <c r="E5" i="4"/>
  <c r="E6" i="4"/>
  <c r="E7" i="4"/>
  <c r="E9" i="4"/>
  <c r="E2" i="4"/>
  <c r="F22" i="1"/>
  <c r="F21" i="1"/>
  <c r="F8" i="4" s="1"/>
  <c r="F20" i="1"/>
  <c r="F7" i="4" s="1"/>
  <c r="F19" i="1"/>
  <c r="F18" i="1"/>
  <c r="F17" i="1"/>
  <c r="F4" i="4" s="1"/>
  <c r="F16" i="1"/>
  <c r="F3" i="4" s="1"/>
  <c r="F15" i="1"/>
  <c r="E10" i="4"/>
  <c r="F23" i="1" l="1"/>
  <c r="F10" i="4" s="1"/>
  <c r="F2" i="4"/>
</calcChain>
</file>

<file path=xl/sharedStrings.xml><?xml version="1.0" encoding="utf-8"?>
<sst xmlns="http://schemas.openxmlformats.org/spreadsheetml/2006/main" count="716" uniqueCount="260">
  <si>
    <t>tract</t>
  </si>
  <si>
    <t>Name</t>
  </si>
  <si>
    <t>Household_Income_rP_gP_pall</t>
  </si>
  <si>
    <t>West Hartford, CT</t>
  </si>
  <si>
    <t>Glastonbury, CT</t>
  </si>
  <si>
    <t>South Windsor, CT</t>
  </si>
  <si>
    <t>Wethersfield, CT</t>
  </si>
  <si>
    <t>Simsbury, CT</t>
  </si>
  <si>
    <t>Farmington, CT</t>
  </si>
  <si>
    <t>Avon, CT</t>
  </si>
  <si>
    <t>Newington, CT</t>
  </si>
  <si>
    <t>New Britain, CT</t>
  </si>
  <si>
    <t>East Hartford, CT</t>
  </si>
  <si>
    <t>Manchester, CT</t>
  </si>
  <si>
    <t>West End, Hartford, CT</t>
  </si>
  <si>
    <t>Bloomfield, CT</t>
  </si>
  <si>
    <t>Glastonbury Center, Glastonbury, CT</t>
  </si>
  <si>
    <t>Keeney, Manchester, CT</t>
  </si>
  <si>
    <t>Windsor, CT</t>
  </si>
  <si>
    <t>Robertson, Manchester, CT</t>
  </si>
  <si>
    <t>Downtown, Hartford, CT</t>
  </si>
  <si>
    <t>Central Manchester, Manchester, CT</t>
  </si>
  <si>
    <t>South West, Hartford, CT</t>
  </si>
  <si>
    <t>South End, Hartford, CT</t>
  </si>
  <si>
    <t>Blue Hills, Bloomfield, CT</t>
  </si>
  <si>
    <t>Barry Square, Hartford, CT</t>
  </si>
  <si>
    <t>Parkville, Hartford, CT</t>
  </si>
  <si>
    <t>Hartford, CT</t>
  </si>
  <si>
    <t>Behind the Rocks, Hartford, CT</t>
  </si>
  <si>
    <t>Frog Hollow, Hartford, CT</t>
  </si>
  <si>
    <t>Asylum Hill, Hartford, CT</t>
  </si>
  <si>
    <t>Sheldon Charter Oak, Hartford, CT</t>
  </si>
  <si>
    <t>Upper Albany, Hartford, CT</t>
  </si>
  <si>
    <t>Clay Arsenal, Hartford, CT</t>
  </si>
  <si>
    <t>North End, Hartford, CT</t>
  </si>
  <si>
    <t>South Green, Hartford, CT</t>
  </si>
  <si>
    <t>Pikesville, MD</t>
  </si>
  <si>
    <t>Towson, MD</t>
  </si>
  <si>
    <t>Baltimore, MD</t>
  </si>
  <si>
    <t>Evergreen, Baltimore, MD</t>
  </si>
  <si>
    <t>Mount Washington, Baltimore, MD</t>
  </si>
  <si>
    <t>Roland Park, Baltimore, MD</t>
  </si>
  <si>
    <t>Ellicott City, MD</t>
  </si>
  <si>
    <t>Homeland, Baltimore, MD</t>
  </si>
  <si>
    <t>Owings Mills, MD</t>
  </si>
  <si>
    <t>Catonsville, MD</t>
  </si>
  <si>
    <t>Mid-Charles, Baltimore, MD</t>
  </si>
  <si>
    <t>Nottingham, MD</t>
  </si>
  <si>
    <t>Tuscany - Canterbury, Baltimore, MD</t>
  </si>
  <si>
    <t>Relay, Halethorpe, MD</t>
  </si>
  <si>
    <t>Parkville, MD</t>
  </si>
  <si>
    <t>Cross Country, Baltimore, MD</t>
  </si>
  <si>
    <t>Fells Point, Baltimore, MD</t>
  </si>
  <si>
    <t>Middle River, MD</t>
  </si>
  <si>
    <t>Rosedale, MD</t>
  </si>
  <si>
    <t>Riverside, Baltimore, MD</t>
  </si>
  <si>
    <t>North Harford Road, Baltimore, MD</t>
  </si>
  <si>
    <t>Dundalk, MD</t>
  </si>
  <si>
    <t>Halethorpe, MD</t>
  </si>
  <si>
    <t>White Marsh, MD</t>
  </si>
  <si>
    <t>Edgemere, MD</t>
  </si>
  <si>
    <t>Cheswolde, Baltimore, MD</t>
  </si>
  <si>
    <t>Essex, MD</t>
  </si>
  <si>
    <t>Woodring, Baltimore, MD</t>
  </si>
  <si>
    <t>Linthicum Heights, MD</t>
  </si>
  <si>
    <t>Sparrows Point, MD</t>
  </si>
  <si>
    <t>Cross Keys, Baltimore, MD</t>
  </si>
  <si>
    <t>Lochearn, Pikesville, MD</t>
  </si>
  <si>
    <t>Canton, Baltimore, MD</t>
  </si>
  <si>
    <t>Glenham-Belford, Baltimore, MD</t>
  </si>
  <si>
    <t>Locust Point, Baltimore, MD</t>
  </si>
  <si>
    <t>Lake Walker, Baltimore, MD</t>
  </si>
  <si>
    <t>Violetville, Baltimore, MD</t>
  </si>
  <si>
    <t>Waltherson, Baltimore, MD</t>
  </si>
  <si>
    <t>Lansdowne - Baltimore Highlands, Halethorpe, MD</t>
  </si>
  <si>
    <t>Arcadia, Baltimore, MD</t>
  </si>
  <si>
    <t>Radnor - Winston, Baltimore, MD</t>
  </si>
  <si>
    <t>Gwynn Oak, Pikesville, MD</t>
  </si>
  <si>
    <t>Harford - Echodale - Perring Parkway, Baltimore, MD</t>
  </si>
  <si>
    <t>Lansdowne - Baltimore Highlands, Lansdowne, MD</t>
  </si>
  <si>
    <t>Glen, Baltimore, MD</t>
  </si>
  <si>
    <t>Hampden, Baltimore, MD</t>
  </si>
  <si>
    <t>Cold Springs, Baltimore, MD</t>
  </si>
  <si>
    <t>Lauraville, Baltimore, MD</t>
  </si>
  <si>
    <t>Fallstaff, Baltimore, MD</t>
  </si>
  <si>
    <t>Westgate, Baltimore, MD</t>
  </si>
  <si>
    <t>Bolton Hill, Baltimore, MD</t>
  </si>
  <si>
    <t>Riverside Park, Baltimore, MD</t>
  </si>
  <si>
    <t>Woodlawn, MD</t>
  </si>
  <si>
    <t>Joseph Lee, Baltimore, MD</t>
  </si>
  <si>
    <t>Medfield, Baltimore, MD</t>
  </si>
  <si>
    <t>Gwynn Oak, Woodlawn, MD</t>
  </si>
  <si>
    <t>Gwynn Oak, Baltimore, MD</t>
  </si>
  <si>
    <t>Medford - Broening, Baltimore, MD</t>
  </si>
  <si>
    <t>Cedmont, Baltimore, MD</t>
  </si>
  <si>
    <t>South Baltimore, Baltimore, MD</t>
  </si>
  <si>
    <t>Brooklyn Park, MD</t>
  </si>
  <si>
    <t>Gwynn Oak, Lochearn, MD</t>
  </si>
  <si>
    <t>Morrell Park, Baltimore, MD</t>
  </si>
  <si>
    <t>Upper Fells Point, Baltimore, MD</t>
  </si>
  <si>
    <t>Downtown, Baltimore, MD</t>
  </si>
  <si>
    <t>Woodberry, Baltimore, MD</t>
  </si>
  <si>
    <t>Fifteenth Street, Baltimore, MD</t>
  </si>
  <si>
    <t>Hillen, Baltimore, MD</t>
  </si>
  <si>
    <t>Belair - Edison, Baltimore, MD</t>
  </si>
  <si>
    <t>Ednor Gardens - Lakeside, Baltimore, MD</t>
  </si>
  <si>
    <t>Brooklyn, Baltimore, MD</t>
  </si>
  <si>
    <t>Ramblewood, Baltimore, MD</t>
  </si>
  <si>
    <t>Patterson Park, Baltimore, MD</t>
  </si>
  <si>
    <t>Frankford, Baltimore, MD</t>
  </si>
  <si>
    <t>Loch Raven, Baltimore, MD</t>
  </si>
  <si>
    <t>Baltimore Highlands, Baltimore, MD</t>
  </si>
  <si>
    <t>Armistead Gardens, Baltimore, MD</t>
  </si>
  <si>
    <t>Idlewood, Baltimore, MD</t>
  </si>
  <si>
    <t>Perring Loch, Baltimore, MD</t>
  </si>
  <si>
    <t>East Arlington, Baltimore, MD</t>
  </si>
  <si>
    <t>Beechfield, Baltimore, MD</t>
  </si>
  <si>
    <t>New Northwood, Baltimore, MD</t>
  </si>
  <si>
    <t>Mid-Govans, Baltimore, MD</t>
  </si>
  <si>
    <t>Little Italy, Baltimore, MD</t>
  </si>
  <si>
    <t>Rognel Heights, Baltimore, MD</t>
  </si>
  <si>
    <t>Walbrook, Baltimore, MD</t>
  </si>
  <si>
    <t>Irvington, Baltimore, MD</t>
  </si>
  <si>
    <t>West Forest Park, Baltimore, MD</t>
  </si>
  <si>
    <t>Hanlon Longwood, Baltimore, MD</t>
  </si>
  <si>
    <t>Lakeland, Baltimore, MD</t>
  </si>
  <si>
    <t>Parkside, Baltimore, MD</t>
  </si>
  <si>
    <t>Yale Heights, Baltimore, MD</t>
  </si>
  <si>
    <t>Garwyn Oaks, Baltimore, MD</t>
  </si>
  <si>
    <t>Pigtown, Baltimore, MD</t>
  </si>
  <si>
    <t>Remington, Baltimore, MD</t>
  </si>
  <si>
    <t>Allendale, Baltimore, MD</t>
  </si>
  <si>
    <t>Windsor Hills, Baltimore, MD</t>
  </si>
  <si>
    <t>Curtis Bay, Baltimore, MD</t>
  </si>
  <si>
    <t>Burleith-Leighton, Baltimore, MD</t>
  </si>
  <si>
    <t>Winston - Govans, Baltimore, MD</t>
  </si>
  <si>
    <t>Better Waverly, Baltimore, MD</t>
  </si>
  <si>
    <t>Reisterstown Station, Baltimore, MD</t>
  </si>
  <si>
    <t>Edmondson, Baltimore, MD</t>
  </si>
  <si>
    <t>Dorchester, Baltimore, MD</t>
  </si>
  <si>
    <t>Central Park Heights, Baltimore, MD</t>
  </si>
  <si>
    <t>Woodbrook, Baltimore, MD</t>
  </si>
  <si>
    <t>Old Goucher, Baltimore, MD</t>
  </si>
  <si>
    <t>Saint Joseph's, Baltimore, MD</t>
  </si>
  <si>
    <t>Darley Park, Baltimore, MD</t>
  </si>
  <si>
    <t>Poppleton, Baltimore, MD</t>
  </si>
  <si>
    <t>Cedonia, Baltimore, MD</t>
  </si>
  <si>
    <t>Arlington, Baltimore, MD</t>
  </si>
  <si>
    <t>Mosher, Baltimore, MD</t>
  </si>
  <si>
    <t>Coppin Heights, Baltimore, MD</t>
  </si>
  <si>
    <t>Harwood, Baltimore, MD</t>
  </si>
  <si>
    <t>Hollins Market, Baltimore, MD</t>
  </si>
  <si>
    <t>Park Circle, Baltimore, MD</t>
  </si>
  <si>
    <t>Cherry Hill, Baltimore, MD</t>
  </si>
  <si>
    <t>Bridgeview-Greenlawn, Baltimore, MD</t>
  </si>
  <si>
    <t>Coldstream - Homestead - Montebello, Baltimore, MD</t>
  </si>
  <si>
    <t>Berea, Baltimore, MD</t>
  </si>
  <si>
    <t>Rosemont, Baltimore, MD</t>
  </si>
  <si>
    <t>Lexington, Baltimore, MD</t>
  </si>
  <si>
    <t>Edgecomb, Baltimore, MD</t>
  </si>
  <si>
    <t>Reservoir Hill, Baltimore, MD</t>
  </si>
  <si>
    <t>Pratt Monroe, Baltimore, MD</t>
  </si>
  <si>
    <t>Greenmount West, Baltimore, MD</t>
  </si>
  <si>
    <t>Barclay, Baltimore, MD</t>
  </si>
  <si>
    <t>Langston Hughes, Baltimore, MD</t>
  </si>
  <si>
    <t>Butchers Hill, Baltimore, MD</t>
  </si>
  <si>
    <t>Broadway East, Baltimore, MD</t>
  </si>
  <si>
    <t>Penn North, Baltimore, MD</t>
  </si>
  <si>
    <t>Mondawmin, Baltimore, MD</t>
  </si>
  <si>
    <t>Harlem Park, Baltimore, MD</t>
  </si>
  <si>
    <t>Sandtown-Winchester, Baltimore, MD</t>
  </si>
  <si>
    <t>NW Community Action, Baltimore, MD</t>
  </si>
  <si>
    <t>Mill Hill, Baltimore, MD</t>
  </si>
  <si>
    <t>Madison - Eastend, Baltimore, MD</t>
  </si>
  <si>
    <t>Perkins Homes, Baltimore, MD</t>
  </si>
  <si>
    <t>Midtown Edmondson, Baltimore, MD</t>
  </si>
  <si>
    <t>Mount Clare, Baltimore, MD</t>
  </si>
  <si>
    <t>East Baltimore Midway, Baltimore, MD</t>
  </si>
  <si>
    <t>O'Donnell Heights, Baltimore, MD</t>
  </si>
  <si>
    <t>Upton, Baltimore, MD</t>
  </si>
  <si>
    <t>Gay Street, Baltimore, MD</t>
  </si>
  <si>
    <t>Bentalou-Smallwood, Baltimore, MD</t>
  </si>
  <si>
    <t>Oliver, Baltimore, MD</t>
  </si>
  <si>
    <t>Westport, Baltimore, MD</t>
  </si>
  <si>
    <t>McCulloh Homes, Baltimore, MD</t>
  </si>
  <si>
    <t>Claremont - Freedom, Baltimore, MD</t>
  </si>
  <si>
    <t>Druid Heights, Baltimore, MD</t>
  </si>
  <si>
    <t>Pleasant View Gardens, Baltimore, MD</t>
  </si>
  <si>
    <t>Franklin Square, Baltimore, MD</t>
  </si>
  <si>
    <t>Shipley Hill, Baltimore, MD</t>
  </si>
  <si>
    <t>Johnson Square, Baltimore, MD</t>
  </si>
  <si>
    <t>Milton - Montford, Baltimore, MD</t>
  </si>
  <si>
    <t>min</t>
  </si>
  <si>
    <t>max</t>
  </si>
  <si>
    <t>median</t>
  </si>
  <si>
    <t>Q1</t>
  </si>
  <si>
    <t>Q3</t>
  </si>
  <si>
    <t>mean</t>
  </si>
  <si>
    <t>Hypothesis</t>
  </si>
  <si>
    <t>Monitoring Biases</t>
  </si>
  <si>
    <t>Policies</t>
  </si>
  <si>
    <t>both cities should face similar levels of inequality</t>
  </si>
  <si>
    <t>StdDev</t>
  </si>
  <si>
    <t>should refrain from assumptions from hearsay - eg. Baltimore is more dangerous therefore more impoverished</t>
  </si>
  <si>
    <t>Importance of Findings</t>
  </si>
  <si>
    <t>BAL</t>
  </si>
  <si>
    <t>HAR</t>
  </si>
  <si>
    <t>range</t>
  </si>
  <si>
    <t>count</t>
  </si>
  <si>
    <t>Column1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</si>
  <si>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</si>
  <si>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</si>
  <si>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</si>
  <si>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</si>
  <si>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</si>
  <si>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</si>
  <si>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</si>
  <si>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</si>
  <si>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</si>
  <si>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</si>
  <si>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</si>
  <si>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</si>
  <si>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Assume: Ho: equal means, Ha: unequal means</t>
  </si>
  <si>
    <t>Alpha: 0.05 --&gt; can reject Ho --&gt; sufficient evidence to conclude the means are different</t>
  </si>
  <si>
    <t>Row Labels</t>
  </si>
  <si>
    <t>Grand Total</t>
  </si>
  <si>
    <t>Average of Household_Income_rP_gP_pall</t>
  </si>
  <si>
    <t>once again proves this is a national issue, highlights inequality among racial groups</t>
  </si>
  <si>
    <t>important for policy makers to realize in order to enact suitable any aid/housing policies</t>
  </si>
  <si>
    <t>important for myself and other students to spread awareness</t>
  </si>
  <si>
    <t>inequality divided by distinct areas: (BAL) white L, black butterfly; (HAR) West &amp; East Hartford + Downtown</t>
  </si>
  <si>
    <t>Count &gt;= mean</t>
  </si>
  <si>
    <t>Count &gt;= Q3</t>
  </si>
  <si>
    <t>% below mean</t>
  </si>
  <si>
    <t>Conclusion</t>
  </si>
  <si>
    <t>should consider existing problems, do they line up with data? - eg. Baltimore has abandoned and derelict houses that have yet to be addressed - where are they located?</t>
  </si>
  <si>
    <t>Count &gt;= median</t>
  </si>
  <si>
    <t>MD's median income (2018): $83,242</t>
  </si>
  <si>
    <t>(analysis below)</t>
  </si>
  <si>
    <t>CT's median income (2018): $76,348</t>
  </si>
  <si>
    <t>Baltimore's median income is not even half of the state's.</t>
  </si>
  <si>
    <t>According to the census bureau, excluding DC, MD is the highest earning region by household income.</t>
  </si>
  <si>
    <t>Yet, Baltimore still lags behind due to a history of segegration and unequal treatment.</t>
  </si>
  <si>
    <t>In the graph above, we see that areas further uptown and around the harbor (the White L) report higher earnings.</t>
  </si>
  <si>
    <t>Meanwhile, the ones on the other end of the spectrum correspond to what's called the "Black Butterfly" where the majority of people are POC.</t>
  </si>
  <si>
    <t>Hartford's median income is only around a half of the state's.</t>
  </si>
  <si>
    <t>CT and other Northeastern states are considered high earners compared to the rest of the US. This is reflected in the census.</t>
  </si>
  <si>
    <t>On the other side of the Connecticut river is West Hartford, which is an upscale and hip area with good schools and services.</t>
  </si>
  <si>
    <t>In the graph above, we see that areas around downtown and towards East earn less. Residents tend to be POC.</t>
  </si>
  <si>
    <t>Like WeHa, suburb areas around the city tend to be high earners as well. Residents tend to be white.</t>
  </si>
  <si>
    <t>hypothesis is correct: distinct area division, difference in demographic exists</t>
  </si>
  <si>
    <t>Baltimore seems to face a higher degree of inequality due to the history of systematic racism</t>
  </si>
  <si>
    <t>Hartford is overall more wealthy and disparity is less evident</t>
  </si>
  <si>
    <t>whatever policies to be implemented to rectify housing/income inequality should consider more desolute and derelict areas</t>
  </si>
  <si>
    <t>especially in Baltimore, policymakers should consider how people would respond to changes and implementation as people have negative opinions about recent leadership scandals and gentrification problems</t>
  </si>
  <si>
    <t>In these 2 graphs (and the t test), we see that Hartford is wealthier</t>
  </si>
  <si>
    <t>Baltimore has a higher maximum but that seems to be an outlier (Pikesville).</t>
  </si>
  <si>
    <t>Hartford has less disparity in income, even with surrounding suburbs.</t>
  </si>
  <si>
    <t xml:space="preserve">While the Hartford is less well-off than its suburbs, Baltimore has it worse. </t>
  </si>
  <si>
    <t>This shows that Baltimore has a serious problem with poverty.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</si>
</sst>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[MiniProject1-BeaTran-BaltimorevsHartford.xlsx]BAL-pivottable!PivotTable23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Income By Neighborhood in Baltimore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'BAL-pivottable'!$B$3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'BAL-pivottable'!$A$4:$A$160</c:f>
              <c:strCache>
                <c:ptCount val="156"/>
                <c:pt idx="0">
                  <c:v>Milton - Montford, Baltimore, MD</c:v>
                </c:pt>
                <c:pt idx="1">
                  <c:v>Johnson Square, Baltimore, MD</c:v>
                </c:pt>
                <c:pt idx="2">
                  <c:v>Shipley Hill, Baltimore, MD</c:v>
                </c:pt>
                <c:pt idx="3">
                  <c:v>Franklin Square, Baltimore, MD</c:v>
                </c:pt>
                <c:pt idx="4">
                  <c:v>Pleasant View Gardens, Baltimore, MD</c:v>
                </c:pt>
                <c:pt idx="5">
                  <c:v>Druid Heights, Baltimore, MD</c:v>
                </c:pt>
                <c:pt idx="6">
                  <c:v>Claremont - Freedom, Baltimore, MD</c:v>
                </c:pt>
                <c:pt idx="7">
                  <c:v>McCulloh Homes, Baltimore, MD</c:v>
                </c:pt>
                <c:pt idx="8">
                  <c:v>Westport, Baltimore, MD</c:v>
                </c:pt>
                <c:pt idx="9">
                  <c:v>Broadway East, Baltimore, MD</c:v>
                </c:pt>
                <c:pt idx="10">
                  <c:v>Sandtown-Winchester, Baltimore, MD</c:v>
                </c:pt>
                <c:pt idx="11">
                  <c:v>Reservoir Hill, Baltimore, MD</c:v>
                </c:pt>
                <c:pt idx="12">
                  <c:v>Oliver, Baltimore, MD</c:v>
                </c:pt>
                <c:pt idx="13">
                  <c:v>Bentalou-Smallwood, Baltimore, MD</c:v>
                </c:pt>
                <c:pt idx="14">
                  <c:v>Upton, Baltimore, MD</c:v>
                </c:pt>
                <c:pt idx="15">
                  <c:v>Poppleton, Baltimore, MD</c:v>
                </c:pt>
                <c:pt idx="16">
                  <c:v>Gay Street, Baltimore, MD</c:v>
                </c:pt>
                <c:pt idx="17">
                  <c:v>O'Donnell Heights, Baltimore, MD</c:v>
                </c:pt>
                <c:pt idx="18">
                  <c:v>East Baltimore Midway, Baltimore, MD</c:v>
                </c:pt>
                <c:pt idx="19">
                  <c:v>Mount Clare, Baltimore, MD</c:v>
                </c:pt>
                <c:pt idx="20">
                  <c:v>Midtown Edmondson, Baltimore, MD</c:v>
                </c:pt>
                <c:pt idx="21">
                  <c:v>Perkins Homes, Baltimore, MD</c:v>
                </c:pt>
                <c:pt idx="22">
                  <c:v>Madison - Eastend, Baltimore, MD</c:v>
                </c:pt>
                <c:pt idx="23">
                  <c:v>Mill Hill, Baltimore, MD</c:v>
                </c:pt>
                <c:pt idx="24">
                  <c:v>NW Community Action, Baltimore, MD</c:v>
                </c:pt>
                <c:pt idx="25">
                  <c:v>Harlem Park, Baltimore, MD</c:v>
                </c:pt>
                <c:pt idx="26">
                  <c:v>Mondawmin, Baltimore, MD</c:v>
                </c:pt>
                <c:pt idx="27">
                  <c:v>Penn North, Baltimore, MD</c:v>
                </c:pt>
                <c:pt idx="28">
                  <c:v>Lexington, Baltimore, MD</c:v>
                </c:pt>
                <c:pt idx="29">
                  <c:v>Cherry Hill, Baltimore, MD</c:v>
                </c:pt>
                <c:pt idx="30">
                  <c:v>Berea, Baltimore, MD</c:v>
                </c:pt>
                <c:pt idx="31">
                  <c:v>Butchers Hill, Baltimore, MD</c:v>
                </c:pt>
                <c:pt idx="32">
                  <c:v>Langston Hughes, Baltimore, MD</c:v>
                </c:pt>
                <c:pt idx="33">
                  <c:v>Barclay, Baltimore, MD</c:v>
                </c:pt>
                <c:pt idx="34">
                  <c:v>Greenmount West, Baltimore, MD</c:v>
                </c:pt>
                <c:pt idx="35">
                  <c:v>Pratt Monroe, Baltimore, MD</c:v>
                </c:pt>
                <c:pt idx="36">
                  <c:v>Coldstream - Homestead - Montebello, Baltimore, MD</c:v>
                </c:pt>
                <c:pt idx="37">
                  <c:v>Edgecomb, Baltimore, MD</c:v>
                </c:pt>
                <c:pt idx="38">
                  <c:v>Rosemont, Baltimore, MD</c:v>
                </c:pt>
                <c:pt idx="39">
                  <c:v>Bridgeview-Greenlawn, Baltimore, MD</c:v>
                </c:pt>
                <c:pt idx="40">
                  <c:v>Park Circle, Baltimore, MD</c:v>
                </c:pt>
                <c:pt idx="41">
                  <c:v>Hollins Market, Baltimore, MD</c:v>
                </c:pt>
                <c:pt idx="42">
                  <c:v>Harwood, Baltimore, MD</c:v>
                </c:pt>
                <c:pt idx="43">
                  <c:v>Central Park Heights, Baltimore, MD</c:v>
                </c:pt>
                <c:pt idx="44">
                  <c:v>Pigtown, Baltimore, MD</c:v>
                </c:pt>
                <c:pt idx="45">
                  <c:v>Coppin Heights, Baltimore, MD</c:v>
                </c:pt>
                <c:pt idx="46">
                  <c:v>Mosher, Baltimore, MD</c:v>
                </c:pt>
                <c:pt idx="47">
                  <c:v>Arlington, Baltimore, MD</c:v>
                </c:pt>
                <c:pt idx="48">
                  <c:v>Cedonia, Baltimore, MD</c:v>
                </c:pt>
                <c:pt idx="49">
                  <c:v>Darley Park, Baltimore, MD</c:v>
                </c:pt>
                <c:pt idx="50">
                  <c:v>Edmondson, Baltimore, MD</c:v>
                </c:pt>
                <c:pt idx="51">
                  <c:v>Saint Joseph's, Baltimore, MD</c:v>
                </c:pt>
                <c:pt idx="52">
                  <c:v>Old Goucher, Baltimore, MD</c:v>
                </c:pt>
                <c:pt idx="53">
                  <c:v>Woodbrook, Baltimore, MD</c:v>
                </c:pt>
                <c:pt idx="54">
                  <c:v>Better Waverly, Baltimore, MD</c:v>
                </c:pt>
                <c:pt idx="55">
                  <c:v>Dorchester, Baltimore, MD</c:v>
                </c:pt>
                <c:pt idx="56">
                  <c:v>Reisterstown Station, Baltimore, MD</c:v>
                </c:pt>
                <c:pt idx="57">
                  <c:v>Winston - Govans, Baltimore, MD</c:v>
                </c:pt>
                <c:pt idx="58">
                  <c:v>Burleith-Leighton, Baltimore, MD</c:v>
                </c:pt>
                <c:pt idx="59">
                  <c:v>Curtis Bay, Baltimore, MD</c:v>
                </c:pt>
                <c:pt idx="60">
                  <c:v>Windsor Hills, Baltimore, MD</c:v>
                </c:pt>
                <c:pt idx="61">
                  <c:v>Allendale, Baltimore, MD</c:v>
                </c:pt>
                <c:pt idx="62">
                  <c:v>Remington, Baltimore, MD</c:v>
                </c:pt>
                <c:pt idx="63">
                  <c:v>Downtown, Baltimore, MD</c:v>
                </c:pt>
                <c:pt idx="64">
                  <c:v>Garwyn Oaks, Baltimore, MD</c:v>
                </c:pt>
                <c:pt idx="65">
                  <c:v>Yale Heights, Baltimore, MD</c:v>
                </c:pt>
                <c:pt idx="66">
                  <c:v>Parkside, Baltimore, MD</c:v>
                </c:pt>
                <c:pt idx="67">
                  <c:v>Patterson Park, Baltimore, MD</c:v>
                </c:pt>
                <c:pt idx="68">
                  <c:v>Lakeland, Baltimore, MD</c:v>
                </c:pt>
                <c:pt idx="69">
                  <c:v>Hanlon Longwood, Baltimore, MD</c:v>
                </c:pt>
                <c:pt idx="70">
                  <c:v>West Forest Park, Baltimore, MD</c:v>
                </c:pt>
                <c:pt idx="71">
                  <c:v>Irvington, Baltimore, MD</c:v>
                </c:pt>
                <c:pt idx="72">
                  <c:v>Brooklyn, Baltimore, MD</c:v>
                </c:pt>
                <c:pt idx="73">
                  <c:v>Belair - Edison, Baltimore, MD</c:v>
                </c:pt>
                <c:pt idx="74">
                  <c:v>Frankford, Baltimore, MD</c:v>
                </c:pt>
                <c:pt idx="75">
                  <c:v>Walbrook, Baltimore, MD</c:v>
                </c:pt>
                <c:pt idx="76">
                  <c:v>Baltimore Highlands, Baltimore, MD</c:v>
                </c:pt>
                <c:pt idx="77">
                  <c:v>Rognel Heights, Baltimore, MD</c:v>
                </c:pt>
                <c:pt idx="78">
                  <c:v>Little Italy, Baltimore, MD</c:v>
                </c:pt>
                <c:pt idx="79">
                  <c:v>Mid-Govans, Baltimore, MD</c:v>
                </c:pt>
                <c:pt idx="80">
                  <c:v>New Northwood, Baltimore, MD</c:v>
                </c:pt>
                <c:pt idx="81">
                  <c:v>Ednor Gardens - Lakeside, Baltimore, MD</c:v>
                </c:pt>
                <c:pt idx="82">
                  <c:v>Beechfield, Baltimore, MD</c:v>
                </c:pt>
                <c:pt idx="83">
                  <c:v>East Arlington, Baltimore, MD</c:v>
                </c:pt>
                <c:pt idx="84">
                  <c:v>Perring Loch, Baltimore, MD</c:v>
                </c:pt>
                <c:pt idx="85">
                  <c:v>Idlewood, Baltimore, MD</c:v>
                </c:pt>
                <c:pt idx="86">
                  <c:v>Armistead Gardens, Baltimore, MD</c:v>
                </c:pt>
                <c:pt idx="87">
                  <c:v>Loch Raven, Baltimore, MD</c:v>
                </c:pt>
                <c:pt idx="88">
                  <c:v>Gwynn Oak, Baltimore, MD</c:v>
                </c:pt>
                <c:pt idx="89">
                  <c:v>South Baltimore, Baltimore, MD</c:v>
                </c:pt>
                <c:pt idx="90">
                  <c:v>Upper Fells Point, Baltimore, MD</c:v>
                </c:pt>
                <c:pt idx="91">
                  <c:v>Ramblewood, Baltimore, MD</c:v>
                </c:pt>
                <c:pt idx="92">
                  <c:v>Hillen, Baltimore, MD</c:v>
                </c:pt>
                <c:pt idx="93">
                  <c:v>Gwynn Oak, Lochearn, MD</c:v>
                </c:pt>
                <c:pt idx="94">
                  <c:v>Fifteenth Street, Baltimore, MD</c:v>
                </c:pt>
                <c:pt idx="95">
                  <c:v>Harford - Echodale - Perring Parkway, Baltimore, MD</c:v>
                </c:pt>
                <c:pt idx="96">
                  <c:v>Woodberry, Baltimore, MD</c:v>
                </c:pt>
                <c:pt idx="97">
                  <c:v>Morrell Park, Baltimore, MD</c:v>
                </c:pt>
                <c:pt idx="98">
                  <c:v>Brooklyn Park, MD</c:v>
                </c:pt>
                <c:pt idx="99">
                  <c:v>Cedmont, Baltimore, MD</c:v>
                </c:pt>
                <c:pt idx="100">
                  <c:v>Medford - Broening, Baltimore, MD</c:v>
                </c:pt>
                <c:pt idx="101">
                  <c:v>Gwynn Oak, Woodlawn, MD</c:v>
                </c:pt>
                <c:pt idx="102">
                  <c:v>Lansdowne - Baltimore Highlands, Lansdowne, MD</c:v>
                </c:pt>
                <c:pt idx="103">
                  <c:v>Glen, Baltimore, MD</c:v>
                </c:pt>
                <c:pt idx="104">
                  <c:v>Woodlawn, MD</c:v>
                </c:pt>
                <c:pt idx="105">
                  <c:v>Medfield, Baltimore, MD</c:v>
                </c:pt>
                <c:pt idx="106">
                  <c:v>Hampden, Baltimore, MD</c:v>
                </c:pt>
                <c:pt idx="107">
                  <c:v>Lansdowne - Baltimore Highlands, Halethorpe, MD</c:v>
                </c:pt>
                <c:pt idx="108">
                  <c:v>Joseph Lee, Baltimore, MD</c:v>
                </c:pt>
                <c:pt idx="109">
                  <c:v>Lauraville, Baltimore, MD</c:v>
                </c:pt>
                <c:pt idx="110">
                  <c:v>Riverside Park, Baltimore, MD</c:v>
                </c:pt>
                <c:pt idx="111">
                  <c:v>Bolton Hill, Baltimore, MD</c:v>
                </c:pt>
                <c:pt idx="112">
                  <c:v>Westgate, Baltimore, MD</c:v>
                </c:pt>
                <c:pt idx="113">
                  <c:v>Lochearn, Pikesville, MD</c:v>
                </c:pt>
                <c:pt idx="114">
                  <c:v>Fallstaff, Baltimore, MD</c:v>
                </c:pt>
                <c:pt idx="115">
                  <c:v>Cold Springs, Baltimore, MD</c:v>
                </c:pt>
                <c:pt idx="116">
                  <c:v>Waltherson, Baltimore, MD</c:v>
                </c:pt>
                <c:pt idx="117">
                  <c:v>Glenham-Belford, Baltimore, MD</c:v>
                </c:pt>
                <c:pt idx="118">
                  <c:v>Essex, MD</c:v>
                </c:pt>
                <c:pt idx="119">
                  <c:v>Canton, Baltimore, MD</c:v>
                </c:pt>
                <c:pt idx="120">
                  <c:v>Gwynn Oak, Pikesville, MD</c:v>
                </c:pt>
                <c:pt idx="121">
                  <c:v>Radnor - Winston, Baltimore, MD</c:v>
                </c:pt>
                <c:pt idx="122">
                  <c:v>Arcadia, Baltimore, MD</c:v>
                </c:pt>
                <c:pt idx="123">
                  <c:v>Dundalk, MD</c:v>
                </c:pt>
                <c:pt idx="124">
                  <c:v>Violetville, Baltimore, MD</c:v>
                </c:pt>
                <c:pt idx="125">
                  <c:v>Lake Walker, Baltimore, MD</c:v>
                </c:pt>
                <c:pt idx="126">
                  <c:v>Riverside, Baltimore, MD</c:v>
                </c:pt>
                <c:pt idx="127">
                  <c:v>Locust Point, Baltimore, MD</c:v>
                </c:pt>
                <c:pt idx="128">
                  <c:v>Middle River, MD</c:v>
                </c:pt>
                <c:pt idx="129">
                  <c:v>Baltimore, MD</c:v>
                </c:pt>
                <c:pt idx="130">
                  <c:v>Sparrows Point, MD</c:v>
                </c:pt>
                <c:pt idx="131">
                  <c:v>North Harford Road, Baltimore, MD</c:v>
                </c:pt>
                <c:pt idx="132">
                  <c:v>Rosedale, MD</c:v>
                </c:pt>
                <c:pt idx="133">
                  <c:v>Parkville, MD</c:v>
                </c:pt>
                <c:pt idx="134">
                  <c:v>Cross Keys, Baltimore, MD</c:v>
                </c:pt>
                <c:pt idx="135">
                  <c:v>Linthicum Heights, MD</c:v>
                </c:pt>
                <c:pt idx="136">
                  <c:v>Woodring, Baltimore, MD</c:v>
                </c:pt>
                <c:pt idx="137">
                  <c:v>Cheswolde, Baltimore, MD</c:v>
                </c:pt>
                <c:pt idx="138">
                  <c:v>Halethorpe, MD</c:v>
                </c:pt>
                <c:pt idx="139">
                  <c:v>Edgemere, MD</c:v>
                </c:pt>
                <c:pt idx="140">
                  <c:v>White Marsh, MD</c:v>
                </c:pt>
                <c:pt idx="141">
                  <c:v>Catonsville, MD</c:v>
                </c:pt>
                <c:pt idx="142">
                  <c:v>Fells Point, Baltimore, MD</c:v>
                </c:pt>
                <c:pt idx="143">
                  <c:v>Nottingham, MD</c:v>
                </c:pt>
                <c:pt idx="144">
                  <c:v>Cross Country, Baltimore, MD</c:v>
                </c:pt>
                <c:pt idx="145">
                  <c:v>Relay, Halethorpe, MD</c:v>
                </c:pt>
                <c:pt idx="146">
                  <c:v>Pikesville, MD</c:v>
                </c:pt>
                <c:pt idx="147">
                  <c:v>Tuscany - Canterbury, Baltimore, MD</c:v>
                </c:pt>
                <c:pt idx="148">
                  <c:v>Mid-Charles, Baltimore, MD</c:v>
                </c:pt>
                <c:pt idx="149">
                  <c:v>Owings Mills, MD</c:v>
                </c:pt>
                <c:pt idx="150">
                  <c:v>Homeland, Baltimore, MD</c:v>
                </c:pt>
                <c:pt idx="151">
                  <c:v>Ellicott City, MD</c:v>
                </c:pt>
                <c:pt idx="152">
                  <c:v>Roland Park, Baltimore, MD</c:v>
                </c:pt>
                <c:pt idx="153">
                  <c:v>Mount Washington, Baltimore, MD</c:v>
                </c:pt>
                <c:pt idx="154">
                  <c:v>Evergreen, Baltimore, MD</c:v>
                </c:pt>
                <c:pt idx="155">
                  <c:v>Towson, MD</c:v>
                </c:pt>
              </c:strCache>
            </c:strRef>
          </c:cat>
          <c:val>
            <c:numRef>
              <c:f>'BAL-pivottable'!$B$4:$B$160</c:f>
              <c:numCache>
                <c:formatCode>"$"#,##0.00</c:formatCode>
                <c:ptCount val="156"/>
                <c:pt idx="0">
                  <c:v>17213</c:v>
                </c:pt>
                <c:pt idx="1">
                  <c:v>17650</c:v>
                </c:pt>
                <c:pt idx="2">
                  <c:v>17979</c:v>
                </c:pt>
                <c:pt idx="3">
                  <c:v>18168</c:v>
                </c:pt>
                <c:pt idx="4">
                  <c:v>18192</c:v>
                </c:pt>
                <c:pt idx="5">
                  <c:v>18429</c:v>
                </c:pt>
                <c:pt idx="6">
                  <c:v>18894</c:v>
                </c:pt>
                <c:pt idx="7">
                  <c:v>19019</c:v>
                </c:pt>
                <c:pt idx="8">
                  <c:v>19279</c:v>
                </c:pt>
                <c:pt idx="9">
                  <c:v>19287.599999999999</c:v>
                </c:pt>
                <c:pt idx="10">
                  <c:v>19297.25</c:v>
                </c:pt>
                <c:pt idx="11">
                  <c:v>19341.5</c:v>
                </c:pt>
                <c:pt idx="12">
                  <c:v>19381</c:v>
                </c:pt>
                <c:pt idx="13">
                  <c:v>19404</c:v>
                </c:pt>
                <c:pt idx="14">
                  <c:v>19421.5</c:v>
                </c:pt>
                <c:pt idx="15">
                  <c:v>19452.5</c:v>
                </c:pt>
                <c:pt idx="16">
                  <c:v>19477</c:v>
                </c:pt>
                <c:pt idx="17">
                  <c:v>19532</c:v>
                </c:pt>
                <c:pt idx="18">
                  <c:v>19724</c:v>
                </c:pt>
                <c:pt idx="19">
                  <c:v>19764</c:v>
                </c:pt>
                <c:pt idx="20">
                  <c:v>19802</c:v>
                </c:pt>
                <c:pt idx="21">
                  <c:v>19867</c:v>
                </c:pt>
                <c:pt idx="22">
                  <c:v>19977</c:v>
                </c:pt>
                <c:pt idx="23">
                  <c:v>20019</c:v>
                </c:pt>
                <c:pt idx="24">
                  <c:v>20233</c:v>
                </c:pt>
                <c:pt idx="25">
                  <c:v>20279</c:v>
                </c:pt>
                <c:pt idx="26">
                  <c:v>20286</c:v>
                </c:pt>
                <c:pt idx="27">
                  <c:v>20316</c:v>
                </c:pt>
                <c:pt idx="28">
                  <c:v>20507.5</c:v>
                </c:pt>
                <c:pt idx="29">
                  <c:v>20583.666666666668</c:v>
                </c:pt>
                <c:pt idx="30">
                  <c:v>20729</c:v>
                </c:pt>
                <c:pt idx="31">
                  <c:v>20803</c:v>
                </c:pt>
                <c:pt idx="32">
                  <c:v>20829</c:v>
                </c:pt>
                <c:pt idx="33">
                  <c:v>21057</c:v>
                </c:pt>
                <c:pt idx="34">
                  <c:v>21169</c:v>
                </c:pt>
                <c:pt idx="35">
                  <c:v>21278</c:v>
                </c:pt>
                <c:pt idx="36">
                  <c:v>21477.5</c:v>
                </c:pt>
                <c:pt idx="37">
                  <c:v>21588</c:v>
                </c:pt>
                <c:pt idx="38">
                  <c:v>21705</c:v>
                </c:pt>
                <c:pt idx="39">
                  <c:v>22158</c:v>
                </c:pt>
                <c:pt idx="40">
                  <c:v>22384</c:v>
                </c:pt>
                <c:pt idx="41">
                  <c:v>22384</c:v>
                </c:pt>
                <c:pt idx="42">
                  <c:v>22463</c:v>
                </c:pt>
                <c:pt idx="43">
                  <c:v>22503.5</c:v>
                </c:pt>
                <c:pt idx="44">
                  <c:v>22554</c:v>
                </c:pt>
                <c:pt idx="45">
                  <c:v>22687</c:v>
                </c:pt>
                <c:pt idx="46">
                  <c:v>22748</c:v>
                </c:pt>
                <c:pt idx="47">
                  <c:v>22834</c:v>
                </c:pt>
                <c:pt idx="48">
                  <c:v>22835</c:v>
                </c:pt>
                <c:pt idx="49">
                  <c:v>23070</c:v>
                </c:pt>
                <c:pt idx="50">
                  <c:v>23267.5</c:v>
                </c:pt>
                <c:pt idx="51">
                  <c:v>23275</c:v>
                </c:pt>
                <c:pt idx="52">
                  <c:v>23281</c:v>
                </c:pt>
                <c:pt idx="53">
                  <c:v>23598</c:v>
                </c:pt>
                <c:pt idx="54">
                  <c:v>23653.5</c:v>
                </c:pt>
                <c:pt idx="55">
                  <c:v>23654</c:v>
                </c:pt>
                <c:pt idx="56">
                  <c:v>23921</c:v>
                </c:pt>
                <c:pt idx="57">
                  <c:v>24373</c:v>
                </c:pt>
                <c:pt idx="58">
                  <c:v>24561</c:v>
                </c:pt>
                <c:pt idx="59">
                  <c:v>24644</c:v>
                </c:pt>
                <c:pt idx="60">
                  <c:v>24977</c:v>
                </c:pt>
                <c:pt idx="61">
                  <c:v>25104</c:v>
                </c:pt>
                <c:pt idx="62">
                  <c:v>25123</c:v>
                </c:pt>
                <c:pt idx="63">
                  <c:v>25325</c:v>
                </c:pt>
                <c:pt idx="64">
                  <c:v>25381</c:v>
                </c:pt>
                <c:pt idx="65">
                  <c:v>25562</c:v>
                </c:pt>
                <c:pt idx="66">
                  <c:v>25652</c:v>
                </c:pt>
                <c:pt idx="67">
                  <c:v>25714.666666666668</c:v>
                </c:pt>
                <c:pt idx="68">
                  <c:v>25836</c:v>
                </c:pt>
                <c:pt idx="69">
                  <c:v>25970</c:v>
                </c:pt>
                <c:pt idx="70">
                  <c:v>26262</c:v>
                </c:pt>
                <c:pt idx="71">
                  <c:v>26410.5</c:v>
                </c:pt>
                <c:pt idx="72">
                  <c:v>26603.666666666668</c:v>
                </c:pt>
                <c:pt idx="73">
                  <c:v>26633.5</c:v>
                </c:pt>
                <c:pt idx="74">
                  <c:v>26829.25</c:v>
                </c:pt>
                <c:pt idx="75">
                  <c:v>26952</c:v>
                </c:pt>
                <c:pt idx="76">
                  <c:v>27146</c:v>
                </c:pt>
                <c:pt idx="77">
                  <c:v>27472</c:v>
                </c:pt>
                <c:pt idx="78">
                  <c:v>27607</c:v>
                </c:pt>
                <c:pt idx="79">
                  <c:v>28019</c:v>
                </c:pt>
                <c:pt idx="80">
                  <c:v>28134</c:v>
                </c:pt>
                <c:pt idx="81">
                  <c:v>28244.333333333332</c:v>
                </c:pt>
                <c:pt idx="82">
                  <c:v>28901</c:v>
                </c:pt>
                <c:pt idx="83">
                  <c:v>28912</c:v>
                </c:pt>
                <c:pt idx="84">
                  <c:v>29687</c:v>
                </c:pt>
                <c:pt idx="85">
                  <c:v>29990</c:v>
                </c:pt>
                <c:pt idx="86">
                  <c:v>30027</c:v>
                </c:pt>
                <c:pt idx="87">
                  <c:v>30166</c:v>
                </c:pt>
                <c:pt idx="88">
                  <c:v>30250.125</c:v>
                </c:pt>
                <c:pt idx="89">
                  <c:v>30586.5</c:v>
                </c:pt>
                <c:pt idx="90">
                  <c:v>31101</c:v>
                </c:pt>
                <c:pt idx="91">
                  <c:v>31168</c:v>
                </c:pt>
                <c:pt idx="92">
                  <c:v>32121</c:v>
                </c:pt>
                <c:pt idx="93">
                  <c:v>32193.5</c:v>
                </c:pt>
                <c:pt idx="94">
                  <c:v>32278</c:v>
                </c:pt>
                <c:pt idx="95">
                  <c:v>32292.666666666668</c:v>
                </c:pt>
                <c:pt idx="96">
                  <c:v>32483</c:v>
                </c:pt>
                <c:pt idx="97">
                  <c:v>32738</c:v>
                </c:pt>
                <c:pt idx="98">
                  <c:v>34081</c:v>
                </c:pt>
                <c:pt idx="99">
                  <c:v>34720</c:v>
                </c:pt>
                <c:pt idx="100">
                  <c:v>34779</c:v>
                </c:pt>
                <c:pt idx="101">
                  <c:v>34865</c:v>
                </c:pt>
                <c:pt idx="102">
                  <c:v>35168</c:v>
                </c:pt>
                <c:pt idx="103">
                  <c:v>35184</c:v>
                </c:pt>
                <c:pt idx="104">
                  <c:v>35466.666666666664</c:v>
                </c:pt>
                <c:pt idx="105">
                  <c:v>35857</c:v>
                </c:pt>
                <c:pt idx="106">
                  <c:v>36312</c:v>
                </c:pt>
                <c:pt idx="107">
                  <c:v>36664.5</c:v>
                </c:pt>
                <c:pt idx="108">
                  <c:v>36983</c:v>
                </c:pt>
                <c:pt idx="109">
                  <c:v>37176.5</c:v>
                </c:pt>
                <c:pt idx="110">
                  <c:v>37546</c:v>
                </c:pt>
                <c:pt idx="111">
                  <c:v>37731</c:v>
                </c:pt>
                <c:pt idx="112">
                  <c:v>37885</c:v>
                </c:pt>
                <c:pt idx="113">
                  <c:v>37979.5</c:v>
                </c:pt>
                <c:pt idx="114">
                  <c:v>38111</c:v>
                </c:pt>
                <c:pt idx="115">
                  <c:v>38207</c:v>
                </c:pt>
                <c:pt idx="116">
                  <c:v>38249</c:v>
                </c:pt>
                <c:pt idx="117">
                  <c:v>38283</c:v>
                </c:pt>
                <c:pt idx="118">
                  <c:v>38457.727272727272</c:v>
                </c:pt>
                <c:pt idx="119">
                  <c:v>39216.25</c:v>
                </c:pt>
                <c:pt idx="120">
                  <c:v>39243</c:v>
                </c:pt>
                <c:pt idx="121">
                  <c:v>39299</c:v>
                </c:pt>
                <c:pt idx="122">
                  <c:v>39473</c:v>
                </c:pt>
                <c:pt idx="123">
                  <c:v>39896.470588235294</c:v>
                </c:pt>
                <c:pt idx="124">
                  <c:v>40634</c:v>
                </c:pt>
                <c:pt idx="125">
                  <c:v>41890</c:v>
                </c:pt>
                <c:pt idx="126">
                  <c:v>41928.5</c:v>
                </c:pt>
                <c:pt idx="127">
                  <c:v>41988</c:v>
                </c:pt>
                <c:pt idx="128">
                  <c:v>42444.75</c:v>
                </c:pt>
                <c:pt idx="129">
                  <c:v>42511.483870967742</c:v>
                </c:pt>
                <c:pt idx="130">
                  <c:v>44041.5</c:v>
                </c:pt>
                <c:pt idx="131">
                  <c:v>45830.5</c:v>
                </c:pt>
                <c:pt idx="132">
                  <c:v>46194.875</c:v>
                </c:pt>
                <c:pt idx="133">
                  <c:v>46356.125</c:v>
                </c:pt>
                <c:pt idx="134">
                  <c:v>46668</c:v>
                </c:pt>
                <c:pt idx="135">
                  <c:v>47265</c:v>
                </c:pt>
                <c:pt idx="136">
                  <c:v>47909</c:v>
                </c:pt>
                <c:pt idx="137">
                  <c:v>48007</c:v>
                </c:pt>
                <c:pt idx="138">
                  <c:v>48138.333333333336</c:v>
                </c:pt>
                <c:pt idx="139">
                  <c:v>48240</c:v>
                </c:pt>
                <c:pt idx="140">
                  <c:v>49379</c:v>
                </c:pt>
                <c:pt idx="141">
                  <c:v>50724.142857142855</c:v>
                </c:pt>
                <c:pt idx="142">
                  <c:v>52863</c:v>
                </c:pt>
                <c:pt idx="143">
                  <c:v>53109.571428571428</c:v>
                </c:pt>
                <c:pt idx="144">
                  <c:v>53447</c:v>
                </c:pt>
                <c:pt idx="145">
                  <c:v>59646</c:v>
                </c:pt>
                <c:pt idx="146">
                  <c:v>60441.8</c:v>
                </c:pt>
                <c:pt idx="147">
                  <c:v>60859</c:v>
                </c:pt>
                <c:pt idx="148">
                  <c:v>62714</c:v>
                </c:pt>
                <c:pt idx="149">
                  <c:v>66489</c:v>
                </c:pt>
                <c:pt idx="150">
                  <c:v>66907</c:v>
                </c:pt>
                <c:pt idx="151">
                  <c:v>67394</c:v>
                </c:pt>
                <c:pt idx="152">
                  <c:v>68340</c:v>
                </c:pt>
                <c:pt idx="153">
                  <c:v>69634</c:v>
                </c:pt>
                <c:pt idx="154">
                  <c:v>71859</c:v>
                </c:pt>
                <c:pt idx="155">
                  <c:v>73417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E-4FD1-B928-EAB29F6C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216703"/>
        <c:axId val="1448462159"/>
      </c:barChart>
      <c:catAx>
        <c:axId val="13502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62159"/>
        <c:crosses val="autoZero"/>
        <c:auto val="1"/>
        <c:lblAlgn val="ctr"/>
        <c:lblOffset val="100"/>
        <c:noMultiLvlLbl val="0"/>
      </c:catAx>
      <c:valAx>
        <c:axId val="14484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[MiniProject1-BeaTran-BaltimorevsHartford.xlsx]HAR-pivottable!PivotTable22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By</a:t>
            </a:r>
            <a:r>
              <a:rPr lang="en-US" baseline="0"/>
              <a:t> Neighborhood in Hartford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'HAR-pivottable'!$B$3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'HAR-pivottable'!$A$4:$A$37</c:f>
              <c:strCache>
                <c:ptCount val="33"/>
                <c:pt idx="0">
                  <c:v>Clay Arsenal, Hartford, CT</c:v>
                </c:pt>
                <c:pt idx="1">
                  <c:v>North End, Hartford, CT</c:v>
                </c:pt>
                <c:pt idx="2">
                  <c:v>South Green, Hartford, CT</c:v>
                </c:pt>
                <c:pt idx="3">
                  <c:v>Upper Albany, Hartford, CT</c:v>
                </c:pt>
                <c:pt idx="4">
                  <c:v>Frog Hollow, Hartford, CT</c:v>
                </c:pt>
                <c:pt idx="5">
                  <c:v>Asylum Hill, Hartford, CT</c:v>
                </c:pt>
                <c:pt idx="6">
                  <c:v>Sheldon Charter Oak, Hartford, CT</c:v>
                </c:pt>
                <c:pt idx="7">
                  <c:v>Hartford, CT</c:v>
                </c:pt>
                <c:pt idx="8">
                  <c:v>Barry Square, Hartford, CT</c:v>
                </c:pt>
                <c:pt idx="9">
                  <c:v>Behind the Rocks, Hartford, CT</c:v>
                </c:pt>
                <c:pt idx="10">
                  <c:v>Parkville, Hartford, CT</c:v>
                </c:pt>
                <c:pt idx="11">
                  <c:v>South End, Hartford, CT</c:v>
                </c:pt>
                <c:pt idx="12">
                  <c:v>Blue Hills, Bloomfield, CT</c:v>
                </c:pt>
                <c:pt idx="13">
                  <c:v>South West, Hartford, CT</c:v>
                </c:pt>
                <c:pt idx="14">
                  <c:v>Bloomfield, CT</c:v>
                </c:pt>
                <c:pt idx="15">
                  <c:v>West End, Hartford, CT</c:v>
                </c:pt>
                <c:pt idx="16">
                  <c:v>Central Manchester, Manchester, CT</c:v>
                </c:pt>
                <c:pt idx="17">
                  <c:v>Windsor, CT</c:v>
                </c:pt>
                <c:pt idx="18">
                  <c:v>East Hartford, CT</c:v>
                </c:pt>
                <c:pt idx="19">
                  <c:v>Downtown, Hartford, CT</c:v>
                </c:pt>
                <c:pt idx="20">
                  <c:v>Robertson, Manchester, CT</c:v>
                </c:pt>
                <c:pt idx="21">
                  <c:v>Keeney, Manchester, CT</c:v>
                </c:pt>
                <c:pt idx="22">
                  <c:v>Glastonbury Center, Glastonbury, CT</c:v>
                </c:pt>
                <c:pt idx="23">
                  <c:v>New Britain, CT</c:v>
                </c:pt>
                <c:pt idx="24">
                  <c:v>Manchester, CT</c:v>
                </c:pt>
                <c:pt idx="25">
                  <c:v>Wethersfield, CT</c:v>
                </c:pt>
                <c:pt idx="26">
                  <c:v>Newington, CT</c:v>
                </c:pt>
                <c:pt idx="27">
                  <c:v>Farmington, CT</c:v>
                </c:pt>
                <c:pt idx="28">
                  <c:v>Avon, CT</c:v>
                </c:pt>
                <c:pt idx="29">
                  <c:v>West Hartford, CT</c:v>
                </c:pt>
                <c:pt idx="30">
                  <c:v>Glastonbury, CT</c:v>
                </c:pt>
                <c:pt idx="31">
                  <c:v>South Windsor, CT</c:v>
                </c:pt>
                <c:pt idx="32">
                  <c:v>Simsbury, CT</c:v>
                </c:pt>
              </c:strCache>
            </c:strRef>
          </c:cat>
          <c:val>
            <c:numRef>
              <c:f>'HAR-pivottable'!$B$4:$B$37</c:f>
              <c:numCache>
                <c:formatCode>"$"#,##0.00</c:formatCode>
                <c:ptCount val="33"/>
                <c:pt idx="0">
                  <c:v>23254.333333333332</c:v>
                </c:pt>
                <c:pt idx="1">
                  <c:v>23860</c:v>
                </c:pt>
                <c:pt idx="2">
                  <c:v>24983</c:v>
                </c:pt>
                <c:pt idx="3">
                  <c:v>25518.333333333332</c:v>
                </c:pt>
                <c:pt idx="4">
                  <c:v>25591.666666666668</c:v>
                </c:pt>
                <c:pt idx="5">
                  <c:v>26055.666666666668</c:v>
                </c:pt>
                <c:pt idx="6">
                  <c:v>27783.5</c:v>
                </c:pt>
                <c:pt idx="7">
                  <c:v>28282.333333333332</c:v>
                </c:pt>
                <c:pt idx="8">
                  <c:v>28647.25</c:v>
                </c:pt>
                <c:pt idx="9">
                  <c:v>29886</c:v>
                </c:pt>
                <c:pt idx="10">
                  <c:v>30390.5</c:v>
                </c:pt>
                <c:pt idx="11">
                  <c:v>33620</c:v>
                </c:pt>
                <c:pt idx="12">
                  <c:v>33748</c:v>
                </c:pt>
                <c:pt idx="13">
                  <c:v>34409</c:v>
                </c:pt>
                <c:pt idx="14">
                  <c:v>39196.75</c:v>
                </c:pt>
                <c:pt idx="15">
                  <c:v>40311.666666666664</c:v>
                </c:pt>
                <c:pt idx="16">
                  <c:v>41611</c:v>
                </c:pt>
                <c:pt idx="17">
                  <c:v>42092.666666666664</c:v>
                </c:pt>
                <c:pt idx="18">
                  <c:v>42714.428571428572</c:v>
                </c:pt>
                <c:pt idx="19">
                  <c:v>45083</c:v>
                </c:pt>
                <c:pt idx="20">
                  <c:v>46458</c:v>
                </c:pt>
                <c:pt idx="21">
                  <c:v>50520</c:v>
                </c:pt>
                <c:pt idx="22">
                  <c:v>50576</c:v>
                </c:pt>
                <c:pt idx="23">
                  <c:v>54637</c:v>
                </c:pt>
                <c:pt idx="24">
                  <c:v>55646</c:v>
                </c:pt>
                <c:pt idx="25">
                  <c:v>57639.75</c:v>
                </c:pt>
                <c:pt idx="26">
                  <c:v>57953</c:v>
                </c:pt>
                <c:pt idx="27">
                  <c:v>59688</c:v>
                </c:pt>
                <c:pt idx="28">
                  <c:v>60702</c:v>
                </c:pt>
                <c:pt idx="29">
                  <c:v>62905.176470588238</c:v>
                </c:pt>
                <c:pt idx="30">
                  <c:v>63368.5</c:v>
                </c:pt>
                <c:pt idx="31">
                  <c:v>64770.8</c:v>
                </c:pt>
                <c:pt idx="32">
                  <c:v>65301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F-44DD-A0BF-05CE471C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487519"/>
        <c:axId val="1434889759"/>
      </c:barChart>
      <c:catAx>
        <c:axId val="13434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889759"/>
        <c:crosses val="autoZero"/>
        <c:auto val="1"/>
        <c:lblAlgn val="ctr"/>
        <c:lblOffset val="100"/>
        <c:noMultiLvlLbl val="0"/>
      </c:catAx>
      <c:valAx>
        <c:axId val="14348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Summary of </a:t>
            </a:r>
            <a:r>
              <a:rPr lang="en-US"/>
              <a:t>Baltimore</a:t>
            </a:r>
            <a:r>
              <a:rPr lang="en-US" baseline="0"/>
              <a:t> vs. Hartford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'BALvsHAR-sumcomparison'!$E$1</c:f>
              <c:strCache>
                <c:ptCount val="1"/>
                <c:pt idx="0">
                  <c:v>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'BALvsHAR-sumcomparison'!$D$2:$D$10</c:f>
              <c:strCache>
                <c:ptCount val="9"/>
                <c:pt idx="0">
                  <c:v>min</c:v>
                </c:pt>
                <c:pt idx="1">
                  <c:v>max</c:v>
                </c:pt>
                <c:pt idx="2">
                  <c:v>mean</c:v>
                </c:pt>
                <c:pt idx="3">
                  <c:v>median</c:v>
                </c:pt>
                <c:pt idx="4">
                  <c:v>Q1</c:v>
                </c:pt>
                <c:pt idx="5">
                  <c:v>Q3</c:v>
                </c:pt>
                <c:pt idx="6">
                  <c:v>count</c:v>
                </c:pt>
                <c:pt idx="7">
                  <c:v>StdDev</c:v>
                </c:pt>
                <c:pt idx="8">
                  <c:v>range</c:v>
                </c:pt>
              </c:strCache>
            </c:strRef>
          </c:cat>
          <c:val>
            <c:numRef>
              <c:f>'BALvsHAR-sumcomparison'!$E$2:$E$10</c:f>
              <c:numCache>
                <c:formatCode>General</c:formatCode>
                <c:ptCount val="9"/>
                <c:pt idx="0">
                  <c:v>15979</c:v>
                </c:pt>
                <c:pt idx="1">
                  <c:v>85716</c:v>
                </c:pt>
                <c:pt idx="2">
                  <c:v>35235.473520249223</c:v>
                </c:pt>
                <c:pt idx="3">
                  <c:v>33047</c:v>
                </c:pt>
                <c:pt idx="4">
                  <c:v>23304</c:v>
                </c:pt>
                <c:pt idx="5">
                  <c:v>43492</c:v>
                </c:pt>
                <c:pt idx="6">
                  <c:v>321</c:v>
                </c:pt>
                <c:pt idx="7">
                  <c:v>13759.96770436173</c:v>
                </c:pt>
                <c:pt idx="8">
                  <c:v>69737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9-4632-9B5F-D68E88ADB5BA}"/>
            </c:ext>
          </c:extLst>
        </c:ser>
        <c:ser>
          <c:idx val="1"/>
          <c:order val="1"/>
          <c:tx>
            <c:strRef>
              <c:f>'BALvsHAR-sumcomparison'!$F$1</c:f>
              <c:strCache>
                <c:ptCount val="1"/>
                <c:pt idx="0">
                  <c:v>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'BALvsHAR-sumcomparison'!$D$2:$D$10</c:f>
              <c:strCache>
                <c:ptCount val="9"/>
                <c:pt idx="0">
                  <c:v>min</c:v>
                </c:pt>
                <c:pt idx="1">
                  <c:v>max</c:v>
                </c:pt>
                <c:pt idx="2">
                  <c:v>mean</c:v>
                </c:pt>
                <c:pt idx="3">
                  <c:v>median</c:v>
                </c:pt>
                <c:pt idx="4">
                  <c:v>Q1</c:v>
                </c:pt>
                <c:pt idx="5">
                  <c:v>Q3</c:v>
                </c:pt>
                <c:pt idx="6">
                  <c:v>count</c:v>
                </c:pt>
                <c:pt idx="7">
                  <c:v>StdDev</c:v>
                </c:pt>
                <c:pt idx="8">
                  <c:v>range</c:v>
                </c:pt>
              </c:strCache>
            </c:strRef>
          </c:cat>
          <c:val>
            <c:numRef>
              <c:f>'BALvsHAR-sumcomparison'!$F$2:$F$10</c:f>
              <c:numCache>
                <c:formatCode>General</c:formatCode>
                <c:ptCount val="9"/>
                <c:pt idx="0">
                  <c:v>20067</c:v>
                </c:pt>
                <c:pt idx="1">
                  <c:v>82302</c:v>
                </c:pt>
                <c:pt idx="2">
                  <c:v>44247.375</c:v>
                </c:pt>
                <c:pt idx="3">
                  <c:v>42341</c:v>
                </c:pt>
                <c:pt idx="4">
                  <c:v>30392.75</c:v>
                </c:pt>
                <c:pt idx="5">
                  <c:v>56594.75</c:v>
                </c:pt>
                <c:pt idx="6">
                  <c:v>104</c:v>
                </c:pt>
                <c:pt idx="7">
                  <c:v>16056.725767496087</c:v>
                </c:pt>
                <c:pt idx="8">
                  <c:v>62235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9-4632-9B5F-D68E88AD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216303"/>
        <c:axId val="1526375407"/>
      </c:barChart>
      <c:catAx>
        <c:axId val="13502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375407"/>
        <c:crosses val="autoZero"/>
        <c:auto val="1"/>
        <c:lblAlgn val="ctr"/>
        <c:lblOffset val="100"/>
        <c:noMultiLvlLbl val="0"/>
      </c:catAx>
      <c:valAx>
        <c:axId val="1526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6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Number of Neighborhoods in Income Brackets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Neighborhoods in Income Brackets</a:t>
          </a:r>
        </a:p>
      </cx:txPr>
    </cx:title>
    <cx:plotArea>
      <cx:plotAreaRegion>
        <cx:series layoutId="clusteredColumn" uniqueId="{C56CA407-05D4-4C8E-88E6-3767D530807D}">
          <cx:tx>
            <cx:txData>
              <cx:f>_xlchart.v1.1</cx:f>
              <cx:v>Household_Income_rP_gP_pall</cx:v>
            </cx:txData>
          </cx:tx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Income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Income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Number of Neighborhoods in Income Brackets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509BA216-666B-4227-87BD-FFF8FD96D562}">
          <cx:tx>
            <cx:txData>
              <cx:f>_xlchart.v1.7</cx:f>
              <cx:v>Household_Income_rP_gP_pall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 Income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 Income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  <cx:data id="1">
      <cx:numDim type="val">
        <cx:f>_xlchart.v1.16</cx:f>
      </cx:numDim>
    </cx:data>
  </cx:chartData>
  <cx:chart>
    <cx:title pos="t" align="ctr" overlay="0">
      <cx:tx>
        <cx:txData>
          <cx:v>5-num-sum: BAL vs. HAR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5-num-sum: BAL vs. HAR</a:t>
          </a:r>
        </a:p>
      </cx:txPr>
    </cx:title>
    <cx:plotArea>
      <cx:plotAreaRegion>
        <cx:series layoutId="boxWhisker" uniqueId="{C4617367-D98E-49DE-9196-705CFD27BE63}">
          <cx:tx>
            <cx:txData>
              <cx:f>_xlchart.v1.13</cx:f>
              <cx:v>BAL</cx:v>
            </cx:txData>
          </cx:tx>
          <cx:dataLabels pos="t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7903F5-2781-493D-A4D6-95D092EC73A0}">
          <cx:tx>
            <cx:txData>
              <cx:f>_xlchart.v1.15</cx:f>
              <cx:v>HAR</cx:v>
            </cx:txData>
          </cx:tx>
          <cx:dataLabels pos="t"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000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558030</xdr:colOff>
      <xdr:row>0</xdr:row>
      <xdr:rowOff>0</xdr:rowOff>
    </xdr:from>
    <xdr:to>
      <xdr:col>8</xdr:col>
      <xdr:colOff>596514</xdr:colOff>
      <xdr:row>13</xdr:row>
      <xdr:rowOff>70555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F183A0E-D84F-4DCA-9B6A-8D5F12DA88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4596" y="0"/>
              <a:ext cx="3912625" cy="24886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307974</xdr:colOff>
      <xdr:row>2</xdr:row>
      <xdr:rowOff>155574</xdr:rowOff>
    </xdr:from>
    <xdr:to>
      <xdr:col>11</xdr:col>
      <xdr:colOff>292100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53A23-EBAB-46B5-9D1F-6E2DACF78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9</xdr:col>
      <xdr:colOff>311150</xdr:colOff>
      <xdr:row>13</xdr:row>
      <xdr:rowOff>41275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213A981-3493-46D4-9E7B-68BACE712F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4200" y="0"/>
              <a:ext cx="4432300" cy="243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</xdr:row>
      <xdr:rowOff>60324</xdr:rowOff>
    </xdr:from>
    <xdr:to>
      <xdr:col>12</xdr:col>
      <xdr:colOff>88900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A7B4-72C5-4E69-BE55-C83719072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269875</xdr:colOff>
      <xdr:row>0</xdr:row>
      <xdr:rowOff>73025</xdr:rowOff>
    </xdr:from>
    <xdr:to>
      <xdr:col>13</xdr:col>
      <xdr:colOff>374650</xdr:colOff>
      <xdr:row>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60CBE-F441-451D-AAE2-1FA9B176B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209650</xdr:colOff>
      <xdr:row>0</xdr:row>
      <xdr:rowOff>40066</xdr:rowOff>
    </xdr:from>
    <xdr:to>
      <xdr:col>23</xdr:col>
      <xdr:colOff>222925</xdr:colOff>
      <xdr:row>18</xdr:row>
      <xdr:rowOff>94575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BB25A4-D72E-4379-89FA-12C45BFCE8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7469" y="40066"/>
              <a:ext cx="5485084" cy="3344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" refreshedDate="43875.261797569445" createdVersion="6" refreshedVersion="6" minRefreshableVersion="3" recordCount="104" xr:uid="{D3DBAE18-1F4E-4214-969D-075D9AFCA0F9}">
  <cacheSource type="worksheet">
    <worksheetSource ref="A1:C105" sheet="HAR-fulldata-5numsum"/>
  </cacheSource>
  <cacheFields count="3">
    <cacheField name="tract" numFmtId="0">
      <sharedItems containsSemiMixedTypes="0" containsString="0" containsNumber="1" containsInteger="1" minValue="9003417400" maxValue="9003524700"/>
    </cacheField>
    <cacheField name="Name" numFmtId="0">
      <sharedItems count="33">
        <s v="West Hartford, CT"/>
        <s v="Glastonbury, CT"/>
        <s v="South Windsor, CT"/>
        <s v="Wethersfield, CT"/>
        <s v="Simsbury, CT"/>
        <s v="Farmington, CT"/>
        <s v="Avon, CT"/>
        <s v="Newington, CT"/>
        <s v="New Britain, CT"/>
        <s v="East Hartford, CT"/>
        <s v="Manchester, CT"/>
        <s v="West End, Hartford, CT"/>
        <s v="Bloomfield, CT"/>
        <s v="Glastonbury Center, Glastonbury, CT"/>
        <s v="Keeney, Manchester, CT"/>
        <s v="Windsor, CT"/>
        <s v="Robertson, Manchester, CT"/>
        <s v="Downtown, Hartford, CT"/>
        <s v="Central Manchester, Manchester, CT"/>
        <s v="South West, Hartford, CT"/>
        <s v="South End, Hartford, CT"/>
        <s v="Blue Hills, Bloomfield, CT"/>
        <s v="Barry Square, Hartford, CT"/>
        <s v="Parkville, Hartford, CT"/>
        <s v="Hartford, CT"/>
        <s v="Behind the Rocks, Hartford, CT"/>
        <s v="Frog Hollow, Hartford, CT"/>
        <s v="Asylum Hill, Hartford, CT"/>
        <s v="Sheldon Charter Oak, Hartford, CT"/>
        <s v="Upper Albany, Hartford, CT"/>
        <s v="Clay Arsenal, Hartford, CT"/>
        <s v="North End, Hartford, CT"/>
        <s v="South Green, Hartford, CT"/>
      </sharedItems>
    </cacheField>
    <cacheField name="Household_Income_rP_gP_pall" numFmtId="0">
      <sharedItems containsSemiMixedTypes="0" containsString="0" containsNumber="1" containsInteger="1" minValue="20067" maxValue="82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" refreshedDate="43875.267285879629" createdVersion="6" refreshedVersion="6" minRefreshableVersion="3" recordCount="321" xr:uid="{BE6D83B4-DB21-41D6-B7D3-FA0CA401AB68}">
  <cacheSource type="worksheet">
    <worksheetSource ref="A1:C322" sheet="BAL-fulldata-5numsum"/>
  </cacheSource>
  <cacheFields count="3">
    <cacheField name="tract" numFmtId="0">
      <sharedItems containsSemiMixedTypes="0" containsString="0" containsNumber="1" containsInteger="1" minValue="24003750101" maxValue="24510280500"/>
    </cacheField>
    <cacheField name="Name" numFmtId="0">
      <sharedItems count="156">
        <s v="Pikesville, MD"/>
        <s v="Towson, MD"/>
        <s v="Baltimore, MD"/>
        <s v="Evergreen, Baltimore, MD"/>
        <s v="Mount Washington, Baltimore, MD"/>
        <s v="Roland Park, Baltimore, MD"/>
        <s v="Ellicott City, MD"/>
        <s v="Homeland, Baltimore, MD"/>
        <s v="Owings Mills, MD"/>
        <s v="Catonsville, MD"/>
        <s v="Mid-Charles, Baltimore, MD"/>
        <s v="Nottingham, MD"/>
        <s v="Tuscany - Canterbury, Baltimore, MD"/>
        <s v="Relay, Halethorpe, MD"/>
        <s v="Parkville, MD"/>
        <s v="Cross Country, Baltimore, MD"/>
        <s v="Fells Point, Baltimore, MD"/>
        <s v="Middle River, MD"/>
        <s v="Rosedale, MD"/>
        <s v="Riverside, Baltimore, MD"/>
        <s v="North Harford Road, Baltimore, MD"/>
        <s v="Dundalk, MD"/>
        <s v="Halethorpe, MD"/>
        <s v="White Marsh, MD"/>
        <s v="Edgemere, MD"/>
        <s v="Cheswolde, Baltimore, MD"/>
        <s v="Essex, MD"/>
        <s v="Woodring, Baltimore, MD"/>
        <s v="Linthicum Heights, MD"/>
        <s v="Sparrows Point, MD"/>
        <s v="Cross Keys, Baltimore, MD"/>
        <s v="Lochearn, Pikesville, MD"/>
        <s v="Canton, Baltimore, MD"/>
        <s v="Glenham-Belford, Baltimore, MD"/>
        <s v="Locust Point, Baltimore, MD"/>
        <s v="Lake Walker, Baltimore, MD"/>
        <s v="Violetville, Baltimore, MD"/>
        <s v="Waltherson, Baltimore, MD"/>
        <s v="Lansdowne - Baltimore Highlands, Halethorpe, MD"/>
        <s v="Arcadia, Baltimore, MD"/>
        <s v="Radnor - Winston, Baltimore, MD"/>
        <s v="Gwynn Oak, Pikesville, MD"/>
        <s v="Harford - Echodale - Perring Parkway, Baltimore, MD"/>
        <s v="Lansdowne - Baltimore Highlands, Lansdowne, MD"/>
        <s v="Glen, Baltimore, MD"/>
        <s v="Hampden, Baltimore, MD"/>
        <s v="Cold Springs, Baltimore, MD"/>
        <s v="Lauraville, Baltimore, MD"/>
        <s v="Fallstaff, Baltimore, MD"/>
        <s v="Westgate, Baltimore, MD"/>
        <s v="Bolton Hill, Baltimore, MD"/>
        <s v="Riverside Park, Baltimore, MD"/>
        <s v="Woodlawn, MD"/>
        <s v="Joseph Lee, Baltimore, MD"/>
        <s v="Medfield, Baltimore, MD"/>
        <s v="Gwynn Oak, Woodlawn, MD"/>
        <s v="Gwynn Oak, Baltimore, MD"/>
        <s v="Medford - Broening, Baltimore, MD"/>
        <s v="Cedmont, Baltimore, MD"/>
        <s v="South Baltimore, Baltimore, MD"/>
        <s v="Brooklyn Park, MD"/>
        <s v="Gwynn Oak, Lochearn, MD"/>
        <s v="Morrell Park, Baltimore, MD"/>
        <s v="Upper Fells Point, Baltimore, MD"/>
        <s v="Downtown, Baltimore, MD"/>
        <s v="Woodberry, Baltimore, MD"/>
        <s v="Fifteenth Street, Baltimore, MD"/>
        <s v="Hillen, Baltimore, MD"/>
        <s v="Belair - Edison, Baltimore, MD"/>
        <s v="Ednor Gardens - Lakeside, Baltimore, MD"/>
        <s v="Brooklyn, Baltimore, MD"/>
        <s v="Ramblewood, Baltimore, MD"/>
        <s v="Patterson Park, Baltimore, MD"/>
        <s v="Frankford, Baltimore, MD"/>
        <s v="Loch Raven, Baltimore, MD"/>
        <s v="Baltimore Highlands, Baltimore, MD"/>
        <s v="Armistead Gardens, Baltimore, MD"/>
        <s v="Idlewood, Baltimore, MD"/>
        <s v="Perring Loch, Baltimore, MD"/>
        <s v="East Arlington, Baltimore, MD"/>
        <s v="Beechfield, Baltimore, MD"/>
        <s v="New Northwood, Baltimore, MD"/>
        <s v="Mid-Govans, Baltimore, MD"/>
        <s v="Little Italy, Baltimore, MD"/>
        <s v="Rognel Heights, Baltimore, MD"/>
        <s v="Walbrook, Baltimore, MD"/>
        <s v="Irvington, Baltimore, MD"/>
        <s v="West Forest Park, Baltimore, MD"/>
        <s v="Hanlon Longwood, Baltimore, MD"/>
        <s v="Lakeland, Baltimore, MD"/>
        <s v="Parkside, Baltimore, MD"/>
        <s v="Yale Heights, Baltimore, MD"/>
        <s v="Garwyn Oaks, Baltimore, MD"/>
        <s v="Pigtown, Baltimore, MD"/>
        <s v="Remington, Baltimore, MD"/>
        <s v="Allendale, Baltimore, MD"/>
        <s v="Windsor Hills, Baltimore, MD"/>
        <s v="Curtis Bay, Baltimore, MD"/>
        <s v="Burleith-Leighton, Baltimore, MD"/>
        <s v="Winston - Govans, Baltimore, MD"/>
        <s v="Better Waverly, Baltimore, MD"/>
        <s v="Reisterstown Station, Baltimore, MD"/>
        <s v="Edmondson, Baltimore, MD"/>
        <s v="Dorchester, Baltimore, MD"/>
        <s v="Central Park Heights, Baltimore, MD"/>
        <s v="Woodbrook, Baltimore, MD"/>
        <s v="Old Goucher, Baltimore, MD"/>
        <s v="Saint Joseph's, Baltimore, MD"/>
        <s v="Darley Park, Baltimore, MD"/>
        <s v="Poppleton, Baltimore, MD"/>
        <s v="Cedonia, Baltimore, MD"/>
        <s v="Arlington, Baltimore, MD"/>
        <s v="Mosher, Baltimore, MD"/>
        <s v="Coppin Heights, Baltimore, MD"/>
        <s v="Harwood, Baltimore, MD"/>
        <s v="Hollins Market, Baltimore, MD"/>
        <s v="Park Circle, Baltimore, MD"/>
        <s v="Cherry Hill, Baltimore, MD"/>
        <s v="Bridgeview-Greenlawn, Baltimore, MD"/>
        <s v="Coldstream - Homestead - Montebello, Baltimore, MD"/>
        <s v="Berea, Baltimore, MD"/>
        <s v="Rosemont, Baltimore, MD"/>
        <s v="Lexington, Baltimore, MD"/>
        <s v="Edgecomb, Baltimore, MD"/>
        <s v="Reservoir Hill, Baltimore, MD"/>
        <s v="Pratt Monroe, Baltimore, MD"/>
        <s v="Greenmount West, Baltimore, MD"/>
        <s v="Barclay, Baltimore, MD"/>
        <s v="Langston Hughes, Baltimore, MD"/>
        <s v="Butchers Hill, Baltimore, MD"/>
        <s v="Broadway East, Baltimore, MD"/>
        <s v="Penn North, Baltimore, MD"/>
        <s v="Mondawmin, Baltimore, MD"/>
        <s v="Harlem Park, Baltimore, MD"/>
        <s v="Sandtown-Winchester, Baltimore, MD"/>
        <s v="NW Community Action, Baltimore, MD"/>
        <s v="Mill Hill, Baltimore, MD"/>
        <s v="Madison - Eastend, Baltimore, MD"/>
        <s v="Perkins Homes, Baltimore, MD"/>
        <s v="Midtown Edmondson, Baltimore, MD"/>
        <s v="Mount Clare, Baltimore, MD"/>
        <s v="East Baltimore Midway, Baltimore, MD"/>
        <s v="O'Donnell Heights, Baltimore, MD"/>
        <s v="Upton, Baltimore, MD"/>
        <s v="Gay Street, Baltimore, MD"/>
        <s v="Bentalou-Smallwood, Baltimore, MD"/>
        <s v="Oliver, Baltimore, MD"/>
        <s v="Westport, Baltimore, MD"/>
        <s v="McCulloh Homes, Baltimore, MD"/>
        <s v="Claremont - Freedom, Baltimore, MD"/>
        <s v="Druid Heights, Baltimore, MD"/>
        <s v="Pleasant View Gardens, Baltimore, MD"/>
        <s v="Franklin Square, Baltimore, MD"/>
        <s v="Shipley Hill, Baltimore, MD"/>
        <s v="Johnson Square, Baltimore, MD"/>
        <s v="Milton - Montford, Baltimore, MD"/>
      </sharedItems>
    </cacheField>
    <cacheField name="Household_Income_rP_gP_pall" numFmtId="0">
      <sharedItems containsSemiMixedTypes="0" containsString="0" containsNumber="1" containsInteger="1" minValue="15979" maxValue="857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9003497700"/>
    <x v="0"/>
    <n v="82302"/>
  </r>
  <r>
    <n v="9003497400"/>
    <x v="0"/>
    <n v="80731"/>
  </r>
  <r>
    <n v="9003497200"/>
    <x v="0"/>
    <n v="74816"/>
  </r>
  <r>
    <n v="9003496400"/>
    <x v="0"/>
    <n v="73894"/>
  </r>
  <r>
    <n v="9003520100"/>
    <x v="1"/>
    <n v="71005"/>
  </r>
  <r>
    <n v="9003487201"/>
    <x v="2"/>
    <n v="70082"/>
  </r>
  <r>
    <n v="9003496500"/>
    <x v="0"/>
    <n v="69963"/>
  </r>
  <r>
    <n v="9003497500"/>
    <x v="0"/>
    <n v="69261"/>
  </r>
  <r>
    <n v="9003497000"/>
    <x v="0"/>
    <n v="68745"/>
  </r>
  <r>
    <n v="9003497300"/>
    <x v="0"/>
    <n v="68743"/>
  </r>
  <r>
    <n v="9003487300"/>
    <x v="2"/>
    <n v="68334"/>
  </r>
  <r>
    <n v="9003487100"/>
    <x v="2"/>
    <n v="67199"/>
  </r>
  <r>
    <n v="9003496600"/>
    <x v="0"/>
    <n v="66955"/>
  </r>
  <r>
    <n v="9003492400"/>
    <x v="3"/>
    <n v="66525"/>
  </r>
  <r>
    <n v="9003466400"/>
    <x v="4"/>
    <n v="65301"/>
  </r>
  <r>
    <n v="9003487500"/>
    <x v="2"/>
    <n v="62710"/>
  </r>
  <r>
    <n v="9003460202"/>
    <x v="5"/>
    <n v="62665"/>
  </r>
  <r>
    <n v="9003497100"/>
    <x v="0"/>
    <n v="60962"/>
  </r>
  <r>
    <n v="9003462202"/>
    <x v="6"/>
    <n v="60702"/>
  </r>
  <r>
    <n v="9003492100"/>
    <x v="3"/>
    <n v="60034"/>
  </r>
  <r>
    <n v="9003494600"/>
    <x v="7"/>
    <n v="59835"/>
  </r>
  <r>
    <n v="9003497600"/>
    <x v="0"/>
    <n v="59328"/>
  </r>
  <r>
    <n v="9003417400"/>
    <x v="8"/>
    <n v="58428"/>
  </r>
  <r>
    <n v="9003492200"/>
    <x v="3"/>
    <n v="56802"/>
  </r>
  <r>
    <n v="9003496300"/>
    <x v="0"/>
    <n v="56769"/>
  </r>
  <r>
    <n v="9003460100"/>
    <x v="5"/>
    <n v="56711"/>
  </r>
  <r>
    <n v="9003511400"/>
    <x v="9"/>
    <n v="56556"/>
  </r>
  <r>
    <n v="9003494500"/>
    <x v="7"/>
    <n v="56071"/>
  </r>
  <r>
    <n v="9003520301"/>
    <x v="1"/>
    <n v="55732"/>
  </r>
  <r>
    <n v="9003515102"/>
    <x v="10"/>
    <n v="55646"/>
  </r>
  <r>
    <n v="9003487400"/>
    <x v="2"/>
    <n v="55529"/>
  </r>
  <r>
    <n v="9003511000"/>
    <x v="9"/>
    <n v="55241"/>
  </r>
  <r>
    <n v="9003496200"/>
    <x v="0"/>
    <n v="53794"/>
  </r>
  <r>
    <n v="9003496900"/>
    <x v="0"/>
    <n v="52247"/>
  </r>
  <r>
    <n v="9003510900"/>
    <x v="9"/>
    <n v="51987"/>
  </r>
  <r>
    <n v="9003524502"/>
    <x v="11"/>
    <n v="51016"/>
  </r>
  <r>
    <n v="9003511100"/>
    <x v="9"/>
    <n v="50940"/>
  </r>
  <r>
    <n v="9003417500"/>
    <x v="8"/>
    <n v="50846"/>
  </r>
  <r>
    <n v="9003471400"/>
    <x v="12"/>
    <n v="50714"/>
  </r>
  <r>
    <n v="9003520302"/>
    <x v="13"/>
    <n v="50576"/>
  </r>
  <r>
    <n v="9003515101"/>
    <x v="14"/>
    <n v="50520"/>
  </r>
  <r>
    <n v="9003496800"/>
    <x v="0"/>
    <n v="48456"/>
  </r>
  <r>
    <n v="9003473100"/>
    <x v="15"/>
    <n v="48284"/>
  </r>
  <r>
    <n v="9003492300"/>
    <x v="3"/>
    <n v="47198"/>
  </r>
  <r>
    <n v="9003514200"/>
    <x v="16"/>
    <n v="47088"/>
  </r>
  <r>
    <n v="9003473700"/>
    <x v="15"/>
    <n v="46318"/>
  </r>
  <r>
    <n v="9003514102"/>
    <x v="16"/>
    <n v="45828"/>
  </r>
  <r>
    <n v="9003510100"/>
    <x v="9"/>
    <n v="45420"/>
  </r>
  <r>
    <n v="9003502100"/>
    <x v="17"/>
    <n v="45083"/>
  </r>
  <r>
    <n v="9003514500"/>
    <x v="18"/>
    <n v="44821"/>
  </r>
  <r>
    <n v="9003510800"/>
    <x v="9"/>
    <n v="42586"/>
  </r>
  <r>
    <n v="9003496100"/>
    <x v="0"/>
    <n v="42400"/>
  </r>
  <r>
    <n v="9003510500"/>
    <x v="9"/>
    <n v="42282"/>
  </r>
  <r>
    <n v="9003511300"/>
    <x v="9"/>
    <n v="40035"/>
  </r>
  <r>
    <n v="9003496700"/>
    <x v="0"/>
    <n v="40022"/>
  </r>
  <r>
    <n v="9003510700"/>
    <x v="9"/>
    <n v="39861"/>
  </r>
  <r>
    <n v="9003471500"/>
    <x v="12"/>
    <n v="38908"/>
  </r>
  <r>
    <n v="9003514600"/>
    <x v="18"/>
    <n v="38401"/>
  </r>
  <r>
    <n v="9003511200"/>
    <x v="9"/>
    <n v="38183"/>
  </r>
  <r>
    <n v="9003504800"/>
    <x v="19"/>
    <n v="37825"/>
  </r>
  <r>
    <n v="9003502300"/>
    <x v="20"/>
    <n v="37491"/>
  </r>
  <r>
    <n v="9003471300"/>
    <x v="12"/>
    <n v="36483"/>
  </r>
  <r>
    <n v="9003524501"/>
    <x v="11"/>
    <n v="36094"/>
  </r>
  <r>
    <n v="9003510300"/>
    <x v="9"/>
    <n v="35432"/>
  </r>
  <r>
    <n v="9003510200"/>
    <x v="9"/>
    <n v="34266"/>
  </r>
  <r>
    <n v="9003504200"/>
    <x v="11"/>
    <n v="33825"/>
  </r>
  <r>
    <n v="9003471100"/>
    <x v="21"/>
    <n v="33748"/>
  </r>
  <r>
    <n v="9003502600"/>
    <x v="22"/>
    <n v="33597"/>
  </r>
  <r>
    <n v="9003510400"/>
    <x v="9"/>
    <n v="32821"/>
  </r>
  <r>
    <n v="9003510600"/>
    <x v="9"/>
    <n v="32392"/>
  </r>
  <r>
    <n v="9003502400"/>
    <x v="20"/>
    <n v="32334"/>
  </r>
  <r>
    <n v="9003504300"/>
    <x v="23"/>
    <n v="31963"/>
  </r>
  <r>
    <n v="9003504000"/>
    <x v="24"/>
    <n v="31783"/>
  </r>
  <r>
    <n v="9003473800"/>
    <x v="15"/>
    <n v="31676"/>
  </r>
  <r>
    <n v="9003502500"/>
    <x v="20"/>
    <n v="31035"/>
  </r>
  <r>
    <n v="9003524700"/>
    <x v="19"/>
    <n v="30993"/>
  </r>
  <r>
    <n v="9003471200"/>
    <x v="12"/>
    <n v="30682"/>
  </r>
  <r>
    <n v="9003503900"/>
    <x v="24"/>
    <n v="30506"/>
  </r>
  <r>
    <n v="9003504900"/>
    <x v="25"/>
    <n v="30053"/>
  </r>
  <r>
    <n v="9003504500"/>
    <x v="25"/>
    <n v="29719"/>
  </r>
  <r>
    <n v="9003502900"/>
    <x v="26"/>
    <n v="29362"/>
  </r>
  <r>
    <n v="9003504100"/>
    <x v="23"/>
    <n v="28818"/>
  </r>
  <r>
    <n v="9003524600"/>
    <x v="27"/>
    <n v="28647"/>
  </r>
  <r>
    <n v="9003500400"/>
    <x v="28"/>
    <n v="28527"/>
  </r>
  <r>
    <n v="9003503500"/>
    <x v="29"/>
    <n v="27887"/>
  </r>
  <r>
    <n v="9003502700"/>
    <x v="22"/>
    <n v="27605"/>
  </r>
  <r>
    <n v="9003500200"/>
    <x v="22"/>
    <n v="27311"/>
  </r>
  <r>
    <n v="9003500500"/>
    <x v="28"/>
    <n v="27040"/>
  </r>
  <r>
    <n v="9003503700"/>
    <x v="29"/>
    <n v="26707"/>
  </r>
  <r>
    <n v="9003503100"/>
    <x v="27"/>
    <n v="26640"/>
  </r>
  <r>
    <n v="9003501700"/>
    <x v="30"/>
    <n v="26400"/>
  </r>
  <r>
    <n v="9003500100"/>
    <x v="22"/>
    <n v="26076"/>
  </r>
  <r>
    <n v="9003501500"/>
    <x v="31"/>
    <n v="25391"/>
  </r>
  <r>
    <n v="9003524400"/>
    <x v="31"/>
    <n v="25093"/>
  </r>
  <r>
    <n v="9003500300"/>
    <x v="32"/>
    <n v="24983"/>
  </r>
  <r>
    <n v="9003503000"/>
    <x v="26"/>
    <n v="24179"/>
  </r>
  <r>
    <n v="9003501800"/>
    <x v="30"/>
    <n v="23296"/>
  </r>
  <r>
    <n v="9003502800"/>
    <x v="26"/>
    <n v="23234"/>
  </r>
  <r>
    <n v="9003503300"/>
    <x v="27"/>
    <n v="22880"/>
  </r>
  <r>
    <n v="9003501300"/>
    <x v="31"/>
    <n v="22560"/>
  </r>
  <r>
    <n v="9003503800"/>
    <x v="24"/>
    <n v="22558"/>
  </r>
  <r>
    <n v="9003501200"/>
    <x v="31"/>
    <n v="22396"/>
  </r>
  <r>
    <n v="9003501400"/>
    <x v="29"/>
    <n v="21961"/>
  </r>
  <r>
    <n v="9003500900"/>
    <x v="30"/>
    <n v="200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n v="24005403803"/>
    <x v="0"/>
    <n v="85716"/>
  </r>
  <r>
    <n v="24005490500"/>
    <x v="1"/>
    <n v="77836"/>
  </r>
  <r>
    <n v="24005490400"/>
    <x v="1"/>
    <n v="76317"/>
  </r>
  <r>
    <n v="24005403601"/>
    <x v="2"/>
    <n v="75513"/>
  </r>
  <r>
    <n v="24005403500"/>
    <x v="0"/>
    <n v="72847"/>
  </r>
  <r>
    <n v="24510271400"/>
    <x v="3"/>
    <n v="71859"/>
  </r>
  <r>
    <n v="24510271501"/>
    <x v="4"/>
    <n v="69634"/>
  </r>
  <r>
    <n v="24005491000"/>
    <x v="2"/>
    <n v="68851"/>
  </r>
  <r>
    <n v="24510271300"/>
    <x v="5"/>
    <n v="68340"/>
  </r>
  <r>
    <n v="24027601104"/>
    <x v="6"/>
    <n v="67394"/>
  </r>
  <r>
    <n v="24510271200"/>
    <x v="7"/>
    <n v="66907"/>
  </r>
  <r>
    <n v="24005403701"/>
    <x v="8"/>
    <n v="66489"/>
  </r>
  <r>
    <n v="24005490800"/>
    <x v="1"/>
    <n v="66098"/>
  </r>
  <r>
    <n v="24005400400"/>
    <x v="9"/>
    <n v="65126"/>
  </r>
  <r>
    <n v="24005490601"/>
    <x v="2"/>
    <n v="64049"/>
  </r>
  <r>
    <n v="24005490603"/>
    <x v="2"/>
    <n v="63507"/>
  </r>
  <r>
    <n v="24510271102"/>
    <x v="10"/>
    <n v="62714"/>
  </r>
  <r>
    <n v="24005411308"/>
    <x v="11"/>
    <n v="62680"/>
  </r>
  <r>
    <n v="24510120100"/>
    <x v="12"/>
    <n v="60859"/>
  </r>
  <r>
    <n v="24005490602"/>
    <x v="2"/>
    <n v="60560"/>
  </r>
  <r>
    <n v="24005430600"/>
    <x v="13"/>
    <n v="59646"/>
  </r>
  <r>
    <n v="24005403602"/>
    <x v="2"/>
    <n v="58546"/>
  </r>
  <r>
    <n v="24005401000"/>
    <x v="9"/>
    <n v="58481"/>
  </r>
  <r>
    <n v="24005491100"/>
    <x v="2"/>
    <n v="57223"/>
  </r>
  <r>
    <n v="24005411306"/>
    <x v="11"/>
    <n v="57187"/>
  </r>
  <r>
    <n v="24005411307"/>
    <x v="11"/>
    <n v="56426"/>
  </r>
  <r>
    <n v="24005440100"/>
    <x v="2"/>
    <n v="55609"/>
  </r>
  <r>
    <n v="24005492002"/>
    <x v="14"/>
    <n v="55232"/>
  </r>
  <r>
    <n v="24005440500"/>
    <x v="11"/>
    <n v="54149"/>
  </r>
  <r>
    <n v="24005492001"/>
    <x v="14"/>
    <n v="53590"/>
  </r>
  <r>
    <n v="24510272005"/>
    <x v="15"/>
    <n v="53447"/>
  </r>
  <r>
    <n v="24510120202"/>
    <x v="2"/>
    <n v="53304"/>
  </r>
  <r>
    <n v="24005403401"/>
    <x v="0"/>
    <n v="53270"/>
  </r>
  <r>
    <n v="24005400100"/>
    <x v="9"/>
    <n v="53078"/>
  </r>
  <r>
    <n v="24005440200"/>
    <x v="11"/>
    <n v="52968"/>
  </r>
  <r>
    <n v="24510020300"/>
    <x v="16"/>
    <n v="52863"/>
  </r>
  <r>
    <n v="24005451702"/>
    <x v="17"/>
    <n v="52656"/>
  </r>
  <r>
    <n v="24005440600"/>
    <x v="18"/>
    <n v="52257"/>
  </r>
  <r>
    <n v="24005492101"/>
    <x v="14"/>
    <n v="51282"/>
  </r>
  <r>
    <n v="24005451200"/>
    <x v="17"/>
    <n v="50924"/>
  </r>
  <r>
    <n v="24510240200"/>
    <x v="19"/>
    <n v="50598"/>
  </r>
  <r>
    <n v="24005491300"/>
    <x v="2"/>
    <n v="50529"/>
  </r>
  <r>
    <n v="24005491500"/>
    <x v="14"/>
    <n v="49917"/>
  </r>
  <r>
    <n v="24510270703"/>
    <x v="20"/>
    <n v="49708"/>
  </r>
  <r>
    <n v="24005440800"/>
    <x v="18"/>
    <n v="49659"/>
  </r>
  <r>
    <n v="24005420702"/>
    <x v="21"/>
    <n v="49581"/>
  </r>
  <r>
    <n v="24005430400"/>
    <x v="22"/>
    <n v="49576"/>
  </r>
  <r>
    <n v="24005411302"/>
    <x v="23"/>
    <n v="49379"/>
  </r>
  <r>
    <n v="24005430700"/>
    <x v="22"/>
    <n v="49150"/>
  </r>
  <r>
    <n v="24005400200"/>
    <x v="9"/>
    <n v="49112"/>
  </r>
  <r>
    <n v="24005411408"/>
    <x v="11"/>
    <n v="48984"/>
  </r>
  <r>
    <n v="24510220100"/>
    <x v="2"/>
    <n v="48714"/>
  </r>
  <r>
    <n v="24005451701"/>
    <x v="17"/>
    <n v="48449"/>
  </r>
  <r>
    <n v="24005440400"/>
    <x v="2"/>
    <n v="48375"/>
  </r>
  <r>
    <n v="24005451900"/>
    <x v="24"/>
    <n v="48240"/>
  </r>
  <r>
    <n v="24005400702"/>
    <x v="2"/>
    <n v="48236"/>
  </r>
  <r>
    <n v="24005403702"/>
    <x v="0"/>
    <n v="48014"/>
  </r>
  <r>
    <n v="24510272004"/>
    <x v="25"/>
    <n v="48007"/>
  </r>
  <r>
    <n v="24005450900"/>
    <x v="26"/>
    <n v="47931"/>
  </r>
  <r>
    <n v="24510270501"/>
    <x v="27"/>
    <n v="47909"/>
  </r>
  <r>
    <n v="24005411407"/>
    <x v="14"/>
    <n v="47845"/>
  </r>
  <r>
    <n v="24005451000"/>
    <x v="26"/>
    <n v="47753"/>
  </r>
  <r>
    <n v="24005441101"/>
    <x v="18"/>
    <n v="47500"/>
  </r>
  <r>
    <n v="24005441102"/>
    <x v="18"/>
    <n v="47266"/>
  </r>
  <r>
    <n v="24003750300"/>
    <x v="28"/>
    <n v="47265"/>
  </r>
  <r>
    <n v="24005452100"/>
    <x v="29"/>
    <n v="47019"/>
  </r>
  <r>
    <n v="24005440900"/>
    <x v="18"/>
    <n v="46746"/>
  </r>
  <r>
    <n v="24510271503"/>
    <x v="30"/>
    <n v="46668"/>
  </r>
  <r>
    <n v="24005403300"/>
    <x v="31"/>
    <n v="46253"/>
  </r>
  <r>
    <n v="24005430800"/>
    <x v="22"/>
    <n v="45689"/>
  </r>
  <r>
    <n v="24005420500"/>
    <x v="2"/>
    <n v="45165"/>
  </r>
  <r>
    <n v="24005420200"/>
    <x v="21"/>
    <n v="44941"/>
  </r>
  <r>
    <n v="24005492102"/>
    <x v="14"/>
    <n v="44711"/>
  </r>
  <r>
    <n v="24005440702"/>
    <x v="18"/>
    <n v="44500"/>
  </r>
  <r>
    <n v="24005450300"/>
    <x v="26"/>
    <n v="44261"/>
  </r>
  <r>
    <n v="24005420303"/>
    <x v="21"/>
    <n v="44154"/>
  </r>
  <r>
    <n v="24005452400"/>
    <x v="21"/>
    <n v="44135"/>
  </r>
  <r>
    <n v="24510010400"/>
    <x v="32"/>
    <n v="44105"/>
  </r>
  <r>
    <n v="24005400800"/>
    <x v="9"/>
    <n v="43524"/>
  </r>
  <r>
    <n v="24510272003"/>
    <x v="2"/>
    <n v="43493"/>
  </r>
  <r>
    <n v="24005450100"/>
    <x v="18"/>
    <n v="43492"/>
  </r>
  <r>
    <n v="24005400600"/>
    <x v="9"/>
    <n v="43297"/>
  </r>
  <r>
    <n v="24005451600"/>
    <x v="17"/>
    <n v="42826"/>
  </r>
  <r>
    <n v="24005420600"/>
    <x v="2"/>
    <n v="42635"/>
  </r>
  <r>
    <n v="24005420100"/>
    <x v="21"/>
    <n v="42569"/>
  </r>
  <r>
    <n v="24510270402"/>
    <x v="33"/>
    <n v="42492"/>
  </r>
  <r>
    <n v="24005400701"/>
    <x v="9"/>
    <n v="42451"/>
  </r>
  <r>
    <n v="24005403402"/>
    <x v="0"/>
    <n v="42362"/>
  </r>
  <r>
    <n v="24005420701"/>
    <x v="21"/>
    <n v="42075"/>
  </r>
  <r>
    <n v="24510240100"/>
    <x v="34"/>
    <n v="41988"/>
  </r>
  <r>
    <n v="24510270502"/>
    <x v="20"/>
    <n v="41953"/>
  </r>
  <r>
    <n v="24510270804"/>
    <x v="35"/>
    <n v="41890"/>
  </r>
  <r>
    <n v="24005420800"/>
    <x v="21"/>
    <n v="41885"/>
  </r>
  <r>
    <n v="24005450200"/>
    <x v="26"/>
    <n v="41514"/>
  </r>
  <r>
    <n v="24005420900"/>
    <x v="21"/>
    <n v="41469"/>
  </r>
  <r>
    <n v="24005452000"/>
    <x v="29"/>
    <n v="41064"/>
  </r>
  <r>
    <n v="24005421200"/>
    <x v="21"/>
    <n v="40741"/>
  </r>
  <r>
    <n v="24510250103"/>
    <x v="36"/>
    <n v="40634"/>
  </r>
  <r>
    <n v="24005450400"/>
    <x v="26"/>
    <n v="40542"/>
  </r>
  <r>
    <n v="24510270302"/>
    <x v="37"/>
    <n v="40535"/>
  </r>
  <r>
    <n v="24005430900"/>
    <x v="2"/>
    <n v="40369"/>
  </r>
  <r>
    <n v="24005430104"/>
    <x v="38"/>
    <n v="40272"/>
  </r>
  <r>
    <n v="24005452500"/>
    <x v="21"/>
    <n v="40144"/>
  </r>
  <r>
    <n v="24005451300"/>
    <x v="17"/>
    <n v="39944"/>
  </r>
  <r>
    <n v="24510261100"/>
    <x v="32"/>
    <n v="39841"/>
  </r>
  <r>
    <n v="24005420402"/>
    <x v="21"/>
    <n v="39808"/>
  </r>
  <r>
    <n v="24510270101"/>
    <x v="39"/>
    <n v="39473"/>
  </r>
  <r>
    <n v="24005421102"/>
    <x v="21"/>
    <n v="39446"/>
  </r>
  <r>
    <n v="24005440300"/>
    <x v="11"/>
    <n v="39373"/>
  </r>
  <r>
    <n v="24510271101"/>
    <x v="40"/>
    <n v="39299"/>
  </r>
  <r>
    <n v="24510010100"/>
    <x v="32"/>
    <n v="39259"/>
  </r>
  <r>
    <n v="24005403100"/>
    <x v="41"/>
    <n v="39243"/>
  </r>
  <r>
    <n v="24510270600"/>
    <x v="42"/>
    <n v="39237"/>
  </r>
  <r>
    <n v="24005430200"/>
    <x v="43"/>
    <n v="39123"/>
  </r>
  <r>
    <n v="24510272006"/>
    <x v="44"/>
    <n v="39001"/>
  </r>
  <r>
    <n v="24510130700"/>
    <x v="45"/>
    <n v="38765"/>
  </r>
  <r>
    <n v="24510120201"/>
    <x v="2"/>
    <n v="38508"/>
  </r>
  <r>
    <n v="24005420302"/>
    <x v="21"/>
    <n v="38301"/>
  </r>
  <r>
    <n v="24510130805"/>
    <x v="46"/>
    <n v="38207"/>
  </r>
  <r>
    <n v="24005450501"/>
    <x v="26"/>
    <n v="38166"/>
  </r>
  <r>
    <n v="24510270200"/>
    <x v="47"/>
    <n v="38140"/>
  </r>
  <r>
    <n v="24005440701"/>
    <x v="18"/>
    <n v="38139"/>
  </r>
  <r>
    <n v="24510272007"/>
    <x v="48"/>
    <n v="38111"/>
  </r>
  <r>
    <n v="24510280403"/>
    <x v="49"/>
    <n v="37885"/>
  </r>
  <r>
    <n v="24510140100"/>
    <x v="50"/>
    <n v="37731"/>
  </r>
  <r>
    <n v="24510240400"/>
    <x v="51"/>
    <n v="37546"/>
  </r>
  <r>
    <n v="24005401301"/>
    <x v="52"/>
    <n v="37492"/>
  </r>
  <r>
    <n v="24510260501"/>
    <x v="53"/>
    <n v="36983"/>
  </r>
  <r>
    <n v="24005491402"/>
    <x v="14"/>
    <n v="36825"/>
  </r>
  <r>
    <n v="24005451500"/>
    <x v="17"/>
    <n v="36342"/>
  </r>
  <r>
    <n v="24005451100"/>
    <x v="26"/>
    <n v="36274"/>
  </r>
  <r>
    <n v="24510270301"/>
    <x v="47"/>
    <n v="36213"/>
  </r>
  <r>
    <n v="24510270102"/>
    <x v="37"/>
    <n v="35963"/>
  </r>
  <r>
    <n v="24510130803"/>
    <x v="54"/>
    <n v="35857"/>
  </r>
  <r>
    <n v="24005401101"/>
    <x v="52"/>
    <n v="35817"/>
  </r>
  <r>
    <n v="24005421101"/>
    <x v="2"/>
    <n v="35768"/>
  </r>
  <r>
    <n v="24510130600"/>
    <x v="45"/>
    <n v="35464"/>
  </r>
  <r>
    <n v="24005451402"/>
    <x v="17"/>
    <n v="35435"/>
  </r>
  <r>
    <n v="24003750102"/>
    <x v="2"/>
    <n v="35359"/>
  </r>
  <r>
    <n v="24005401102"/>
    <x v="55"/>
    <n v="34865"/>
  </r>
  <r>
    <n v="24005402403"/>
    <x v="56"/>
    <n v="34843"/>
  </r>
  <r>
    <n v="24510260605"/>
    <x v="57"/>
    <n v="34779"/>
  </r>
  <r>
    <n v="24510260101"/>
    <x v="58"/>
    <n v="34720"/>
  </r>
  <r>
    <n v="24510130804"/>
    <x v="45"/>
    <n v="34707"/>
  </r>
  <r>
    <n v="24005420301"/>
    <x v="21"/>
    <n v="34648"/>
  </r>
  <r>
    <n v="24510270702"/>
    <x v="42"/>
    <n v="34637"/>
  </r>
  <r>
    <n v="24510230200"/>
    <x v="59"/>
    <n v="34584"/>
  </r>
  <r>
    <n v="24005420401"/>
    <x v="21"/>
    <n v="34536"/>
  </r>
  <r>
    <n v="24005441000"/>
    <x v="2"/>
    <n v="34100"/>
  </r>
  <r>
    <n v="24005492300"/>
    <x v="26"/>
    <n v="34083"/>
  </r>
  <r>
    <n v="24003750101"/>
    <x v="60"/>
    <n v="34081"/>
  </r>
  <r>
    <n v="24510270401"/>
    <x v="33"/>
    <n v="34074"/>
  </r>
  <r>
    <n v="24005403201"/>
    <x v="61"/>
    <n v="34053"/>
  </r>
  <r>
    <n v="24510250206"/>
    <x v="62"/>
    <n v="33943"/>
  </r>
  <r>
    <n v="24510010300"/>
    <x v="32"/>
    <n v="33660"/>
  </r>
  <r>
    <n v="24005401302"/>
    <x v="56"/>
    <n v="33599"/>
  </r>
  <r>
    <n v="24510240300"/>
    <x v="19"/>
    <n v="33259"/>
  </r>
  <r>
    <n v="24510010500"/>
    <x v="63"/>
    <n v="33161"/>
  </r>
  <r>
    <n v="24005401200"/>
    <x v="52"/>
    <n v="33091"/>
  </r>
  <r>
    <n v="24005430300"/>
    <x v="38"/>
    <n v="33057"/>
  </r>
  <r>
    <n v="24510040100"/>
    <x v="64"/>
    <n v="33047"/>
  </r>
  <r>
    <n v="24005451401"/>
    <x v="17"/>
    <n v="32982"/>
  </r>
  <r>
    <n v="24510260900"/>
    <x v="2"/>
    <n v="32706"/>
  </r>
  <r>
    <n v="24005452300"/>
    <x v="2"/>
    <n v="32553"/>
  </r>
  <r>
    <n v="24510130806"/>
    <x v="65"/>
    <n v="32483"/>
  </r>
  <r>
    <n v="24510260700"/>
    <x v="66"/>
    <n v="32278"/>
  </r>
  <r>
    <n v="24510270903"/>
    <x v="67"/>
    <n v="32121"/>
  </r>
  <r>
    <n v="24005421000"/>
    <x v="21"/>
    <n v="31916"/>
  </r>
  <r>
    <n v="24510080101"/>
    <x v="68"/>
    <n v="31912"/>
  </r>
  <r>
    <n v="24510280401"/>
    <x v="2"/>
    <n v="31896"/>
  </r>
  <r>
    <n v="24510090200"/>
    <x v="69"/>
    <n v="31759"/>
  </r>
  <r>
    <n v="24005450800"/>
    <x v="26"/>
    <n v="31609"/>
  </r>
  <r>
    <n v="24005402304"/>
    <x v="56"/>
    <n v="31559"/>
  </r>
  <r>
    <n v="24510250303"/>
    <x v="62"/>
    <n v="31533"/>
  </r>
  <r>
    <n v="24510250401"/>
    <x v="70"/>
    <n v="31454"/>
  </r>
  <r>
    <n v="24005491401"/>
    <x v="14"/>
    <n v="31447"/>
  </r>
  <r>
    <n v="24510271900"/>
    <x v="44"/>
    <n v="31367"/>
  </r>
  <r>
    <n v="24005402405"/>
    <x v="56"/>
    <n v="31306"/>
  </r>
  <r>
    <n v="24005430101"/>
    <x v="43"/>
    <n v="31213"/>
  </r>
  <r>
    <n v="24510270802"/>
    <x v="71"/>
    <n v="31168"/>
  </r>
  <r>
    <n v="24510010200"/>
    <x v="72"/>
    <n v="31108"/>
  </r>
  <r>
    <n v="24510020200"/>
    <x v="63"/>
    <n v="31059"/>
  </r>
  <r>
    <n v="24510260102"/>
    <x v="73"/>
    <n v="30843"/>
  </r>
  <r>
    <n v="24005450504"/>
    <x v="26"/>
    <n v="30668"/>
  </r>
  <r>
    <n v="24005402404"/>
    <x v="61"/>
    <n v="30334"/>
  </r>
  <r>
    <n v="24005450503"/>
    <x v="26"/>
    <n v="30234"/>
  </r>
  <r>
    <n v="24510270803"/>
    <x v="74"/>
    <n v="30166"/>
  </r>
  <r>
    <n v="24510260800"/>
    <x v="75"/>
    <n v="30040"/>
  </r>
  <r>
    <n v="24510260401"/>
    <x v="76"/>
    <n v="30027"/>
  </r>
  <r>
    <n v="24510270801"/>
    <x v="77"/>
    <n v="29990"/>
  </r>
  <r>
    <n v="24005403202"/>
    <x v="56"/>
    <n v="29898"/>
  </r>
  <r>
    <n v="24005402305"/>
    <x v="31"/>
    <n v="29706"/>
  </r>
  <r>
    <n v="24510270902"/>
    <x v="78"/>
    <n v="29687"/>
  </r>
  <r>
    <n v="24510020100"/>
    <x v="63"/>
    <n v="29083"/>
  </r>
  <r>
    <n v="24510151100"/>
    <x v="79"/>
    <n v="28912"/>
  </r>
  <r>
    <n v="24510250101"/>
    <x v="80"/>
    <n v="28901"/>
  </r>
  <r>
    <n v="24510260302"/>
    <x v="68"/>
    <n v="28615"/>
  </r>
  <r>
    <n v="24510090300"/>
    <x v="69"/>
    <n v="28147"/>
  </r>
  <r>
    <n v="24510270901"/>
    <x v="81"/>
    <n v="28134"/>
  </r>
  <r>
    <n v="24510270805"/>
    <x v="82"/>
    <n v="28019"/>
  </r>
  <r>
    <n v="24510280200"/>
    <x v="56"/>
    <n v="27936"/>
  </r>
  <r>
    <n v="24005421300"/>
    <x v="21"/>
    <n v="27891"/>
  </r>
  <r>
    <n v="24510260201"/>
    <x v="73"/>
    <n v="27754"/>
  </r>
  <r>
    <n v="24510030200"/>
    <x v="83"/>
    <n v="27607"/>
  </r>
  <r>
    <n v="24510280402"/>
    <x v="84"/>
    <n v="27472"/>
  </r>
  <r>
    <n v="24510280301"/>
    <x v="56"/>
    <n v="27223"/>
  </r>
  <r>
    <n v="24510150702"/>
    <x v="85"/>
    <n v="26952"/>
  </r>
  <r>
    <n v="24510200800"/>
    <x v="86"/>
    <n v="26669"/>
  </r>
  <r>
    <n v="24510230300"/>
    <x v="59"/>
    <n v="26589"/>
  </r>
  <r>
    <n v="24510261000"/>
    <x v="72"/>
    <n v="26563"/>
  </r>
  <r>
    <n v="24510280302"/>
    <x v="87"/>
    <n v="26262"/>
  </r>
  <r>
    <n v="24510280404"/>
    <x v="86"/>
    <n v="26152"/>
  </r>
  <r>
    <n v="24510150701"/>
    <x v="88"/>
    <n v="25970"/>
  </r>
  <r>
    <n v="24510250205"/>
    <x v="89"/>
    <n v="25836"/>
  </r>
  <r>
    <n v="24510260202"/>
    <x v="90"/>
    <n v="25652"/>
  </r>
  <r>
    <n v="24510280102"/>
    <x v="56"/>
    <n v="25637"/>
  </r>
  <r>
    <n v="24510250102"/>
    <x v="91"/>
    <n v="25562"/>
  </r>
  <r>
    <n v="24510150800"/>
    <x v="92"/>
    <n v="25381"/>
  </r>
  <r>
    <n v="24510250402"/>
    <x v="70"/>
    <n v="25348"/>
  </r>
  <r>
    <n v="24510210200"/>
    <x v="93"/>
    <n v="25184"/>
  </r>
  <r>
    <n v="24510120700"/>
    <x v="94"/>
    <n v="25123"/>
  </r>
  <r>
    <n v="24510200701"/>
    <x v="95"/>
    <n v="25104"/>
  </r>
  <r>
    <n v="24510260203"/>
    <x v="73"/>
    <n v="25018"/>
  </r>
  <r>
    <n v="24510150900"/>
    <x v="96"/>
    <n v="24977"/>
  </r>
  <r>
    <n v="24510090100"/>
    <x v="69"/>
    <n v="24827"/>
  </r>
  <r>
    <n v="24510170100"/>
    <x v="64"/>
    <n v="24776"/>
  </r>
  <r>
    <n v="24510250500"/>
    <x v="97"/>
    <n v="24644"/>
  </r>
  <r>
    <n v="24510150500"/>
    <x v="98"/>
    <n v="24561"/>
  </r>
  <r>
    <n v="24510260301"/>
    <x v="68"/>
    <n v="24400"/>
  </r>
  <r>
    <n v="24510271002"/>
    <x v="99"/>
    <n v="24373"/>
  </r>
  <r>
    <n v="24510090500"/>
    <x v="100"/>
    <n v="24301"/>
  </r>
  <r>
    <n v="24510260404"/>
    <x v="75"/>
    <n v="24252"/>
  </r>
  <r>
    <n v="24510060200"/>
    <x v="2"/>
    <n v="24081"/>
  </r>
  <r>
    <n v="24510110100"/>
    <x v="64"/>
    <n v="23998"/>
  </r>
  <r>
    <n v="24510280101"/>
    <x v="101"/>
    <n v="23921"/>
  </r>
  <r>
    <n v="24510260402"/>
    <x v="73"/>
    <n v="23702"/>
  </r>
  <r>
    <n v="24510160801"/>
    <x v="102"/>
    <n v="23701"/>
  </r>
  <r>
    <n v="24510151000"/>
    <x v="103"/>
    <n v="23654"/>
  </r>
  <r>
    <n v="24510271700"/>
    <x v="104"/>
    <n v="23612"/>
  </r>
  <r>
    <n v="24510130400"/>
    <x v="105"/>
    <n v="23598"/>
  </r>
  <r>
    <n v="24510070100"/>
    <x v="2"/>
    <n v="23304"/>
  </r>
  <r>
    <n v="24510120600"/>
    <x v="106"/>
    <n v="23281"/>
  </r>
  <r>
    <n v="24510200702"/>
    <x v="107"/>
    <n v="23275"/>
  </r>
  <r>
    <n v="24510110200"/>
    <x v="64"/>
    <n v="23225"/>
  </r>
  <r>
    <n v="24510080500"/>
    <x v="108"/>
    <n v="23070"/>
  </r>
  <r>
    <n v="24510250600"/>
    <x v="70"/>
    <n v="23009"/>
  </r>
  <r>
    <n v="24510090400"/>
    <x v="100"/>
    <n v="23006"/>
  </r>
  <r>
    <n v="24510270701"/>
    <x v="42"/>
    <n v="23004"/>
  </r>
  <r>
    <n v="24510200600"/>
    <x v="2"/>
    <n v="22959"/>
  </r>
  <r>
    <n v="24510180200"/>
    <x v="109"/>
    <n v="22926"/>
  </r>
  <r>
    <n v="24510260403"/>
    <x v="110"/>
    <n v="22835"/>
  </r>
  <r>
    <n v="24510271801"/>
    <x v="111"/>
    <n v="22834"/>
  </r>
  <r>
    <n v="24510160802"/>
    <x v="102"/>
    <n v="22834"/>
  </r>
  <r>
    <n v="24510160600"/>
    <x v="112"/>
    <n v="22748"/>
  </r>
  <r>
    <n v="24510150300"/>
    <x v="113"/>
    <n v="22687"/>
  </r>
  <r>
    <n v="24510120300"/>
    <x v="114"/>
    <n v="22463"/>
  </r>
  <r>
    <n v="24510180300"/>
    <x v="115"/>
    <n v="22384"/>
  </r>
  <r>
    <n v="24510151200"/>
    <x v="116"/>
    <n v="22384"/>
  </r>
  <r>
    <n v="24510250207"/>
    <x v="117"/>
    <n v="22207"/>
  </r>
  <r>
    <n v="24510160500"/>
    <x v="118"/>
    <n v="22158"/>
  </r>
  <r>
    <n v="24510090700"/>
    <x v="119"/>
    <n v="21938"/>
  </r>
  <r>
    <n v="24510080302"/>
    <x v="120"/>
    <n v="21714"/>
  </r>
  <r>
    <n v="24510160700"/>
    <x v="121"/>
    <n v="21705"/>
  </r>
  <r>
    <n v="24510230100"/>
    <x v="2"/>
    <n v="21648"/>
  </r>
  <r>
    <n v="24510250203"/>
    <x v="117"/>
    <n v="21642"/>
  </r>
  <r>
    <n v="24510200100"/>
    <x v="122"/>
    <n v="21614"/>
  </r>
  <r>
    <n v="24510080102"/>
    <x v="68"/>
    <n v="21607"/>
  </r>
  <r>
    <n v="24510271600"/>
    <x v="123"/>
    <n v="21588"/>
  </r>
  <r>
    <n v="24510040200"/>
    <x v="64"/>
    <n v="21579"/>
  </r>
  <r>
    <n v="24510151300"/>
    <x v="104"/>
    <n v="21395"/>
  </r>
  <r>
    <n v="24510130200"/>
    <x v="124"/>
    <n v="21377"/>
  </r>
  <r>
    <n v="24510190200"/>
    <x v="125"/>
    <n v="21278"/>
  </r>
  <r>
    <n v="24510120500"/>
    <x v="126"/>
    <n v="21169"/>
  </r>
  <r>
    <n v="24510120400"/>
    <x v="127"/>
    <n v="21057"/>
  </r>
  <r>
    <n v="24510090600"/>
    <x v="119"/>
    <n v="21017"/>
  </r>
  <r>
    <n v="24510271802"/>
    <x v="128"/>
    <n v="20829"/>
  </r>
  <r>
    <n v="24510060300"/>
    <x v="129"/>
    <n v="20803"/>
  </r>
  <r>
    <n v="24510271001"/>
    <x v="2"/>
    <n v="20760"/>
  </r>
  <r>
    <n v="24510060400"/>
    <x v="2"/>
    <n v="20617"/>
  </r>
  <r>
    <n v="24510080600"/>
    <x v="130"/>
    <n v="20471"/>
  </r>
  <r>
    <n v="24510130300"/>
    <x v="131"/>
    <n v="20316"/>
  </r>
  <r>
    <n v="24510150400"/>
    <x v="132"/>
    <n v="20286"/>
  </r>
  <r>
    <n v="24510160100"/>
    <x v="133"/>
    <n v="20279"/>
  </r>
  <r>
    <n v="24510150200"/>
    <x v="134"/>
    <n v="20270"/>
  </r>
  <r>
    <n v="24510150600"/>
    <x v="135"/>
    <n v="20233"/>
  </r>
  <r>
    <n v="24510080400"/>
    <x v="130"/>
    <n v="20089"/>
  </r>
  <r>
    <n v="24510200500"/>
    <x v="136"/>
    <n v="20019"/>
  </r>
  <r>
    <n v="24510070200"/>
    <x v="137"/>
    <n v="19977"/>
  </r>
  <r>
    <n v="24510210100"/>
    <x v="93"/>
    <n v="19924"/>
  </r>
  <r>
    <n v="24510030100"/>
    <x v="138"/>
    <n v="19867"/>
  </r>
  <r>
    <n v="24510160200"/>
    <x v="134"/>
    <n v="19809"/>
  </r>
  <r>
    <n v="24510160400"/>
    <x v="139"/>
    <n v="19802"/>
  </r>
  <r>
    <n v="24510190300"/>
    <x v="140"/>
    <n v="19764"/>
  </r>
  <r>
    <n v="24510080301"/>
    <x v="120"/>
    <n v="19744"/>
  </r>
  <r>
    <n v="24510090800"/>
    <x v="141"/>
    <n v="19724"/>
  </r>
  <r>
    <n v="24510260604"/>
    <x v="142"/>
    <n v="19532"/>
  </r>
  <r>
    <n v="24510170300"/>
    <x v="143"/>
    <n v="19493"/>
  </r>
  <r>
    <n v="24510070400"/>
    <x v="144"/>
    <n v="19477"/>
  </r>
  <r>
    <n v="24510060100"/>
    <x v="72"/>
    <n v="19473"/>
  </r>
  <r>
    <n v="24510200300"/>
    <x v="145"/>
    <n v="19404"/>
  </r>
  <r>
    <n v="24510160300"/>
    <x v="134"/>
    <n v="19401"/>
  </r>
  <r>
    <n v="24510200200"/>
    <x v="122"/>
    <n v="19401"/>
  </r>
  <r>
    <n v="24510090900"/>
    <x v="146"/>
    <n v="19381"/>
  </r>
  <r>
    <n v="24510080700"/>
    <x v="130"/>
    <n v="19370"/>
  </r>
  <r>
    <n v="24510140200"/>
    <x v="143"/>
    <n v="19350"/>
  </r>
  <r>
    <n v="24510250301"/>
    <x v="147"/>
    <n v="19279"/>
  </r>
  <r>
    <n v="24510080200"/>
    <x v="130"/>
    <n v="19122"/>
  </r>
  <r>
    <n v="24510170200"/>
    <x v="148"/>
    <n v="19019"/>
  </r>
  <r>
    <n v="24510100200"/>
    <x v="2"/>
    <n v="18919"/>
  </r>
  <r>
    <n v="24510260303"/>
    <x v="149"/>
    <n v="18894"/>
  </r>
  <r>
    <n v="24510140300"/>
    <x v="150"/>
    <n v="18429"/>
  </r>
  <r>
    <n v="24510280500"/>
    <x v="151"/>
    <n v="18192"/>
  </r>
  <r>
    <n v="24510190100"/>
    <x v="152"/>
    <n v="18168"/>
  </r>
  <r>
    <n v="24510200400"/>
    <x v="153"/>
    <n v="17979"/>
  </r>
  <r>
    <n v="24510250204"/>
    <x v="117"/>
    <n v="17902"/>
  </r>
  <r>
    <n v="24510150100"/>
    <x v="134"/>
    <n v="17709"/>
  </r>
  <r>
    <n v="24510100100"/>
    <x v="154"/>
    <n v="17650"/>
  </r>
  <r>
    <n v="24510080800"/>
    <x v="130"/>
    <n v="17386"/>
  </r>
  <r>
    <n v="24510130100"/>
    <x v="124"/>
    <n v="17306"/>
  </r>
  <r>
    <n v="24510070300"/>
    <x v="155"/>
    <n v="17213"/>
  </r>
  <r>
    <n v="24510180100"/>
    <x v="109"/>
    <n v="159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2DD5F-7A1A-4E77-87C4-47CD22EC2BDB}" name="PivotTable23" cacheId="4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0" firstHeaderRow="1" firstDataRow="1" firstDataCol="1"/>
  <pivotFields count="3">
    <pivotField showAll="0"/>
    <pivotField axis="axisRow" showAll="0" sortType="ascending">
      <items count="157">
        <item x="95"/>
        <item x="39"/>
        <item x="111"/>
        <item x="76"/>
        <item x="75"/>
        <item x="2"/>
        <item x="127"/>
        <item x="80"/>
        <item x="68"/>
        <item x="145"/>
        <item x="120"/>
        <item x="100"/>
        <item x="50"/>
        <item x="118"/>
        <item x="130"/>
        <item x="60"/>
        <item x="70"/>
        <item x="98"/>
        <item x="129"/>
        <item x="32"/>
        <item x="9"/>
        <item x="58"/>
        <item x="110"/>
        <item x="104"/>
        <item x="117"/>
        <item x="25"/>
        <item x="149"/>
        <item x="46"/>
        <item x="119"/>
        <item x="113"/>
        <item x="15"/>
        <item x="30"/>
        <item x="97"/>
        <item x="108"/>
        <item x="103"/>
        <item x="64"/>
        <item x="150"/>
        <item x="21"/>
        <item x="79"/>
        <item x="141"/>
        <item x="123"/>
        <item x="24"/>
        <item x="102"/>
        <item x="69"/>
        <item x="6"/>
        <item x="26"/>
        <item x="3"/>
        <item x="48"/>
        <item x="16"/>
        <item x="66"/>
        <item x="73"/>
        <item x="152"/>
        <item x="92"/>
        <item x="144"/>
        <item x="44"/>
        <item x="33"/>
        <item x="126"/>
        <item x="56"/>
        <item x="61"/>
        <item x="41"/>
        <item x="55"/>
        <item x="22"/>
        <item x="45"/>
        <item x="88"/>
        <item x="42"/>
        <item x="133"/>
        <item x="114"/>
        <item x="67"/>
        <item x="115"/>
        <item x="7"/>
        <item x="77"/>
        <item x="86"/>
        <item x="154"/>
        <item x="53"/>
        <item x="35"/>
        <item x="89"/>
        <item x="128"/>
        <item x="38"/>
        <item x="43"/>
        <item x="47"/>
        <item x="122"/>
        <item x="28"/>
        <item x="83"/>
        <item x="74"/>
        <item x="31"/>
        <item x="34"/>
        <item x="137"/>
        <item x="148"/>
        <item x="54"/>
        <item x="57"/>
        <item x="10"/>
        <item x="17"/>
        <item x="82"/>
        <item x="139"/>
        <item x="136"/>
        <item x="155"/>
        <item x="132"/>
        <item x="62"/>
        <item x="112"/>
        <item x="140"/>
        <item x="4"/>
        <item x="81"/>
        <item x="20"/>
        <item x="11"/>
        <item x="135"/>
        <item x="142"/>
        <item x="106"/>
        <item x="146"/>
        <item x="8"/>
        <item x="116"/>
        <item x="90"/>
        <item x="14"/>
        <item x="72"/>
        <item x="131"/>
        <item x="138"/>
        <item x="78"/>
        <item x="93"/>
        <item x="0"/>
        <item x="151"/>
        <item x="109"/>
        <item x="125"/>
        <item x="40"/>
        <item x="71"/>
        <item x="101"/>
        <item x="13"/>
        <item x="94"/>
        <item x="124"/>
        <item x="51"/>
        <item x="19"/>
        <item x="84"/>
        <item x="5"/>
        <item x="18"/>
        <item x="121"/>
        <item x="107"/>
        <item x="134"/>
        <item x="153"/>
        <item x="59"/>
        <item x="29"/>
        <item x="1"/>
        <item x="12"/>
        <item x="63"/>
        <item x="143"/>
        <item x="36"/>
        <item x="85"/>
        <item x="37"/>
        <item x="87"/>
        <item x="49"/>
        <item x="147"/>
        <item x="23"/>
        <item x="96"/>
        <item x="99"/>
        <item x="65"/>
        <item x="105"/>
        <item x="52"/>
        <item x="27"/>
        <item x="9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57">
    <i>
      <x v="95"/>
    </i>
    <i>
      <x v="72"/>
    </i>
    <i>
      <x v="135"/>
    </i>
    <i>
      <x v="51"/>
    </i>
    <i>
      <x v="118"/>
    </i>
    <i>
      <x v="36"/>
    </i>
    <i>
      <x v="26"/>
    </i>
    <i>
      <x v="87"/>
    </i>
    <i>
      <x v="147"/>
    </i>
    <i>
      <x v="14"/>
    </i>
    <i>
      <x v="134"/>
    </i>
    <i>
      <x v="126"/>
    </i>
    <i>
      <x v="107"/>
    </i>
    <i>
      <x v="9"/>
    </i>
    <i>
      <x v="141"/>
    </i>
    <i>
      <x v="119"/>
    </i>
    <i>
      <x v="53"/>
    </i>
    <i>
      <x v="105"/>
    </i>
    <i>
      <x v="39"/>
    </i>
    <i>
      <x v="99"/>
    </i>
    <i>
      <x v="93"/>
    </i>
    <i>
      <x v="114"/>
    </i>
    <i>
      <x v="86"/>
    </i>
    <i>
      <x v="94"/>
    </i>
    <i>
      <x v="104"/>
    </i>
    <i>
      <x v="65"/>
    </i>
    <i>
      <x v="96"/>
    </i>
    <i>
      <x v="113"/>
    </i>
    <i>
      <x v="80"/>
    </i>
    <i>
      <x v="24"/>
    </i>
    <i>
      <x v="10"/>
    </i>
    <i>
      <x v="18"/>
    </i>
    <i>
      <x v="76"/>
    </i>
    <i>
      <x v="6"/>
    </i>
    <i>
      <x v="56"/>
    </i>
    <i>
      <x v="120"/>
    </i>
    <i>
      <x v="28"/>
    </i>
    <i>
      <x v="40"/>
    </i>
    <i>
      <x v="132"/>
    </i>
    <i>
      <x v="13"/>
    </i>
    <i>
      <x v="109"/>
    </i>
    <i>
      <x v="68"/>
    </i>
    <i>
      <x v="66"/>
    </i>
    <i>
      <x v="23"/>
    </i>
    <i>
      <x v="116"/>
    </i>
    <i>
      <x v="29"/>
    </i>
    <i>
      <x v="98"/>
    </i>
    <i>
      <x v="2"/>
    </i>
    <i>
      <x v="22"/>
    </i>
    <i>
      <x v="33"/>
    </i>
    <i>
      <x v="42"/>
    </i>
    <i>
      <x v="133"/>
    </i>
    <i>
      <x v="106"/>
    </i>
    <i>
      <x v="152"/>
    </i>
    <i>
      <x v="11"/>
    </i>
    <i>
      <x v="34"/>
    </i>
    <i>
      <x v="123"/>
    </i>
    <i>
      <x v="150"/>
    </i>
    <i>
      <x v="17"/>
    </i>
    <i>
      <x v="32"/>
    </i>
    <i>
      <x v="149"/>
    </i>
    <i>
      <x/>
    </i>
    <i>
      <x v="125"/>
    </i>
    <i>
      <x v="35"/>
    </i>
    <i>
      <x v="52"/>
    </i>
    <i>
      <x v="155"/>
    </i>
    <i>
      <x v="110"/>
    </i>
    <i>
      <x v="112"/>
    </i>
    <i>
      <x v="75"/>
    </i>
    <i>
      <x v="63"/>
    </i>
    <i>
      <x v="145"/>
    </i>
    <i>
      <x v="71"/>
    </i>
    <i>
      <x v="16"/>
    </i>
    <i>
      <x v="8"/>
    </i>
    <i>
      <x v="50"/>
    </i>
    <i>
      <x v="143"/>
    </i>
    <i>
      <x v="4"/>
    </i>
    <i>
      <x v="129"/>
    </i>
    <i>
      <x v="82"/>
    </i>
    <i>
      <x v="92"/>
    </i>
    <i>
      <x v="101"/>
    </i>
    <i>
      <x v="43"/>
    </i>
    <i>
      <x v="7"/>
    </i>
    <i>
      <x v="38"/>
    </i>
    <i>
      <x v="115"/>
    </i>
    <i>
      <x v="70"/>
    </i>
    <i>
      <x v="3"/>
    </i>
    <i>
      <x v="83"/>
    </i>
    <i>
      <x v="57"/>
    </i>
    <i>
      <x v="136"/>
    </i>
    <i>
      <x v="140"/>
    </i>
    <i>
      <x v="122"/>
    </i>
    <i>
      <x v="67"/>
    </i>
    <i>
      <x v="58"/>
    </i>
    <i>
      <x v="49"/>
    </i>
    <i>
      <x v="64"/>
    </i>
    <i>
      <x v="151"/>
    </i>
    <i>
      <x v="97"/>
    </i>
    <i>
      <x v="15"/>
    </i>
    <i>
      <x v="21"/>
    </i>
    <i>
      <x v="89"/>
    </i>
    <i>
      <x v="60"/>
    </i>
    <i>
      <x v="78"/>
    </i>
    <i>
      <x v="54"/>
    </i>
    <i>
      <x v="153"/>
    </i>
    <i>
      <x v="88"/>
    </i>
    <i>
      <x v="62"/>
    </i>
    <i>
      <x v="77"/>
    </i>
    <i>
      <x v="73"/>
    </i>
    <i>
      <x v="79"/>
    </i>
    <i>
      <x v="127"/>
    </i>
    <i>
      <x v="12"/>
    </i>
    <i>
      <x v="146"/>
    </i>
    <i>
      <x v="84"/>
    </i>
    <i>
      <x v="47"/>
    </i>
    <i>
      <x v="27"/>
    </i>
    <i>
      <x v="144"/>
    </i>
    <i>
      <x v="55"/>
    </i>
    <i>
      <x v="45"/>
    </i>
    <i>
      <x v="19"/>
    </i>
    <i>
      <x v="59"/>
    </i>
    <i>
      <x v="121"/>
    </i>
    <i>
      <x v="1"/>
    </i>
    <i>
      <x v="37"/>
    </i>
    <i>
      <x v="142"/>
    </i>
    <i>
      <x v="74"/>
    </i>
    <i>
      <x v="128"/>
    </i>
    <i>
      <x v="85"/>
    </i>
    <i>
      <x v="91"/>
    </i>
    <i>
      <x v="5"/>
    </i>
    <i>
      <x v="137"/>
    </i>
    <i>
      <x v="102"/>
    </i>
    <i>
      <x v="131"/>
    </i>
    <i>
      <x v="111"/>
    </i>
    <i>
      <x v="31"/>
    </i>
    <i>
      <x v="81"/>
    </i>
    <i>
      <x v="154"/>
    </i>
    <i>
      <x v="25"/>
    </i>
    <i>
      <x v="61"/>
    </i>
    <i>
      <x v="41"/>
    </i>
    <i>
      <x v="148"/>
    </i>
    <i>
      <x v="20"/>
    </i>
    <i>
      <x v="48"/>
    </i>
    <i>
      <x v="103"/>
    </i>
    <i>
      <x v="30"/>
    </i>
    <i>
      <x v="124"/>
    </i>
    <i>
      <x v="117"/>
    </i>
    <i>
      <x v="139"/>
    </i>
    <i>
      <x v="90"/>
    </i>
    <i>
      <x v="108"/>
    </i>
    <i>
      <x v="69"/>
    </i>
    <i>
      <x v="44"/>
    </i>
    <i>
      <x v="130"/>
    </i>
    <i>
      <x v="100"/>
    </i>
    <i>
      <x v="46"/>
    </i>
    <i>
      <x v="138"/>
    </i>
    <i t="grand">
      <x/>
    </i>
  </rowItems>
  <colItems count="1">
    <i/>
  </colItems>
  <dataFields count="1">
    <dataField name="Average of Household_Income_rP_gP_pall" fld="2" subtotal="average" baseField="1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D5C12-48BB-407B-93E6-6242A75DE14A}" name="PivotTable22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7" firstHeaderRow="1" firstDataRow="1" firstDataCol="1"/>
  <pivotFields count="3">
    <pivotField showAll="0"/>
    <pivotField axis="axisRow" showAll="0" sortType="ascending">
      <items count="34">
        <item x="27"/>
        <item x="6"/>
        <item x="22"/>
        <item x="25"/>
        <item x="12"/>
        <item x="21"/>
        <item x="18"/>
        <item x="30"/>
        <item x="17"/>
        <item x="9"/>
        <item x="5"/>
        <item x="26"/>
        <item x="13"/>
        <item x="1"/>
        <item x="24"/>
        <item x="14"/>
        <item x="10"/>
        <item x="8"/>
        <item x="7"/>
        <item x="31"/>
        <item x="23"/>
        <item x="16"/>
        <item x="28"/>
        <item x="4"/>
        <item x="20"/>
        <item x="32"/>
        <item x="19"/>
        <item x="2"/>
        <item x="29"/>
        <item x="11"/>
        <item x="0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34">
    <i>
      <x v="7"/>
    </i>
    <i>
      <x v="19"/>
    </i>
    <i>
      <x v="25"/>
    </i>
    <i>
      <x v="28"/>
    </i>
    <i>
      <x v="11"/>
    </i>
    <i>
      <x/>
    </i>
    <i>
      <x v="22"/>
    </i>
    <i>
      <x v="14"/>
    </i>
    <i>
      <x v="2"/>
    </i>
    <i>
      <x v="3"/>
    </i>
    <i>
      <x v="20"/>
    </i>
    <i>
      <x v="24"/>
    </i>
    <i>
      <x v="5"/>
    </i>
    <i>
      <x v="26"/>
    </i>
    <i>
      <x v="4"/>
    </i>
    <i>
      <x v="29"/>
    </i>
    <i>
      <x v="6"/>
    </i>
    <i>
      <x v="32"/>
    </i>
    <i>
      <x v="9"/>
    </i>
    <i>
      <x v="8"/>
    </i>
    <i>
      <x v="21"/>
    </i>
    <i>
      <x v="15"/>
    </i>
    <i>
      <x v="12"/>
    </i>
    <i>
      <x v="17"/>
    </i>
    <i>
      <x v="16"/>
    </i>
    <i>
      <x v="31"/>
    </i>
    <i>
      <x v="18"/>
    </i>
    <i>
      <x v="10"/>
    </i>
    <i>
      <x v="1"/>
    </i>
    <i>
      <x v="30"/>
    </i>
    <i>
      <x v="13"/>
    </i>
    <i>
      <x v="27"/>
    </i>
    <i>
      <x v="23"/>
    </i>
    <i t="grand">
      <x/>
    </i>
  </rowItems>
  <colItems count="1">
    <i/>
  </colItems>
  <dataFields count="1">
    <dataField name="Average of Household_Income_rP_gP_pall" fld="2" subtotal="average" baseField="1" baseItem="7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A6E1CB-1D99-4FA0-AD28-96E875440EC2}" name="Table1" displayName="Table1" ref="D1:F10" totalsRowShown="0">
  <autoFilter ref="D1:F10" xr:uid="{674EEF5D-B7C2-4662-88AA-F66E52288186}"/>
  <tableColumns count="3">
    <tableColumn id="1" xr3:uid="{DA2C0A83-511D-4ADB-A68B-76E630457C4A}" name="Column1"/>
    <tableColumn id="2" xr3:uid="{19F1840C-99E3-443E-9D77-4518C85E800C}" name="BAL"/>
    <tableColumn id="3" xr3:uid="{170E7085-B0F1-462B-8FE8-3F7D8E30C58E}" name="HAR">
      <calculatedColumnFormula>VLOOKUP(D2,'HAR-fulldata-5numsum'!E15:F23,2,FALSE)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E1-7CDE-485A-8470-42E7DD818E99}">
  <dimension ref="A1:B16"/>
  <sheetViews>
    <sheetView tabSelected="1" workbookViewId="0">
      <selection activeCell="N2" sqref="N2"/>
    </sheetView>
  </sheetViews>
  <sheetFormatPr defaultRowHeight="14.5" x14ac:dyDescent="0.35"/>
  <cols>
    <col min="1" max="1" width="20.453125" customWidth="1"/>
  </cols>
  <sheetData>
    <row r="1" spans="1:2" x14ac:dyDescent="0.35">
      <c r="A1" s="1" t="s">
        <v>198</v>
      </c>
      <c r="B1" t="s">
        <v>201</v>
      </c>
    </row>
    <row r="2" spans="1:2" x14ac:dyDescent="0.35">
      <c r="A2" s="1"/>
      <c r="B2" t="s">
        <v>230</v>
      </c>
    </row>
    <row r="3" spans="1:2" x14ac:dyDescent="0.35">
      <c r="A3" s="1"/>
    </row>
    <row r="4" spans="1:2" x14ac:dyDescent="0.35">
      <c r="A4" s="1" t="s">
        <v>234</v>
      </c>
      <c r="B4" t="s">
        <v>250</v>
      </c>
    </row>
    <row r="5" spans="1:2" x14ac:dyDescent="0.35">
      <c r="A5" s="1"/>
      <c r="B5" t="s">
        <v>252</v>
      </c>
    </row>
    <row r="6" spans="1:2" x14ac:dyDescent="0.35">
      <c r="A6" s="1"/>
      <c r="B6" t="s">
        <v>251</v>
      </c>
    </row>
    <row r="7" spans="1:2" x14ac:dyDescent="0.35">
      <c r="A7" s="1"/>
    </row>
    <row r="8" spans="1:2" x14ac:dyDescent="0.35">
      <c r="A8" s="1" t="s">
        <v>199</v>
      </c>
      <c r="B8" t="s">
        <v>203</v>
      </c>
    </row>
    <row r="9" spans="1:2" x14ac:dyDescent="0.35">
      <c r="A9" s="1"/>
      <c r="B9" t="s">
        <v>235</v>
      </c>
    </row>
    <row r="10" spans="1:2" x14ac:dyDescent="0.35">
      <c r="A10" s="1"/>
    </row>
    <row r="11" spans="1:2" x14ac:dyDescent="0.35">
      <c r="A11" s="1" t="s">
        <v>200</v>
      </c>
      <c r="B11" t="s">
        <v>253</v>
      </c>
    </row>
    <row r="12" spans="1:2" x14ac:dyDescent="0.35">
      <c r="B12" t="s">
        <v>254</v>
      </c>
    </row>
    <row r="14" spans="1:2" x14ac:dyDescent="0.35">
      <c r="A14" s="1" t="s">
        <v>204</v>
      </c>
      <c r="B14" t="s">
        <v>227</v>
      </c>
    </row>
    <row r="15" spans="1:2" x14ac:dyDescent="0.35">
      <c r="B15" t="s">
        <v>228</v>
      </c>
    </row>
    <row r="16" spans="1:2" x14ac:dyDescent="0.35">
      <c r="B16" t="s">
        <v>229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ED6E-3EB2-412E-807D-0C967509239F}">
  <dimension ref="A1:K322"/>
  <sheetViews>
    <sheetView topLeftCell="B1" zoomScale="99" zoomScaleNormal="99" workbookViewId="0">
      <selection activeCell="C2" sqref="C2"/>
    </sheetView>
  </sheetViews>
  <sheetFormatPr defaultColWidth="13.90625" defaultRowHeight="14.5" x14ac:dyDescent="0.35"/>
  <cols>
    <col min="1" max="1" width="13.90625" customWidth="1"/>
    <col min="2" max="2" width="31.26953125" customWidth="1"/>
    <col min="3" max="3" width="26.81640625" customWidth="1"/>
    <col min="4" max="4" width="4.36328125" customWidth="1"/>
    <col min="9" max="9" width="11.54296875" customWidth="1"/>
    <col min="10" max="10" width="12.81640625" customWidth="1"/>
    <col min="11" max="11" width="11.1796875" customWidth="1"/>
    <col min="12" max="12" width="10.7265625" customWidth="1"/>
    <col min="13" max="13" width="11.269531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24005403803</v>
      </c>
      <c r="B2" t="s">
        <v>36</v>
      </c>
      <c r="C2">
        <v>85716</v>
      </c>
    </row>
    <row r="3" spans="1:6" x14ac:dyDescent="0.35">
      <c r="A3">
        <v>24005490500</v>
      </c>
      <c r="B3" t="s">
        <v>37</v>
      </c>
      <c r="C3">
        <v>77836</v>
      </c>
    </row>
    <row r="4" spans="1:6" x14ac:dyDescent="0.35">
      <c r="A4">
        <v>24005490400</v>
      </c>
      <c r="B4" t="s">
        <v>37</v>
      </c>
      <c r="C4">
        <v>76317</v>
      </c>
    </row>
    <row r="5" spans="1:6" x14ac:dyDescent="0.35">
      <c r="A5">
        <v>24005403601</v>
      </c>
      <c r="B5" t="s">
        <v>38</v>
      </c>
      <c r="C5">
        <v>75513</v>
      </c>
    </row>
    <row r="6" spans="1:6" x14ac:dyDescent="0.35">
      <c r="A6">
        <v>24005403500</v>
      </c>
      <c r="B6" t="s">
        <v>36</v>
      </c>
      <c r="C6">
        <v>72847</v>
      </c>
    </row>
    <row r="7" spans="1:6" x14ac:dyDescent="0.35">
      <c r="A7">
        <v>24510271400</v>
      </c>
      <c r="B7" t="s">
        <v>39</v>
      </c>
      <c r="C7">
        <v>71859</v>
      </c>
    </row>
    <row r="8" spans="1:6" x14ac:dyDescent="0.35">
      <c r="A8">
        <v>24510271501</v>
      </c>
      <c r="B8" t="s">
        <v>40</v>
      </c>
      <c r="C8">
        <v>69634</v>
      </c>
    </row>
    <row r="9" spans="1:6" x14ac:dyDescent="0.35">
      <c r="A9">
        <v>24005491000</v>
      </c>
      <c r="B9" t="s">
        <v>38</v>
      </c>
      <c r="C9">
        <v>68851</v>
      </c>
    </row>
    <row r="10" spans="1:6" x14ac:dyDescent="0.35">
      <c r="A10">
        <v>24510271300</v>
      </c>
      <c r="B10" t="s">
        <v>41</v>
      </c>
      <c r="C10">
        <v>68340</v>
      </c>
    </row>
    <row r="11" spans="1:6" x14ac:dyDescent="0.35">
      <c r="A11">
        <v>24027601104</v>
      </c>
      <c r="B11" t="s">
        <v>42</v>
      </c>
      <c r="C11">
        <v>67394</v>
      </c>
    </row>
    <row r="12" spans="1:6" x14ac:dyDescent="0.35">
      <c r="A12">
        <v>24510271200</v>
      </c>
      <c r="B12" t="s">
        <v>43</v>
      </c>
      <c r="C12">
        <v>66907</v>
      </c>
    </row>
    <row r="13" spans="1:6" x14ac:dyDescent="0.35">
      <c r="A13">
        <v>24005403701</v>
      </c>
      <c r="B13" t="s">
        <v>44</v>
      </c>
      <c r="C13">
        <v>66489</v>
      </c>
    </row>
    <row r="14" spans="1:6" x14ac:dyDescent="0.35">
      <c r="A14">
        <v>24005490800</v>
      </c>
      <c r="B14" t="s">
        <v>37</v>
      </c>
      <c r="C14">
        <v>66098</v>
      </c>
    </row>
    <row r="15" spans="1:6" x14ac:dyDescent="0.35">
      <c r="A15">
        <v>24005400400</v>
      </c>
      <c r="B15" t="s">
        <v>45</v>
      </c>
      <c r="C15">
        <v>65126</v>
      </c>
    </row>
    <row r="16" spans="1:6" x14ac:dyDescent="0.35">
      <c r="A16">
        <v>24005490601</v>
      </c>
      <c r="B16" t="s">
        <v>38</v>
      </c>
      <c r="C16">
        <v>64049</v>
      </c>
      <c r="E16" s="2" t="s">
        <v>192</v>
      </c>
      <c r="F16" s="2">
        <f>MIN($C$2:$C$322)</f>
        <v>15979</v>
      </c>
    </row>
    <row r="17" spans="1:11" x14ac:dyDescent="0.35">
      <c r="A17">
        <v>24005490603</v>
      </c>
      <c r="B17" t="s">
        <v>38</v>
      </c>
      <c r="C17">
        <v>63507</v>
      </c>
      <c r="E17" s="2" t="s">
        <v>193</v>
      </c>
      <c r="F17" s="2">
        <f>MAX($C$2:$C$322)</f>
        <v>85716</v>
      </c>
    </row>
    <row r="18" spans="1:11" x14ac:dyDescent="0.35">
      <c r="A18">
        <v>24510271102</v>
      </c>
      <c r="B18" t="s">
        <v>46</v>
      </c>
      <c r="C18">
        <v>62714</v>
      </c>
      <c r="E18" s="2" t="s">
        <v>197</v>
      </c>
      <c r="F18" s="2">
        <f>AVERAGE(C2:C322)</f>
        <v>35235.473520249223</v>
      </c>
      <c r="H18" s="2" t="s">
        <v>236</v>
      </c>
      <c r="I18" s="2">
        <f>COUNTIF(C2:C322,"&gt;=35235.47")</f>
        <v>139</v>
      </c>
      <c r="K18" s="9"/>
    </row>
    <row r="19" spans="1:11" x14ac:dyDescent="0.35">
      <c r="A19">
        <v>24005411308</v>
      </c>
      <c r="B19" t="s">
        <v>47</v>
      </c>
      <c r="C19">
        <v>62680</v>
      </c>
      <c r="E19" s="2" t="s">
        <v>194</v>
      </c>
      <c r="F19" s="2">
        <f>MEDIAN($C$2:$C$322)</f>
        <v>33047</v>
      </c>
      <c r="H19" s="2" t="s">
        <v>233</v>
      </c>
      <c r="I19" s="10">
        <f>I18/F22</f>
        <v>0.43302180685358255</v>
      </c>
    </row>
    <row r="20" spans="1:11" x14ac:dyDescent="0.35">
      <c r="A20">
        <v>24510120100</v>
      </c>
      <c r="B20" t="s">
        <v>48</v>
      </c>
      <c r="C20">
        <v>60859</v>
      </c>
      <c r="E20" s="2" t="s">
        <v>195</v>
      </c>
      <c r="F20" s="2">
        <f>QUARTILE($C$2:$C$322,1)</f>
        <v>23304</v>
      </c>
      <c r="H20" s="2"/>
      <c r="I20" s="2"/>
    </row>
    <row r="21" spans="1:11" x14ac:dyDescent="0.35">
      <c r="A21">
        <v>24005490602</v>
      </c>
      <c r="B21" t="s">
        <v>38</v>
      </c>
      <c r="C21">
        <v>60560</v>
      </c>
      <c r="E21" s="2" t="s">
        <v>196</v>
      </c>
      <c r="F21" s="2">
        <f>QUARTILE($C$2:$C$322,3)</f>
        <v>43492</v>
      </c>
      <c r="H21" s="2" t="s">
        <v>232</v>
      </c>
      <c r="I21" s="2">
        <f>COUNTIF(C2:C322,"&gt;=43492")</f>
        <v>81</v>
      </c>
      <c r="K21" s="9"/>
    </row>
    <row r="22" spans="1:11" x14ac:dyDescent="0.35">
      <c r="A22">
        <v>24005430600</v>
      </c>
      <c r="B22" t="s">
        <v>49</v>
      </c>
      <c r="C22">
        <v>59646</v>
      </c>
      <c r="E22" s="2" t="s">
        <v>208</v>
      </c>
      <c r="F22" s="2">
        <f>COUNT(C2:C322)</f>
        <v>321</v>
      </c>
    </row>
    <row r="23" spans="1:11" x14ac:dyDescent="0.35">
      <c r="A23">
        <v>24005403602</v>
      </c>
      <c r="B23" t="s">
        <v>38</v>
      </c>
      <c r="C23">
        <v>58546</v>
      </c>
      <c r="E23" s="2" t="s">
        <v>202</v>
      </c>
      <c r="F23" s="2">
        <f>STDEV(C2:C322)</f>
        <v>13759.96770436173</v>
      </c>
    </row>
    <row r="24" spans="1:11" x14ac:dyDescent="0.35">
      <c r="A24">
        <v>24005401000</v>
      </c>
      <c r="B24" t="s">
        <v>45</v>
      </c>
      <c r="C24">
        <v>58481</v>
      </c>
      <c r="E24" s="2" t="s">
        <v>207</v>
      </c>
      <c r="F24" s="2">
        <f>F17-F16</f>
        <v>69737</v>
      </c>
    </row>
    <row r="25" spans="1:11" x14ac:dyDescent="0.35">
      <c r="A25">
        <v>24005491100</v>
      </c>
      <c r="B25" t="s">
        <v>38</v>
      </c>
      <c r="C25">
        <v>57223</v>
      </c>
    </row>
    <row r="26" spans="1:11" x14ac:dyDescent="0.35">
      <c r="A26">
        <v>24005411306</v>
      </c>
      <c r="B26" t="s">
        <v>47</v>
      </c>
      <c r="C26">
        <v>57187</v>
      </c>
    </row>
    <row r="27" spans="1:11" x14ac:dyDescent="0.35">
      <c r="A27">
        <v>24005411307</v>
      </c>
      <c r="B27" t="s">
        <v>47</v>
      </c>
      <c r="C27">
        <v>56426</v>
      </c>
    </row>
    <row r="28" spans="1:11" x14ac:dyDescent="0.35">
      <c r="A28">
        <v>24005440100</v>
      </c>
      <c r="B28" t="s">
        <v>38</v>
      </c>
      <c r="C28">
        <v>55609</v>
      </c>
    </row>
    <row r="29" spans="1:11" x14ac:dyDescent="0.35">
      <c r="A29">
        <v>24005492002</v>
      </c>
      <c r="B29" t="s">
        <v>50</v>
      </c>
      <c r="C29">
        <v>55232</v>
      </c>
    </row>
    <row r="30" spans="1:11" x14ac:dyDescent="0.35">
      <c r="A30">
        <v>24005440500</v>
      </c>
      <c r="B30" t="s">
        <v>47</v>
      </c>
      <c r="C30">
        <v>54149</v>
      </c>
    </row>
    <row r="31" spans="1:11" x14ac:dyDescent="0.35">
      <c r="A31">
        <v>24005492001</v>
      </c>
      <c r="B31" t="s">
        <v>50</v>
      </c>
      <c r="C31">
        <v>53590</v>
      </c>
    </row>
    <row r="32" spans="1:11" x14ac:dyDescent="0.35">
      <c r="A32">
        <v>24510272005</v>
      </c>
      <c r="B32" t="s">
        <v>51</v>
      </c>
      <c r="C32">
        <v>53447</v>
      </c>
    </row>
    <row r="33" spans="1:3" x14ac:dyDescent="0.35">
      <c r="A33">
        <v>24510120202</v>
      </c>
      <c r="B33" t="s">
        <v>38</v>
      </c>
      <c r="C33">
        <v>53304</v>
      </c>
    </row>
    <row r="34" spans="1:3" x14ac:dyDescent="0.35">
      <c r="A34">
        <v>24005403401</v>
      </c>
      <c r="B34" t="s">
        <v>36</v>
      </c>
      <c r="C34">
        <v>53270</v>
      </c>
    </row>
    <row r="35" spans="1:3" x14ac:dyDescent="0.35">
      <c r="A35">
        <v>24005400100</v>
      </c>
      <c r="B35" t="s">
        <v>45</v>
      </c>
      <c r="C35">
        <v>53078</v>
      </c>
    </row>
    <row r="36" spans="1:3" x14ac:dyDescent="0.35">
      <c r="A36">
        <v>24005440200</v>
      </c>
      <c r="B36" t="s">
        <v>47</v>
      </c>
      <c r="C36">
        <v>52968</v>
      </c>
    </row>
    <row r="37" spans="1:3" x14ac:dyDescent="0.35">
      <c r="A37">
        <v>24510020300</v>
      </c>
      <c r="B37" t="s">
        <v>52</v>
      </c>
      <c r="C37">
        <v>52863</v>
      </c>
    </row>
    <row r="38" spans="1:3" x14ac:dyDescent="0.35">
      <c r="A38">
        <v>24005451702</v>
      </c>
      <c r="B38" t="s">
        <v>53</v>
      </c>
      <c r="C38">
        <v>52656</v>
      </c>
    </row>
    <row r="39" spans="1:3" x14ac:dyDescent="0.35">
      <c r="A39">
        <v>24005440600</v>
      </c>
      <c r="B39" t="s">
        <v>54</v>
      </c>
      <c r="C39">
        <v>52257</v>
      </c>
    </row>
    <row r="40" spans="1:3" x14ac:dyDescent="0.35">
      <c r="A40">
        <v>24005492101</v>
      </c>
      <c r="B40" t="s">
        <v>50</v>
      </c>
      <c r="C40">
        <v>51282</v>
      </c>
    </row>
    <row r="41" spans="1:3" x14ac:dyDescent="0.35">
      <c r="A41">
        <v>24005451200</v>
      </c>
      <c r="B41" t="s">
        <v>53</v>
      </c>
      <c r="C41">
        <v>50924</v>
      </c>
    </row>
    <row r="42" spans="1:3" x14ac:dyDescent="0.35">
      <c r="A42">
        <v>24510240200</v>
      </c>
      <c r="B42" t="s">
        <v>55</v>
      </c>
      <c r="C42">
        <v>50598</v>
      </c>
    </row>
    <row r="43" spans="1:3" x14ac:dyDescent="0.35">
      <c r="A43">
        <v>24005491300</v>
      </c>
      <c r="B43" t="s">
        <v>38</v>
      </c>
      <c r="C43">
        <v>50529</v>
      </c>
    </row>
    <row r="44" spans="1:3" x14ac:dyDescent="0.35">
      <c r="A44">
        <v>24005491500</v>
      </c>
      <c r="B44" t="s">
        <v>50</v>
      </c>
      <c r="C44">
        <v>49917</v>
      </c>
    </row>
    <row r="45" spans="1:3" x14ac:dyDescent="0.35">
      <c r="A45">
        <v>24510270703</v>
      </c>
      <c r="B45" t="s">
        <v>56</v>
      </c>
      <c r="C45">
        <v>49708</v>
      </c>
    </row>
    <row r="46" spans="1:3" x14ac:dyDescent="0.35">
      <c r="A46">
        <v>24005440800</v>
      </c>
      <c r="B46" t="s">
        <v>54</v>
      </c>
      <c r="C46">
        <v>49659</v>
      </c>
    </row>
    <row r="47" spans="1:3" x14ac:dyDescent="0.35">
      <c r="A47">
        <v>24005420702</v>
      </c>
      <c r="B47" t="s">
        <v>57</v>
      </c>
      <c r="C47">
        <v>49581</v>
      </c>
    </row>
    <row r="48" spans="1:3" x14ac:dyDescent="0.35">
      <c r="A48">
        <v>24005430400</v>
      </c>
      <c r="B48" t="s">
        <v>58</v>
      </c>
      <c r="C48">
        <v>49576</v>
      </c>
    </row>
    <row r="49" spans="1:3" x14ac:dyDescent="0.35">
      <c r="A49">
        <v>24005411302</v>
      </c>
      <c r="B49" t="s">
        <v>59</v>
      </c>
      <c r="C49">
        <v>49379</v>
      </c>
    </row>
    <row r="50" spans="1:3" x14ac:dyDescent="0.35">
      <c r="A50">
        <v>24005430700</v>
      </c>
      <c r="B50" t="s">
        <v>58</v>
      </c>
      <c r="C50">
        <v>49150</v>
      </c>
    </row>
    <row r="51" spans="1:3" x14ac:dyDescent="0.35">
      <c r="A51">
        <v>24005400200</v>
      </c>
      <c r="B51" t="s">
        <v>45</v>
      </c>
      <c r="C51">
        <v>49112</v>
      </c>
    </row>
    <row r="52" spans="1:3" x14ac:dyDescent="0.35">
      <c r="A52">
        <v>24005411408</v>
      </c>
      <c r="B52" t="s">
        <v>47</v>
      </c>
      <c r="C52">
        <v>48984</v>
      </c>
    </row>
    <row r="53" spans="1:3" x14ac:dyDescent="0.35">
      <c r="A53">
        <v>24510220100</v>
      </c>
      <c r="B53" t="s">
        <v>38</v>
      </c>
      <c r="C53">
        <v>48714</v>
      </c>
    </row>
    <row r="54" spans="1:3" x14ac:dyDescent="0.35">
      <c r="A54">
        <v>24005451701</v>
      </c>
      <c r="B54" t="s">
        <v>53</v>
      </c>
      <c r="C54">
        <v>48449</v>
      </c>
    </row>
    <row r="55" spans="1:3" x14ac:dyDescent="0.35">
      <c r="A55">
        <v>24005440400</v>
      </c>
      <c r="B55" t="s">
        <v>38</v>
      </c>
      <c r="C55">
        <v>48375</v>
      </c>
    </row>
    <row r="56" spans="1:3" x14ac:dyDescent="0.35">
      <c r="A56">
        <v>24005451900</v>
      </c>
      <c r="B56" t="s">
        <v>60</v>
      </c>
      <c r="C56">
        <v>48240</v>
      </c>
    </row>
    <row r="57" spans="1:3" x14ac:dyDescent="0.35">
      <c r="A57">
        <v>24005400702</v>
      </c>
      <c r="B57" t="s">
        <v>38</v>
      </c>
      <c r="C57">
        <v>48236</v>
      </c>
    </row>
    <row r="58" spans="1:3" x14ac:dyDescent="0.35">
      <c r="A58">
        <v>24005403702</v>
      </c>
      <c r="B58" t="s">
        <v>36</v>
      </c>
      <c r="C58">
        <v>48014</v>
      </c>
    </row>
    <row r="59" spans="1:3" x14ac:dyDescent="0.35">
      <c r="A59">
        <v>24510272004</v>
      </c>
      <c r="B59" t="s">
        <v>61</v>
      </c>
      <c r="C59">
        <v>48007</v>
      </c>
    </row>
    <row r="60" spans="1:3" x14ac:dyDescent="0.35">
      <c r="A60">
        <v>24005450900</v>
      </c>
      <c r="B60" t="s">
        <v>62</v>
      </c>
      <c r="C60">
        <v>47931</v>
      </c>
    </row>
    <row r="61" spans="1:3" x14ac:dyDescent="0.35">
      <c r="A61">
        <v>24510270501</v>
      </c>
      <c r="B61" t="s">
        <v>63</v>
      </c>
      <c r="C61">
        <v>47909</v>
      </c>
    </row>
    <row r="62" spans="1:3" x14ac:dyDescent="0.35">
      <c r="A62">
        <v>24005411407</v>
      </c>
      <c r="B62" t="s">
        <v>50</v>
      </c>
      <c r="C62">
        <v>47845</v>
      </c>
    </row>
    <row r="63" spans="1:3" x14ac:dyDescent="0.35">
      <c r="A63">
        <v>24005451000</v>
      </c>
      <c r="B63" t="s">
        <v>62</v>
      </c>
      <c r="C63">
        <v>47753</v>
      </c>
    </row>
    <row r="64" spans="1:3" x14ac:dyDescent="0.35">
      <c r="A64">
        <v>24005441101</v>
      </c>
      <c r="B64" t="s">
        <v>54</v>
      </c>
      <c r="C64">
        <v>47500</v>
      </c>
    </row>
    <row r="65" spans="1:3" x14ac:dyDescent="0.35">
      <c r="A65">
        <v>24005441102</v>
      </c>
      <c r="B65" t="s">
        <v>54</v>
      </c>
      <c r="C65">
        <v>47266</v>
      </c>
    </row>
    <row r="66" spans="1:3" x14ac:dyDescent="0.35">
      <c r="A66">
        <v>24003750300</v>
      </c>
      <c r="B66" t="s">
        <v>64</v>
      </c>
      <c r="C66">
        <v>47265</v>
      </c>
    </row>
    <row r="67" spans="1:3" x14ac:dyDescent="0.35">
      <c r="A67">
        <v>24005452100</v>
      </c>
      <c r="B67" t="s">
        <v>65</v>
      </c>
      <c r="C67">
        <v>47019</v>
      </c>
    </row>
    <row r="68" spans="1:3" x14ac:dyDescent="0.35">
      <c r="A68">
        <v>24005440900</v>
      </c>
      <c r="B68" t="s">
        <v>54</v>
      </c>
      <c r="C68">
        <v>46746</v>
      </c>
    </row>
    <row r="69" spans="1:3" x14ac:dyDescent="0.35">
      <c r="A69">
        <v>24510271503</v>
      </c>
      <c r="B69" t="s">
        <v>66</v>
      </c>
      <c r="C69">
        <v>46668</v>
      </c>
    </row>
    <row r="70" spans="1:3" x14ac:dyDescent="0.35">
      <c r="A70">
        <v>24005403300</v>
      </c>
      <c r="B70" t="s">
        <v>67</v>
      </c>
      <c r="C70">
        <v>46253</v>
      </c>
    </row>
    <row r="71" spans="1:3" x14ac:dyDescent="0.35">
      <c r="A71">
        <v>24005430800</v>
      </c>
      <c r="B71" t="s">
        <v>58</v>
      </c>
      <c r="C71">
        <v>45689</v>
      </c>
    </row>
    <row r="72" spans="1:3" x14ac:dyDescent="0.35">
      <c r="A72">
        <v>24005420500</v>
      </c>
      <c r="B72" t="s">
        <v>38</v>
      </c>
      <c r="C72">
        <v>45165</v>
      </c>
    </row>
    <row r="73" spans="1:3" x14ac:dyDescent="0.35">
      <c r="A73">
        <v>24005420200</v>
      </c>
      <c r="B73" t="s">
        <v>57</v>
      </c>
      <c r="C73">
        <v>44941</v>
      </c>
    </row>
    <row r="74" spans="1:3" x14ac:dyDescent="0.35">
      <c r="A74">
        <v>24005492102</v>
      </c>
      <c r="B74" t="s">
        <v>50</v>
      </c>
      <c r="C74">
        <v>44711</v>
      </c>
    </row>
    <row r="75" spans="1:3" x14ac:dyDescent="0.35">
      <c r="A75">
        <v>24005440702</v>
      </c>
      <c r="B75" t="s">
        <v>54</v>
      </c>
      <c r="C75">
        <v>44500</v>
      </c>
    </row>
    <row r="76" spans="1:3" x14ac:dyDescent="0.35">
      <c r="A76">
        <v>24005450300</v>
      </c>
      <c r="B76" t="s">
        <v>62</v>
      </c>
      <c r="C76">
        <v>44261</v>
      </c>
    </row>
    <row r="77" spans="1:3" x14ac:dyDescent="0.35">
      <c r="A77">
        <v>24005420303</v>
      </c>
      <c r="B77" t="s">
        <v>57</v>
      </c>
      <c r="C77">
        <v>44154</v>
      </c>
    </row>
    <row r="78" spans="1:3" x14ac:dyDescent="0.35">
      <c r="A78">
        <v>24005452400</v>
      </c>
      <c r="B78" t="s">
        <v>57</v>
      </c>
      <c r="C78">
        <v>44135</v>
      </c>
    </row>
    <row r="79" spans="1:3" x14ac:dyDescent="0.35">
      <c r="A79">
        <v>24510010400</v>
      </c>
      <c r="B79" t="s">
        <v>68</v>
      </c>
      <c r="C79">
        <v>44105</v>
      </c>
    </row>
    <row r="80" spans="1:3" x14ac:dyDescent="0.35">
      <c r="A80">
        <v>24005400800</v>
      </c>
      <c r="B80" t="s">
        <v>45</v>
      </c>
      <c r="C80">
        <v>43524</v>
      </c>
    </row>
    <row r="81" spans="1:3" x14ac:dyDescent="0.35">
      <c r="A81">
        <v>24510272003</v>
      </c>
      <c r="B81" t="s">
        <v>38</v>
      </c>
      <c r="C81">
        <v>43493</v>
      </c>
    </row>
    <row r="82" spans="1:3" x14ac:dyDescent="0.35">
      <c r="A82">
        <v>24005450100</v>
      </c>
      <c r="B82" t="s">
        <v>54</v>
      </c>
      <c r="C82">
        <v>43492</v>
      </c>
    </row>
    <row r="83" spans="1:3" x14ac:dyDescent="0.35">
      <c r="A83">
        <v>24005400600</v>
      </c>
      <c r="B83" t="s">
        <v>45</v>
      </c>
      <c r="C83">
        <v>43297</v>
      </c>
    </row>
    <row r="84" spans="1:3" x14ac:dyDescent="0.35">
      <c r="A84">
        <v>24005451600</v>
      </c>
      <c r="B84" t="s">
        <v>53</v>
      </c>
      <c r="C84">
        <v>42826</v>
      </c>
    </row>
    <row r="85" spans="1:3" x14ac:dyDescent="0.35">
      <c r="A85">
        <v>24005420600</v>
      </c>
      <c r="B85" t="s">
        <v>38</v>
      </c>
      <c r="C85">
        <v>42635</v>
      </c>
    </row>
    <row r="86" spans="1:3" x14ac:dyDescent="0.35">
      <c r="A86">
        <v>24005420100</v>
      </c>
      <c r="B86" t="s">
        <v>57</v>
      </c>
      <c r="C86">
        <v>42569</v>
      </c>
    </row>
    <row r="87" spans="1:3" x14ac:dyDescent="0.35">
      <c r="A87">
        <v>24510270402</v>
      </c>
      <c r="B87" t="s">
        <v>69</v>
      </c>
      <c r="C87">
        <v>42492</v>
      </c>
    </row>
    <row r="88" spans="1:3" x14ac:dyDescent="0.35">
      <c r="A88">
        <v>24005400701</v>
      </c>
      <c r="B88" t="s">
        <v>45</v>
      </c>
      <c r="C88">
        <v>42451</v>
      </c>
    </row>
    <row r="89" spans="1:3" x14ac:dyDescent="0.35">
      <c r="A89">
        <v>24005403402</v>
      </c>
      <c r="B89" t="s">
        <v>36</v>
      </c>
      <c r="C89">
        <v>42362</v>
      </c>
    </row>
    <row r="90" spans="1:3" x14ac:dyDescent="0.35">
      <c r="A90">
        <v>24005420701</v>
      </c>
      <c r="B90" t="s">
        <v>57</v>
      </c>
      <c r="C90">
        <v>42075</v>
      </c>
    </row>
    <row r="91" spans="1:3" x14ac:dyDescent="0.35">
      <c r="A91">
        <v>24510240100</v>
      </c>
      <c r="B91" t="s">
        <v>70</v>
      </c>
      <c r="C91">
        <v>41988</v>
      </c>
    </row>
    <row r="92" spans="1:3" x14ac:dyDescent="0.35">
      <c r="A92">
        <v>24510270502</v>
      </c>
      <c r="B92" t="s">
        <v>56</v>
      </c>
      <c r="C92">
        <v>41953</v>
      </c>
    </row>
    <row r="93" spans="1:3" x14ac:dyDescent="0.35">
      <c r="A93">
        <v>24510270804</v>
      </c>
      <c r="B93" t="s">
        <v>71</v>
      </c>
      <c r="C93">
        <v>41890</v>
      </c>
    </row>
    <row r="94" spans="1:3" x14ac:dyDescent="0.35">
      <c r="A94">
        <v>24005420800</v>
      </c>
      <c r="B94" t="s">
        <v>57</v>
      </c>
      <c r="C94">
        <v>41885</v>
      </c>
    </row>
    <row r="95" spans="1:3" x14ac:dyDescent="0.35">
      <c r="A95">
        <v>24005450200</v>
      </c>
      <c r="B95" t="s">
        <v>62</v>
      </c>
      <c r="C95">
        <v>41514</v>
      </c>
    </row>
    <row r="96" spans="1:3" x14ac:dyDescent="0.35">
      <c r="A96">
        <v>24005420900</v>
      </c>
      <c r="B96" t="s">
        <v>57</v>
      </c>
      <c r="C96">
        <v>41469</v>
      </c>
    </row>
    <row r="97" spans="1:3" x14ac:dyDescent="0.35">
      <c r="A97">
        <v>24005452000</v>
      </c>
      <c r="B97" t="s">
        <v>65</v>
      </c>
      <c r="C97">
        <v>41064</v>
      </c>
    </row>
    <row r="98" spans="1:3" x14ac:dyDescent="0.35">
      <c r="A98">
        <v>24005421200</v>
      </c>
      <c r="B98" t="s">
        <v>57</v>
      </c>
      <c r="C98">
        <v>40741</v>
      </c>
    </row>
    <row r="99" spans="1:3" x14ac:dyDescent="0.35">
      <c r="A99">
        <v>24510250103</v>
      </c>
      <c r="B99" t="s">
        <v>72</v>
      </c>
      <c r="C99">
        <v>40634</v>
      </c>
    </row>
    <row r="100" spans="1:3" x14ac:dyDescent="0.35">
      <c r="A100">
        <v>24005450400</v>
      </c>
      <c r="B100" t="s">
        <v>62</v>
      </c>
      <c r="C100">
        <v>40542</v>
      </c>
    </row>
    <row r="101" spans="1:3" x14ac:dyDescent="0.35">
      <c r="A101">
        <v>24510270302</v>
      </c>
      <c r="B101" t="s">
        <v>73</v>
      </c>
      <c r="C101">
        <v>40535</v>
      </c>
    </row>
    <row r="102" spans="1:3" x14ac:dyDescent="0.35">
      <c r="A102">
        <v>24005430900</v>
      </c>
      <c r="B102" t="s">
        <v>38</v>
      </c>
      <c r="C102">
        <v>40369</v>
      </c>
    </row>
    <row r="103" spans="1:3" x14ac:dyDescent="0.35">
      <c r="A103">
        <v>24005430104</v>
      </c>
      <c r="B103" t="s">
        <v>74</v>
      </c>
      <c r="C103">
        <v>40272</v>
      </c>
    </row>
    <row r="104" spans="1:3" x14ac:dyDescent="0.35">
      <c r="A104">
        <v>24005452500</v>
      </c>
      <c r="B104" t="s">
        <v>57</v>
      </c>
      <c r="C104">
        <v>40144</v>
      </c>
    </row>
    <row r="105" spans="1:3" x14ac:dyDescent="0.35">
      <c r="A105">
        <v>24005451300</v>
      </c>
      <c r="B105" t="s">
        <v>53</v>
      </c>
      <c r="C105">
        <v>39944</v>
      </c>
    </row>
    <row r="106" spans="1:3" x14ac:dyDescent="0.35">
      <c r="A106">
        <v>24510261100</v>
      </c>
      <c r="B106" t="s">
        <v>68</v>
      </c>
      <c r="C106">
        <v>39841</v>
      </c>
    </row>
    <row r="107" spans="1:3" x14ac:dyDescent="0.35">
      <c r="A107">
        <v>24005420402</v>
      </c>
      <c r="B107" t="s">
        <v>57</v>
      </c>
      <c r="C107">
        <v>39808</v>
      </c>
    </row>
    <row r="108" spans="1:3" x14ac:dyDescent="0.35">
      <c r="A108">
        <v>24510270101</v>
      </c>
      <c r="B108" t="s">
        <v>75</v>
      </c>
      <c r="C108">
        <v>39473</v>
      </c>
    </row>
    <row r="109" spans="1:3" x14ac:dyDescent="0.35">
      <c r="A109">
        <v>24005421102</v>
      </c>
      <c r="B109" t="s">
        <v>57</v>
      </c>
      <c r="C109">
        <v>39446</v>
      </c>
    </row>
    <row r="110" spans="1:3" x14ac:dyDescent="0.35">
      <c r="A110">
        <v>24005440300</v>
      </c>
      <c r="B110" t="s">
        <v>47</v>
      </c>
      <c r="C110">
        <v>39373</v>
      </c>
    </row>
    <row r="111" spans="1:3" x14ac:dyDescent="0.35">
      <c r="A111">
        <v>24510271101</v>
      </c>
      <c r="B111" t="s">
        <v>76</v>
      </c>
      <c r="C111">
        <v>39299</v>
      </c>
    </row>
    <row r="112" spans="1:3" x14ac:dyDescent="0.35">
      <c r="A112">
        <v>24510010100</v>
      </c>
      <c r="B112" t="s">
        <v>68</v>
      </c>
      <c r="C112">
        <v>39259</v>
      </c>
    </row>
    <row r="113" spans="1:3" x14ac:dyDescent="0.35">
      <c r="A113">
        <v>24005403100</v>
      </c>
      <c r="B113" t="s">
        <v>77</v>
      </c>
      <c r="C113">
        <v>39243</v>
      </c>
    </row>
    <row r="114" spans="1:3" x14ac:dyDescent="0.35">
      <c r="A114">
        <v>24510270600</v>
      </c>
      <c r="B114" t="s">
        <v>78</v>
      </c>
      <c r="C114">
        <v>39237</v>
      </c>
    </row>
    <row r="115" spans="1:3" x14ac:dyDescent="0.35">
      <c r="A115">
        <v>24005430200</v>
      </c>
      <c r="B115" t="s">
        <v>79</v>
      </c>
      <c r="C115">
        <v>39123</v>
      </c>
    </row>
    <row r="116" spans="1:3" x14ac:dyDescent="0.35">
      <c r="A116">
        <v>24510272006</v>
      </c>
      <c r="B116" t="s">
        <v>80</v>
      </c>
      <c r="C116">
        <v>39001</v>
      </c>
    </row>
    <row r="117" spans="1:3" x14ac:dyDescent="0.35">
      <c r="A117">
        <v>24510130700</v>
      </c>
      <c r="B117" t="s">
        <v>81</v>
      </c>
      <c r="C117">
        <v>38765</v>
      </c>
    </row>
    <row r="118" spans="1:3" x14ac:dyDescent="0.35">
      <c r="A118">
        <v>24510120201</v>
      </c>
      <c r="B118" t="s">
        <v>38</v>
      </c>
      <c r="C118">
        <v>38508</v>
      </c>
    </row>
    <row r="119" spans="1:3" x14ac:dyDescent="0.35">
      <c r="A119">
        <v>24005420302</v>
      </c>
      <c r="B119" t="s">
        <v>57</v>
      </c>
      <c r="C119">
        <v>38301</v>
      </c>
    </row>
    <row r="120" spans="1:3" x14ac:dyDescent="0.35">
      <c r="A120">
        <v>24510130805</v>
      </c>
      <c r="B120" t="s">
        <v>82</v>
      </c>
      <c r="C120">
        <v>38207</v>
      </c>
    </row>
    <row r="121" spans="1:3" x14ac:dyDescent="0.35">
      <c r="A121">
        <v>24005450501</v>
      </c>
      <c r="B121" t="s">
        <v>62</v>
      </c>
      <c r="C121">
        <v>38166</v>
      </c>
    </row>
    <row r="122" spans="1:3" x14ac:dyDescent="0.35">
      <c r="A122">
        <v>24510270200</v>
      </c>
      <c r="B122" t="s">
        <v>83</v>
      </c>
      <c r="C122">
        <v>38140</v>
      </c>
    </row>
    <row r="123" spans="1:3" x14ac:dyDescent="0.35">
      <c r="A123">
        <v>24005440701</v>
      </c>
      <c r="B123" t="s">
        <v>54</v>
      </c>
      <c r="C123">
        <v>38139</v>
      </c>
    </row>
    <row r="124" spans="1:3" x14ac:dyDescent="0.35">
      <c r="A124">
        <v>24510272007</v>
      </c>
      <c r="B124" t="s">
        <v>84</v>
      </c>
      <c r="C124">
        <v>38111</v>
      </c>
    </row>
    <row r="125" spans="1:3" x14ac:dyDescent="0.35">
      <c r="A125">
        <v>24510280403</v>
      </c>
      <c r="B125" t="s">
        <v>85</v>
      </c>
      <c r="C125">
        <v>37885</v>
      </c>
    </row>
    <row r="126" spans="1:3" x14ac:dyDescent="0.35">
      <c r="A126">
        <v>24510140100</v>
      </c>
      <c r="B126" t="s">
        <v>86</v>
      </c>
      <c r="C126">
        <v>37731</v>
      </c>
    </row>
    <row r="127" spans="1:3" x14ac:dyDescent="0.35">
      <c r="A127">
        <v>24510240400</v>
      </c>
      <c r="B127" t="s">
        <v>87</v>
      </c>
      <c r="C127">
        <v>37546</v>
      </c>
    </row>
    <row r="128" spans="1:3" x14ac:dyDescent="0.35">
      <c r="A128">
        <v>24005401301</v>
      </c>
      <c r="B128" t="s">
        <v>88</v>
      </c>
      <c r="C128">
        <v>37492</v>
      </c>
    </row>
    <row r="129" spans="1:3" x14ac:dyDescent="0.35">
      <c r="A129">
        <v>24510260501</v>
      </c>
      <c r="B129" t="s">
        <v>89</v>
      </c>
      <c r="C129">
        <v>36983</v>
      </c>
    </row>
    <row r="130" spans="1:3" x14ac:dyDescent="0.35">
      <c r="A130">
        <v>24005491402</v>
      </c>
      <c r="B130" t="s">
        <v>50</v>
      </c>
      <c r="C130">
        <v>36825</v>
      </c>
    </row>
    <row r="131" spans="1:3" x14ac:dyDescent="0.35">
      <c r="A131">
        <v>24005451500</v>
      </c>
      <c r="B131" t="s">
        <v>53</v>
      </c>
      <c r="C131">
        <v>36342</v>
      </c>
    </row>
    <row r="132" spans="1:3" x14ac:dyDescent="0.35">
      <c r="A132">
        <v>24005451100</v>
      </c>
      <c r="B132" t="s">
        <v>62</v>
      </c>
      <c r="C132">
        <v>36274</v>
      </c>
    </row>
    <row r="133" spans="1:3" x14ac:dyDescent="0.35">
      <c r="A133">
        <v>24510270301</v>
      </c>
      <c r="B133" t="s">
        <v>83</v>
      </c>
      <c r="C133">
        <v>36213</v>
      </c>
    </row>
    <row r="134" spans="1:3" x14ac:dyDescent="0.35">
      <c r="A134">
        <v>24510270102</v>
      </c>
      <c r="B134" t="s">
        <v>73</v>
      </c>
      <c r="C134">
        <v>35963</v>
      </c>
    </row>
    <row r="135" spans="1:3" x14ac:dyDescent="0.35">
      <c r="A135">
        <v>24510130803</v>
      </c>
      <c r="B135" t="s">
        <v>90</v>
      </c>
      <c r="C135">
        <v>35857</v>
      </c>
    </row>
    <row r="136" spans="1:3" x14ac:dyDescent="0.35">
      <c r="A136">
        <v>24005401101</v>
      </c>
      <c r="B136" t="s">
        <v>88</v>
      </c>
      <c r="C136">
        <v>35817</v>
      </c>
    </row>
    <row r="137" spans="1:3" x14ac:dyDescent="0.35">
      <c r="A137">
        <v>24005421101</v>
      </c>
      <c r="B137" t="s">
        <v>38</v>
      </c>
      <c r="C137">
        <v>35768</v>
      </c>
    </row>
    <row r="138" spans="1:3" x14ac:dyDescent="0.35">
      <c r="A138">
        <v>24510130600</v>
      </c>
      <c r="B138" t="s">
        <v>81</v>
      </c>
      <c r="C138">
        <v>35464</v>
      </c>
    </row>
    <row r="139" spans="1:3" x14ac:dyDescent="0.35">
      <c r="A139">
        <v>24005451402</v>
      </c>
      <c r="B139" t="s">
        <v>53</v>
      </c>
      <c r="C139">
        <v>35435</v>
      </c>
    </row>
    <row r="140" spans="1:3" x14ac:dyDescent="0.35">
      <c r="A140">
        <v>24003750102</v>
      </c>
      <c r="B140" t="s">
        <v>38</v>
      </c>
      <c r="C140">
        <v>35359</v>
      </c>
    </row>
    <row r="141" spans="1:3" x14ac:dyDescent="0.35">
      <c r="A141">
        <v>24005401102</v>
      </c>
      <c r="B141" t="s">
        <v>91</v>
      </c>
      <c r="C141">
        <v>34865</v>
      </c>
    </row>
    <row r="142" spans="1:3" x14ac:dyDescent="0.35">
      <c r="A142">
        <v>24005402403</v>
      </c>
      <c r="B142" t="s">
        <v>92</v>
      </c>
      <c r="C142">
        <v>34843</v>
      </c>
    </row>
    <row r="143" spans="1:3" x14ac:dyDescent="0.35">
      <c r="A143">
        <v>24510260605</v>
      </c>
      <c r="B143" t="s">
        <v>93</v>
      </c>
      <c r="C143">
        <v>34779</v>
      </c>
    </row>
    <row r="144" spans="1:3" x14ac:dyDescent="0.35">
      <c r="A144">
        <v>24510260101</v>
      </c>
      <c r="B144" t="s">
        <v>94</v>
      </c>
      <c r="C144">
        <v>34720</v>
      </c>
    </row>
    <row r="145" spans="1:3" x14ac:dyDescent="0.35">
      <c r="A145">
        <v>24510130804</v>
      </c>
      <c r="B145" t="s">
        <v>81</v>
      </c>
      <c r="C145">
        <v>34707</v>
      </c>
    </row>
    <row r="146" spans="1:3" x14ac:dyDescent="0.35">
      <c r="A146">
        <v>24005420301</v>
      </c>
      <c r="B146" t="s">
        <v>57</v>
      </c>
      <c r="C146">
        <v>34648</v>
      </c>
    </row>
    <row r="147" spans="1:3" x14ac:dyDescent="0.35">
      <c r="A147">
        <v>24510270702</v>
      </c>
      <c r="B147" t="s">
        <v>78</v>
      </c>
      <c r="C147">
        <v>34637</v>
      </c>
    </row>
    <row r="148" spans="1:3" x14ac:dyDescent="0.35">
      <c r="A148">
        <v>24510230200</v>
      </c>
      <c r="B148" t="s">
        <v>95</v>
      </c>
      <c r="C148">
        <v>34584</v>
      </c>
    </row>
    <row r="149" spans="1:3" x14ac:dyDescent="0.35">
      <c r="A149">
        <v>24005420401</v>
      </c>
      <c r="B149" t="s">
        <v>57</v>
      </c>
      <c r="C149">
        <v>34536</v>
      </c>
    </row>
    <row r="150" spans="1:3" x14ac:dyDescent="0.35">
      <c r="A150">
        <v>24005441000</v>
      </c>
      <c r="B150" t="s">
        <v>38</v>
      </c>
      <c r="C150">
        <v>34100</v>
      </c>
    </row>
    <row r="151" spans="1:3" x14ac:dyDescent="0.35">
      <c r="A151">
        <v>24005492300</v>
      </c>
      <c r="B151" t="s">
        <v>62</v>
      </c>
      <c r="C151">
        <v>34083</v>
      </c>
    </row>
    <row r="152" spans="1:3" x14ac:dyDescent="0.35">
      <c r="A152">
        <v>24003750101</v>
      </c>
      <c r="B152" t="s">
        <v>96</v>
      </c>
      <c r="C152">
        <v>34081</v>
      </c>
    </row>
    <row r="153" spans="1:3" x14ac:dyDescent="0.35">
      <c r="A153">
        <v>24510270401</v>
      </c>
      <c r="B153" t="s">
        <v>69</v>
      </c>
      <c r="C153">
        <v>34074</v>
      </c>
    </row>
    <row r="154" spans="1:3" x14ac:dyDescent="0.35">
      <c r="A154">
        <v>24005403201</v>
      </c>
      <c r="B154" t="s">
        <v>97</v>
      </c>
      <c r="C154">
        <v>34053</v>
      </c>
    </row>
    <row r="155" spans="1:3" x14ac:dyDescent="0.35">
      <c r="A155">
        <v>24510250206</v>
      </c>
      <c r="B155" t="s">
        <v>98</v>
      </c>
      <c r="C155">
        <v>33943</v>
      </c>
    </row>
    <row r="156" spans="1:3" x14ac:dyDescent="0.35">
      <c r="A156">
        <v>24510010300</v>
      </c>
      <c r="B156" t="s">
        <v>68</v>
      </c>
      <c r="C156">
        <v>33660</v>
      </c>
    </row>
    <row r="157" spans="1:3" x14ac:dyDescent="0.35">
      <c r="A157">
        <v>24005401302</v>
      </c>
      <c r="B157" t="s">
        <v>92</v>
      </c>
      <c r="C157">
        <v>33599</v>
      </c>
    </row>
    <row r="158" spans="1:3" x14ac:dyDescent="0.35">
      <c r="A158">
        <v>24510240300</v>
      </c>
      <c r="B158" t="s">
        <v>55</v>
      </c>
      <c r="C158">
        <v>33259</v>
      </c>
    </row>
    <row r="159" spans="1:3" x14ac:dyDescent="0.35">
      <c r="A159">
        <v>24510010500</v>
      </c>
      <c r="B159" t="s">
        <v>99</v>
      </c>
      <c r="C159">
        <v>33161</v>
      </c>
    </row>
    <row r="160" spans="1:3" x14ac:dyDescent="0.35">
      <c r="A160">
        <v>24005401200</v>
      </c>
      <c r="B160" t="s">
        <v>88</v>
      </c>
      <c r="C160">
        <v>33091</v>
      </c>
    </row>
    <row r="161" spans="1:3" x14ac:dyDescent="0.35">
      <c r="A161">
        <v>24005430300</v>
      </c>
      <c r="B161" t="s">
        <v>74</v>
      </c>
      <c r="C161">
        <v>33057</v>
      </c>
    </row>
    <row r="162" spans="1:3" x14ac:dyDescent="0.35">
      <c r="A162">
        <v>24510040100</v>
      </c>
      <c r="B162" t="s">
        <v>100</v>
      </c>
      <c r="C162">
        <v>33047</v>
      </c>
    </row>
    <row r="163" spans="1:3" x14ac:dyDescent="0.35">
      <c r="A163">
        <v>24005451401</v>
      </c>
      <c r="B163" t="s">
        <v>53</v>
      </c>
      <c r="C163">
        <v>32982</v>
      </c>
    </row>
    <row r="164" spans="1:3" x14ac:dyDescent="0.35">
      <c r="A164">
        <v>24510260900</v>
      </c>
      <c r="B164" t="s">
        <v>38</v>
      </c>
      <c r="C164">
        <v>32706</v>
      </c>
    </row>
    <row r="165" spans="1:3" x14ac:dyDescent="0.35">
      <c r="A165">
        <v>24005452300</v>
      </c>
      <c r="B165" t="s">
        <v>38</v>
      </c>
      <c r="C165">
        <v>32553</v>
      </c>
    </row>
    <row r="166" spans="1:3" x14ac:dyDescent="0.35">
      <c r="A166">
        <v>24510130806</v>
      </c>
      <c r="B166" t="s">
        <v>101</v>
      </c>
      <c r="C166">
        <v>32483</v>
      </c>
    </row>
    <row r="167" spans="1:3" x14ac:dyDescent="0.35">
      <c r="A167">
        <v>24510260700</v>
      </c>
      <c r="B167" t="s">
        <v>102</v>
      </c>
      <c r="C167">
        <v>32278</v>
      </c>
    </row>
    <row r="168" spans="1:3" x14ac:dyDescent="0.35">
      <c r="A168">
        <v>24510270903</v>
      </c>
      <c r="B168" t="s">
        <v>103</v>
      </c>
      <c r="C168">
        <v>32121</v>
      </c>
    </row>
    <row r="169" spans="1:3" x14ac:dyDescent="0.35">
      <c r="A169">
        <v>24005421000</v>
      </c>
      <c r="B169" t="s">
        <v>57</v>
      </c>
      <c r="C169">
        <v>31916</v>
      </c>
    </row>
    <row r="170" spans="1:3" x14ac:dyDescent="0.35">
      <c r="A170">
        <v>24510080101</v>
      </c>
      <c r="B170" t="s">
        <v>104</v>
      </c>
      <c r="C170">
        <v>31912</v>
      </c>
    </row>
    <row r="171" spans="1:3" x14ac:dyDescent="0.35">
      <c r="A171">
        <v>24510280401</v>
      </c>
      <c r="B171" t="s">
        <v>38</v>
      </c>
      <c r="C171">
        <v>31896</v>
      </c>
    </row>
    <row r="172" spans="1:3" x14ac:dyDescent="0.35">
      <c r="A172">
        <v>24510090200</v>
      </c>
      <c r="B172" t="s">
        <v>105</v>
      </c>
      <c r="C172">
        <v>31759</v>
      </c>
    </row>
    <row r="173" spans="1:3" x14ac:dyDescent="0.35">
      <c r="A173">
        <v>24005450800</v>
      </c>
      <c r="B173" t="s">
        <v>62</v>
      </c>
      <c r="C173">
        <v>31609</v>
      </c>
    </row>
    <row r="174" spans="1:3" x14ac:dyDescent="0.35">
      <c r="A174">
        <v>24005402304</v>
      </c>
      <c r="B174" t="s">
        <v>92</v>
      </c>
      <c r="C174">
        <v>31559</v>
      </c>
    </row>
    <row r="175" spans="1:3" x14ac:dyDescent="0.35">
      <c r="A175">
        <v>24510250303</v>
      </c>
      <c r="B175" t="s">
        <v>98</v>
      </c>
      <c r="C175">
        <v>31533</v>
      </c>
    </row>
    <row r="176" spans="1:3" x14ac:dyDescent="0.35">
      <c r="A176">
        <v>24510250401</v>
      </c>
      <c r="B176" t="s">
        <v>106</v>
      </c>
      <c r="C176">
        <v>31454</v>
      </c>
    </row>
    <row r="177" spans="1:3" x14ac:dyDescent="0.35">
      <c r="A177">
        <v>24005491401</v>
      </c>
      <c r="B177" t="s">
        <v>50</v>
      </c>
      <c r="C177">
        <v>31447</v>
      </c>
    </row>
    <row r="178" spans="1:3" x14ac:dyDescent="0.35">
      <c r="A178">
        <v>24510271900</v>
      </c>
      <c r="B178" t="s">
        <v>80</v>
      </c>
      <c r="C178">
        <v>31367</v>
      </c>
    </row>
    <row r="179" spans="1:3" x14ac:dyDescent="0.35">
      <c r="A179">
        <v>24005402405</v>
      </c>
      <c r="B179" t="s">
        <v>92</v>
      </c>
      <c r="C179">
        <v>31306</v>
      </c>
    </row>
    <row r="180" spans="1:3" x14ac:dyDescent="0.35">
      <c r="A180">
        <v>24005430101</v>
      </c>
      <c r="B180" t="s">
        <v>79</v>
      </c>
      <c r="C180">
        <v>31213</v>
      </c>
    </row>
    <row r="181" spans="1:3" x14ac:dyDescent="0.35">
      <c r="A181">
        <v>24510270802</v>
      </c>
      <c r="B181" t="s">
        <v>107</v>
      </c>
      <c r="C181">
        <v>31168</v>
      </c>
    </row>
    <row r="182" spans="1:3" x14ac:dyDescent="0.35">
      <c r="A182">
        <v>24510010200</v>
      </c>
      <c r="B182" t="s">
        <v>108</v>
      </c>
      <c r="C182">
        <v>31108</v>
      </c>
    </row>
    <row r="183" spans="1:3" x14ac:dyDescent="0.35">
      <c r="A183">
        <v>24510020200</v>
      </c>
      <c r="B183" t="s">
        <v>99</v>
      </c>
      <c r="C183">
        <v>31059</v>
      </c>
    </row>
    <row r="184" spans="1:3" x14ac:dyDescent="0.35">
      <c r="A184">
        <v>24510260102</v>
      </c>
      <c r="B184" t="s">
        <v>109</v>
      </c>
      <c r="C184">
        <v>30843</v>
      </c>
    </row>
    <row r="185" spans="1:3" x14ac:dyDescent="0.35">
      <c r="A185">
        <v>24005450504</v>
      </c>
      <c r="B185" t="s">
        <v>62</v>
      </c>
      <c r="C185">
        <v>30668</v>
      </c>
    </row>
    <row r="186" spans="1:3" x14ac:dyDescent="0.35">
      <c r="A186">
        <v>24005402404</v>
      </c>
      <c r="B186" t="s">
        <v>97</v>
      </c>
      <c r="C186">
        <v>30334</v>
      </c>
    </row>
    <row r="187" spans="1:3" x14ac:dyDescent="0.35">
      <c r="A187">
        <v>24005450503</v>
      </c>
      <c r="B187" t="s">
        <v>62</v>
      </c>
      <c r="C187">
        <v>30234</v>
      </c>
    </row>
    <row r="188" spans="1:3" x14ac:dyDescent="0.35">
      <c r="A188">
        <v>24510270803</v>
      </c>
      <c r="B188" t="s">
        <v>110</v>
      </c>
      <c r="C188">
        <v>30166</v>
      </c>
    </row>
    <row r="189" spans="1:3" x14ac:dyDescent="0.35">
      <c r="A189">
        <v>24510260800</v>
      </c>
      <c r="B189" t="s">
        <v>111</v>
      </c>
      <c r="C189">
        <v>30040</v>
      </c>
    </row>
    <row r="190" spans="1:3" x14ac:dyDescent="0.35">
      <c r="A190">
        <v>24510260401</v>
      </c>
      <c r="B190" t="s">
        <v>112</v>
      </c>
      <c r="C190">
        <v>30027</v>
      </c>
    </row>
    <row r="191" spans="1:3" x14ac:dyDescent="0.35">
      <c r="A191">
        <v>24510270801</v>
      </c>
      <c r="B191" t="s">
        <v>113</v>
      </c>
      <c r="C191">
        <v>29990</v>
      </c>
    </row>
    <row r="192" spans="1:3" x14ac:dyDescent="0.35">
      <c r="A192">
        <v>24005403202</v>
      </c>
      <c r="B192" t="s">
        <v>92</v>
      </c>
      <c r="C192">
        <v>29898</v>
      </c>
    </row>
    <row r="193" spans="1:3" x14ac:dyDescent="0.35">
      <c r="A193">
        <v>24005402305</v>
      </c>
      <c r="B193" t="s">
        <v>67</v>
      </c>
      <c r="C193">
        <v>29706</v>
      </c>
    </row>
    <row r="194" spans="1:3" x14ac:dyDescent="0.35">
      <c r="A194">
        <v>24510270902</v>
      </c>
      <c r="B194" t="s">
        <v>114</v>
      </c>
      <c r="C194">
        <v>29687</v>
      </c>
    </row>
    <row r="195" spans="1:3" x14ac:dyDescent="0.35">
      <c r="A195">
        <v>24510020100</v>
      </c>
      <c r="B195" t="s">
        <v>99</v>
      </c>
      <c r="C195">
        <v>29083</v>
      </c>
    </row>
    <row r="196" spans="1:3" x14ac:dyDescent="0.35">
      <c r="A196">
        <v>24510151100</v>
      </c>
      <c r="B196" t="s">
        <v>115</v>
      </c>
      <c r="C196">
        <v>28912</v>
      </c>
    </row>
    <row r="197" spans="1:3" x14ac:dyDescent="0.35">
      <c r="A197">
        <v>24510250101</v>
      </c>
      <c r="B197" t="s">
        <v>116</v>
      </c>
      <c r="C197">
        <v>28901</v>
      </c>
    </row>
    <row r="198" spans="1:3" x14ac:dyDescent="0.35">
      <c r="A198">
        <v>24510260302</v>
      </c>
      <c r="B198" t="s">
        <v>104</v>
      </c>
      <c r="C198">
        <v>28615</v>
      </c>
    </row>
    <row r="199" spans="1:3" x14ac:dyDescent="0.35">
      <c r="A199">
        <v>24510090300</v>
      </c>
      <c r="B199" t="s">
        <v>105</v>
      </c>
      <c r="C199">
        <v>28147</v>
      </c>
    </row>
    <row r="200" spans="1:3" x14ac:dyDescent="0.35">
      <c r="A200">
        <v>24510270901</v>
      </c>
      <c r="B200" t="s">
        <v>117</v>
      </c>
      <c r="C200">
        <v>28134</v>
      </c>
    </row>
    <row r="201" spans="1:3" x14ac:dyDescent="0.35">
      <c r="A201">
        <v>24510270805</v>
      </c>
      <c r="B201" t="s">
        <v>118</v>
      </c>
      <c r="C201">
        <v>28019</v>
      </c>
    </row>
    <row r="202" spans="1:3" x14ac:dyDescent="0.35">
      <c r="A202">
        <v>24510280200</v>
      </c>
      <c r="B202" t="s">
        <v>92</v>
      </c>
      <c r="C202">
        <v>27936</v>
      </c>
    </row>
    <row r="203" spans="1:3" x14ac:dyDescent="0.35">
      <c r="A203">
        <v>24005421300</v>
      </c>
      <c r="B203" t="s">
        <v>57</v>
      </c>
      <c r="C203">
        <v>27891</v>
      </c>
    </row>
    <row r="204" spans="1:3" x14ac:dyDescent="0.35">
      <c r="A204">
        <v>24510260201</v>
      </c>
      <c r="B204" t="s">
        <v>109</v>
      </c>
      <c r="C204">
        <v>27754</v>
      </c>
    </row>
    <row r="205" spans="1:3" x14ac:dyDescent="0.35">
      <c r="A205">
        <v>24510030200</v>
      </c>
      <c r="B205" t="s">
        <v>119</v>
      </c>
      <c r="C205">
        <v>27607</v>
      </c>
    </row>
    <row r="206" spans="1:3" x14ac:dyDescent="0.35">
      <c r="A206">
        <v>24510280402</v>
      </c>
      <c r="B206" t="s">
        <v>120</v>
      </c>
      <c r="C206">
        <v>27472</v>
      </c>
    </row>
    <row r="207" spans="1:3" x14ac:dyDescent="0.35">
      <c r="A207">
        <v>24510280301</v>
      </c>
      <c r="B207" t="s">
        <v>92</v>
      </c>
      <c r="C207">
        <v>27223</v>
      </c>
    </row>
    <row r="208" spans="1:3" x14ac:dyDescent="0.35">
      <c r="A208">
        <v>24510150702</v>
      </c>
      <c r="B208" t="s">
        <v>121</v>
      </c>
      <c r="C208">
        <v>26952</v>
      </c>
    </row>
    <row r="209" spans="1:3" x14ac:dyDescent="0.35">
      <c r="A209">
        <v>24510200800</v>
      </c>
      <c r="B209" t="s">
        <v>122</v>
      </c>
      <c r="C209">
        <v>26669</v>
      </c>
    </row>
    <row r="210" spans="1:3" x14ac:dyDescent="0.35">
      <c r="A210">
        <v>24510230300</v>
      </c>
      <c r="B210" t="s">
        <v>95</v>
      </c>
      <c r="C210">
        <v>26589</v>
      </c>
    </row>
    <row r="211" spans="1:3" x14ac:dyDescent="0.35">
      <c r="A211">
        <v>24510261000</v>
      </c>
      <c r="B211" t="s">
        <v>108</v>
      </c>
      <c r="C211">
        <v>26563</v>
      </c>
    </row>
    <row r="212" spans="1:3" x14ac:dyDescent="0.35">
      <c r="A212">
        <v>24510280302</v>
      </c>
      <c r="B212" t="s">
        <v>123</v>
      </c>
      <c r="C212">
        <v>26262</v>
      </c>
    </row>
    <row r="213" spans="1:3" x14ac:dyDescent="0.35">
      <c r="A213">
        <v>24510280404</v>
      </c>
      <c r="B213" t="s">
        <v>122</v>
      </c>
      <c r="C213">
        <v>26152</v>
      </c>
    </row>
    <row r="214" spans="1:3" x14ac:dyDescent="0.35">
      <c r="A214">
        <v>24510150701</v>
      </c>
      <c r="B214" t="s">
        <v>124</v>
      </c>
      <c r="C214">
        <v>25970</v>
      </c>
    </row>
    <row r="215" spans="1:3" x14ac:dyDescent="0.35">
      <c r="A215">
        <v>24510250205</v>
      </c>
      <c r="B215" t="s">
        <v>125</v>
      </c>
      <c r="C215">
        <v>25836</v>
      </c>
    </row>
    <row r="216" spans="1:3" x14ac:dyDescent="0.35">
      <c r="A216">
        <v>24510260202</v>
      </c>
      <c r="B216" t="s">
        <v>126</v>
      </c>
      <c r="C216">
        <v>25652</v>
      </c>
    </row>
    <row r="217" spans="1:3" x14ac:dyDescent="0.35">
      <c r="A217">
        <v>24510280102</v>
      </c>
      <c r="B217" t="s">
        <v>92</v>
      </c>
      <c r="C217">
        <v>25637</v>
      </c>
    </row>
    <row r="218" spans="1:3" x14ac:dyDescent="0.35">
      <c r="A218">
        <v>24510250102</v>
      </c>
      <c r="B218" t="s">
        <v>127</v>
      </c>
      <c r="C218">
        <v>25562</v>
      </c>
    </row>
    <row r="219" spans="1:3" x14ac:dyDescent="0.35">
      <c r="A219">
        <v>24510150800</v>
      </c>
      <c r="B219" t="s">
        <v>128</v>
      </c>
      <c r="C219">
        <v>25381</v>
      </c>
    </row>
    <row r="220" spans="1:3" x14ac:dyDescent="0.35">
      <c r="A220">
        <v>24510250402</v>
      </c>
      <c r="B220" t="s">
        <v>106</v>
      </c>
      <c r="C220">
        <v>25348</v>
      </c>
    </row>
    <row r="221" spans="1:3" x14ac:dyDescent="0.35">
      <c r="A221">
        <v>24510210200</v>
      </c>
      <c r="B221" t="s">
        <v>129</v>
      </c>
      <c r="C221">
        <v>25184</v>
      </c>
    </row>
    <row r="222" spans="1:3" x14ac:dyDescent="0.35">
      <c r="A222">
        <v>24510120700</v>
      </c>
      <c r="B222" t="s">
        <v>130</v>
      </c>
      <c r="C222">
        <v>25123</v>
      </c>
    </row>
    <row r="223" spans="1:3" x14ac:dyDescent="0.35">
      <c r="A223">
        <v>24510200701</v>
      </c>
      <c r="B223" t="s">
        <v>131</v>
      </c>
      <c r="C223">
        <v>25104</v>
      </c>
    </row>
    <row r="224" spans="1:3" x14ac:dyDescent="0.35">
      <c r="A224">
        <v>24510260203</v>
      </c>
      <c r="B224" t="s">
        <v>109</v>
      </c>
      <c r="C224">
        <v>25018</v>
      </c>
    </row>
    <row r="225" spans="1:3" x14ac:dyDescent="0.35">
      <c r="A225">
        <v>24510150900</v>
      </c>
      <c r="B225" t="s">
        <v>132</v>
      </c>
      <c r="C225">
        <v>24977</v>
      </c>
    </row>
    <row r="226" spans="1:3" x14ac:dyDescent="0.35">
      <c r="A226">
        <v>24510090100</v>
      </c>
      <c r="B226" t="s">
        <v>105</v>
      </c>
      <c r="C226">
        <v>24827</v>
      </c>
    </row>
    <row r="227" spans="1:3" x14ac:dyDescent="0.35">
      <c r="A227">
        <v>24510170100</v>
      </c>
      <c r="B227" t="s">
        <v>100</v>
      </c>
      <c r="C227">
        <v>24776</v>
      </c>
    </row>
    <row r="228" spans="1:3" x14ac:dyDescent="0.35">
      <c r="A228">
        <v>24510250500</v>
      </c>
      <c r="B228" t="s">
        <v>133</v>
      </c>
      <c r="C228">
        <v>24644</v>
      </c>
    </row>
    <row r="229" spans="1:3" x14ac:dyDescent="0.35">
      <c r="A229">
        <v>24510150500</v>
      </c>
      <c r="B229" t="s">
        <v>134</v>
      </c>
      <c r="C229">
        <v>24561</v>
      </c>
    </row>
    <row r="230" spans="1:3" x14ac:dyDescent="0.35">
      <c r="A230">
        <v>24510260301</v>
      </c>
      <c r="B230" t="s">
        <v>104</v>
      </c>
      <c r="C230">
        <v>24400</v>
      </c>
    </row>
    <row r="231" spans="1:3" x14ac:dyDescent="0.35">
      <c r="A231">
        <v>24510271002</v>
      </c>
      <c r="B231" t="s">
        <v>135</v>
      </c>
      <c r="C231">
        <v>24373</v>
      </c>
    </row>
    <row r="232" spans="1:3" x14ac:dyDescent="0.35">
      <c r="A232">
        <v>24510090500</v>
      </c>
      <c r="B232" t="s">
        <v>136</v>
      </c>
      <c r="C232">
        <v>24301</v>
      </c>
    </row>
    <row r="233" spans="1:3" x14ac:dyDescent="0.35">
      <c r="A233">
        <v>24510260404</v>
      </c>
      <c r="B233" t="s">
        <v>111</v>
      </c>
      <c r="C233">
        <v>24252</v>
      </c>
    </row>
    <row r="234" spans="1:3" x14ac:dyDescent="0.35">
      <c r="A234">
        <v>24510060200</v>
      </c>
      <c r="B234" t="s">
        <v>38</v>
      </c>
      <c r="C234">
        <v>24081</v>
      </c>
    </row>
    <row r="235" spans="1:3" x14ac:dyDescent="0.35">
      <c r="A235">
        <v>24510110100</v>
      </c>
      <c r="B235" t="s">
        <v>100</v>
      </c>
      <c r="C235">
        <v>23998</v>
      </c>
    </row>
    <row r="236" spans="1:3" x14ac:dyDescent="0.35">
      <c r="A236">
        <v>24510280101</v>
      </c>
      <c r="B236" t="s">
        <v>137</v>
      </c>
      <c r="C236">
        <v>23921</v>
      </c>
    </row>
    <row r="237" spans="1:3" x14ac:dyDescent="0.35">
      <c r="A237">
        <v>24510260402</v>
      </c>
      <c r="B237" t="s">
        <v>109</v>
      </c>
      <c r="C237">
        <v>23702</v>
      </c>
    </row>
    <row r="238" spans="1:3" x14ac:dyDescent="0.35">
      <c r="A238">
        <v>24510160801</v>
      </c>
      <c r="B238" t="s">
        <v>138</v>
      </c>
      <c r="C238">
        <v>23701</v>
      </c>
    </row>
    <row r="239" spans="1:3" x14ac:dyDescent="0.35">
      <c r="A239">
        <v>24510151000</v>
      </c>
      <c r="B239" t="s">
        <v>139</v>
      </c>
      <c r="C239">
        <v>23654</v>
      </c>
    </row>
    <row r="240" spans="1:3" x14ac:dyDescent="0.35">
      <c r="A240">
        <v>24510271700</v>
      </c>
      <c r="B240" t="s">
        <v>140</v>
      </c>
      <c r="C240">
        <v>23612</v>
      </c>
    </row>
    <row r="241" spans="1:3" x14ac:dyDescent="0.35">
      <c r="A241">
        <v>24510130400</v>
      </c>
      <c r="B241" t="s">
        <v>141</v>
      </c>
      <c r="C241">
        <v>23598</v>
      </c>
    </row>
    <row r="242" spans="1:3" x14ac:dyDescent="0.35">
      <c r="A242">
        <v>24510070100</v>
      </c>
      <c r="B242" t="s">
        <v>38</v>
      </c>
      <c r="C242">
        <v>23304</v>
      </c>
    </row>
    <row r="243" spans="1:3" x14ac:dyDescent="0.35">
      <c r="A243">
        <v>24510120600</v>
      </c>
      <c r="B243" t="s">
        <v>142</v>
      </c>
      <c r="C243">
        <v>23281</v>
      </c>
    </row>
    <row r="244" spans="1:3" x14ac:dyDescent="0.35">
      <c r="A244">
        <v>24510200702</v>
      </c>
      <c r="B244" t="s">
        <v>143</v>
      </c>
      <c r="C244">
        <v>23275</v>
      </c>
    </row>
    <row r="245" spans="1:3" x14ac:dyDescent="0.35">
      <c r="A245">
        <v>24510110200</v>
      </c>
      <c r="B245" t="s">
        <v>100</v>
      </c>
      <c r="C245">
        <v>23225</v>
      </c>
    </row>
    <row r="246" spans="1:3" x14ac:dyDescent="0.35">
      <c r="A246">
        <v>24510080500</v>
      </c>
      <c r="B246" t="s">
        <v>144</v>
      </c>
      <c r="C246">
        <v>23070</v>
      </c>
    </row>
    <row r="247" spans="1:3" x14ac:dyDescent="0.35">
      <c r="A247">
        <v>24510250600</v>
      </c>
      <c r="B247" t="s">
        <v>106</v>
      </c>
      <c r="C247">
        <v>23009</v>
      </c>
    </row>
    <row r="248" spans="1:3" x14ac:dyDescent="0.35">
      <c r="A248">
        <v>24510090400</v>
      </c>
      <c r="B248" t="s">
        <v>136</v>
      </c>
      <c r="C248">
        <v>23006</v>
      </c>
    </row>
    <row r="249" spans="1:3" x14ac:dyDescent="0.35">
      <c r="A249">
        <v>24510270701</v>
      </c>
      <c r="B249" t="s">
        <v>78</v>
      </c>
      <c r="C249">
        <v>23004</v>
      </c>
    </row>
    <row r="250" spans="1:3" x14ac:dyDescent="0.35">
      <c r="A250">
        <v>24510200600</v>
      </c>
      <c r="B250" t="s">
        <v>38</v>
      </c>
      <c r="C250">
        <v>22959</v>
      </c>
    </row>
    <row r="251" spans="1:3" x14ac:dyDescent="0.35">
      <c r="A251">
        <v>24510180200</v>
      </c>
      <c r="B251" t="s">
        <v>145</v>
      </c>
      <c r="C251">
        <v>22926</v>
      </c>
    </row>
    <row r="252" spans="1:3" x14ac:dyDescent="0.35">
      <c r="A252">
        <v>24510260403</v>
      </c>
      <c r="B252" t="s">
        <v>146</v>
      </c>
      <c r="C252">
        <v>22835</v>
      </c>
    </row>
    <row r="253" spans="1:3" x14ac:dyDescent="0.35">
      <c r="A253">
        <v>24510271801</v>
      </c>
      <c r="B253" t="s">
        <v>147</v>
      </c>
      <c r="C253">
        <v>22834</v>
      </c>
    </row>
    <row r="254" spans="1:3" x14ac:dyDescent="0.35">
      <c r="A254">
        <v>24510160802</v>
      </c>
      <c r="B254" t="s">
        <v>138</v>
      </c>
      <c r="C254">
        <v>22834</v>
      </c>
    </row>
    <row r="255" spans="1:3" x14ac:dyDescent="0.35">
      <c r="A255">
        <v>24510160600</v>
      </c>
      <c r="B255" t="s">
        <v>148</v>
      </c>
      <c r="C255">
        <v>22748</v>
      </c>
    </row>
    <row r="256" spans="1:3" x14ac:dyDescent="0.35">
      <c r="A256">
        <v>24510150300</v>
      </c>
      <c r="B256" t="s">
        <v>149</v>
      </c>
      <c r="C256">
        <v>22687</v>
      </c>
    </row>
    <row r="257" spans="1:3" x14ac:dyDescent="0.35">
      <c r="A257">
        <v>24510120300</v>
      </c>
      <c r="B257" t="s">
        <v>150</v>
      </c>
      <c r="C257">
        <v>22463</v>
      </c>
    </row>
    <row r="258" spans="1:3" x14ac:dyDescent="0.35">
      <c r="A258">
        <v>24510180300</v>
      </c>
      <c r="B258" t="s">
        <v>151</v>
      </c>
      <c r="C258">
        <v>22384</v>
      </c>
    </row>
    <row r="259" spans="1:3" x14ac:dyDescent="0.35">
      <c r="A259">
        <v>24510151200</v>
      </c>
      <c r="B259" t="s">
        <v>152</v>
      </c>
      <c r="C259">
        <v>22384</v>
      </c>
    </row>
    <row r="260" spans="1:3" x14ac:dyDescent="0.35">
      <c r="A260">
        <v>24510250207</v>
      </c>
      <c r="B260" t="s">
        <v>153</v>
      </c>
      <c r="C260">
        <v>22207</v>
      </c>
    </row>
    <row r="261" spans="1:3" x14ac:dyDescent="0.35">
      <c r="A261">
        <v>24510160500</v>
      </c>
      <c r="B261" t="s">
        <v>154</v>
      </c>
      <c r="C261">
        <v>22158</v>
      </c>
    </row>
    <row r="262" spans="1:3" x14ac:dyDescent="0.35">
      <c r="A262">
        <v>24510090700</v>
      </c>
      <c r="B262" t="s">
        <v>155</v>
      </c>
      <c r="C262">
        <v>21938</v>
      </c>
    </row>
    <row r="263" spans="1:3" x14ac:dyDescent="0.35">
      <c r="A263">
        <v>24510080302</v>
      </c>
      <c r="B263" t="s">
        <v>156</v>
      </c>
      <c r="C263">
        <v>21714</v>
      </c>
    </row>
    <row r="264" spans="1:3" x14ac:dyDescent="0.35">
      <c r="A264">
        <v>24510160700</v>
      </c>
      <c r="B264" t="s">
        <v>157</v>
      </c>
      <c r="C264">
        <v>21705</v>
      </c>
    </row>
    <row r="265" spans="1:3" x14ac:dyDescent="0.35">
      <c r="A265">
        <v>24510230100</v>
      </c>
      <c r="B265" t="s">
        <v>38</v>
      </c>
      <c r="C265">
        <v>21648</v>
      </c>
    </row>
    <row r="266" spans="1:3" x14ac:dyDescent="0.35">
      <c r="A266">
        <v>24510250203</v>
      </c>
      <c r="B266" t="s">
        <v>153</v>
      </c>
      <c r="C266">
        <v>21642</v>
      </c>
    </row>
    <row r="267" spans="1:3" x14ac:dyDescent="0.35">
      <c r="A267">
        <v>24510200100</v>
      </c>
      <c r="B267" t="s">
        <v>158</v>
      </c>
      <c r="C267">
        <v>21614</v>
      </c>
    </row>
    <row r="268" spans="1:3" x14ac:dyDescent="0.35">
      <c r="A268">
        <v>24510080102</v>
      </c>
      <c r="B268" t="s">
        <v>104</v>
      </c>
      <c r="C268">
        <v>21607</v>
      </c>
    </row>
    <row r="269" spans="1:3" x14ac:dyDescent="0.35">
      <c r="A269">
        <v>24510271600</v>
      </c>
      <c r="B269" t="s">
        <v>159</v>
      </c>
      <c r="C269">
        <v>21588</v>
      </c>
    </row>
    <row r="270" spans="1:3" x14ac:dyDescent="0.35">
      <c r="A270">
        <v>24510040200</v>
      </c>
      <c r="B270" t="s">
        <v>100</v>
      </c>
      <c r="C270">
        <v>21579</v>
      </c>
    </row>
    <row r="271" spans="1:3" x14ac:dyDescent="0.35">
      <c r="A271">
        <v>24510151300</v>
      </c>
      <c r="B271" t="s">
        <v>140</v>
      </c>
      <c r="C271">
        <v>21395</v>
      </c>
    </row>
    <row r="272" spans="1:3" x14ac:dyDescent="0.35">
      <c r="A272">
        <v>24510130200</v>
      </c>
      <c r="B272" t="s">
        <v>160</v>
      </c>
      <c r="C272">
        <v>21377</v>
      </c>
    </row>
    <row r="273" spans="1:3" x14ac:dyDescent="0.35">
      <c r="A273">
        <v>24510190200</v>
      </c>
      <c r="B273" t="s">
        <v>161</v>
      </c>
      <c r="C273">
        <v>21278</v>
      </c>
    </row>
    <row r="274" spans="1:3" x14ac:dyDescent="0.35">
      <c r="A274">
        <v>24510120500</v>
      </c>
      <c r="B274" t="s">
        <v>162</v>
      </c>
      <c r="C274">
        <v>21169</v>
      </c>
    </row>
    <row r="275" spans="1:3" x14ac:dyDescent="0.35">
      <c r="A275">
        <v>24510120400</v>
      </c>
      <c r="B275" t="s">
        <v>163</v>
      </c>
      <c r="C275">
        <v>21057</v>
      </c>
    </row>
    <row r="276" spans="1:3" x14ac:dyDescent="0.35">
      <c r="A276">
        <v>24510090600</v>
      </c>
      <c r="B276" t="s">
        <v>155</v>
      </c>
      <c r="C276">
        <v>21017</v>
      </c>
    </row>
    <row r="277" spans="1:3" x14ac:dyDescent="0.35">
      <c r="A277">
        <v>24510271802</v>
      </c>
      <c r="B277" t="s">
        <v>164</v>
      </c>
      <c r="C277">
        <v>20829</v>
      </c>
    </row>
    <row r="278" spans="1:3" x14ac:dyDescent="0.35">
      <c r="A278">
        <v>24510060300</v>
      </c>
      <c r="B278" t="s">
        <v>165</v>
      </c>
      <c r="C278">
        <v>20803</v>
      </c>
    </row>
    <row r="279" spans="1:3" x14ac:dyDescent="0.35">
      <c r="A279">
        <v>24510271001</v>
      </c>
      <c r="B279" t="s">
        <v>38</v>
      </c>
      <c r="C279">
        <v>20760</v>
      </c>
    </row>
    <row r="280" spans="1:3" x14ac:dyDescent="0.35">
      <c r="A280">
        <v>24510060400</v>
      </c>
      <c r="B280" t="s">
        <v>38</v>
      </c>
      <c r="C280">
        <v>20617</v>
      </c>
    </row>
    <row r="281" spans="1:3" x14ac:dyDescent="0.35">
      <c r="A281">
        <v>24510080600</v>
      </c>
      <c r="B281" t="s">
        <v>166</v>
      </c>
      <c r="C281">
        <v>20471</v>
      </c>
    </row>
    <row r="282" spans="1:3" x14ac:dyDescent="0.35">
      <c r="A282">
        <v>24510130300</v>
      </c>
      <c r="B282" t="s">
        <v>167</v>
      </c>
      <c r="C282">
        <v>20316</v>
      </c>
    </row>
    <row r="283" spans="1:3" x14ac:dyDescent="0.35">
      <c r="A283">
        <v>24510150400</v>
      </c>
      <c r="B283" t="s">
        <v>168</v>
      </c>
      <c r="C283">
        <v>20286</v>
      </c>
    </row>
    <row r="284" spans="1:3" x14ac:dyDescent="0.35">
      <c r="A284">
        <v>24510160100</v>
      </c>
      <c r="B284" t="s">
        <v>169</v>
      </c>
      <c r="C284">
        <v>20279</v>
      </c>
    </row>
    <row r="285" spans="1:3" x14ac:dyDescent="0.35">
      <c r="A285">
        <v>24510150200</v>
      </c>
      <c r="B285" t="s">
        <v>170</v>
      </c>
      <c r="C285">
        <v>20270</v>
      </c>
    </row>
    <row r="286" spans="1:3" x14ac:dyDescent="0.35">
      <c r="A286">
        <v>24510150600</v>
      </c>
      <c r="B286" t="s">
        <v>171</v>
      </c>
      <c r="C286">
        <v>20233</v>
      </c>
    </row>
    <row r="287" spans="1:3" x14ac:dyDescent="0.35">
      <c r="A287">
        <v>24510080400</v>
      </c>
      <c r="B287" t="s">
        <v>166</v>
      </c>
      <c r="C287">
        <v>20089</v>
      </c>
    </row>
    <row r="288" spans="1:3" x14ac:dyDescent="0.35">
      <c r="A288">
        <v>24510200500</v>
      </c>
      <c r="B288" t="s">
        <v>172</v>
      </c>
      <c r="C288">
        <v>20019</v>
      </c>
    </row>
    <row r="289" spans="1:3" x14ac:dyDescent="0.35">
      <c r="A289">
        <v>24510070200</v>
      </c>
      <c r="B289" t="s">
        <v>173</v>
      </c>
      <c r="C289">
        <v>19977</v>
      </c>
    </row>
    <row r="290" spans="1:3" x14ac:dyDescent="0.35">
      <c r="A290">
        <v>24510210100</v>
      </c>
      <c r="B290" t="s">
        <v>129</v>
      </c>
      <c r="C290">
        <v>19924</v>
      </c>
    </row>
    <row r="291" spans="1:3" x14ac:dyDescent="0.35">
      <c r="A291">
        <v>24510030100</v>
      </c>
      <c r="B291" t="s">
        <v>174</v>
      </c>
      <c r="C291">
        <v>19867</v>
      </c>
    </row>
    <row r="292" spans="1:3" x14ac:dyDescent="0.35">
      <c r="A292">
        <v>24510160200</v>
      </c>
      <c r="B292" t="s">
        <v>170</v>
      </c>
      <c r="C292">
        <v>19809</v>
      </c>
    </row>
    <row r="293" spans="1:3" x14ac:dyDescent="0.35">
      <c r="A293">
        <v>24510160400</v>
      </c>
      <c r="B293" t="s">
        <v>175</v>
      </c>
      <c r="C293">
        <v>19802</v>
      </c>
    </row>
    <row r="294" spans="1:3" x14ac:dyDescent="0.35">
      <c r="A294">
        <v>24510190300</v>
      </c>
      <c r="B294" t="s">
        <v>176</v>
      </c>
      <c r="C294">
        <v>19764</v>
      </c>
    </row>
    <row r="295" spans="1:3" x14ac:dyDescent="0.35">
      <c r="A295">
        <v>24510080301</v>
      </c>
      <c r="B295" t="s">
        <v>156</v>
      </c>
      <c r="C295">
        <v>19744</v>
      </c>
    </row>
    <row r="296" spans="1:3" x14ac:dyDescent="0.35">
      <c r="A296">
        <v>24510090800</v>
      </c>
      <c r="B296" t="s">
        <v>177</v>
      </c>
      <c r="C296">
        <v>19724</v>
      </c>
    </row>
    <row r="297" spans="1:3" x14ac:dyDescent="0.35">
      <c r="A297">
        <v>24510260604</v>
      </c>
      <c r="B297" t="s">
        <v>178</v>
      </c>
      <c r="C297">
        <v>19532</v>
      </c>
    </row>
    <row r="298" spans="1:3" x14ac:dyDescent="0.35">
      <c r="A298">
        <v>24510170300</v>
      </c>
      <c r="B298" t="s">
        <v>179</v>
      </c>
      <c r="C298">
        <v>19493</v>
      </c>
    </row>
    <row r="299" spans="1:3" x14ac:dyDescent="0.35">
      <c r="A299">
        <v>24510070400</v>
      </c>
      <c r="B299" t="s">
        <v>180</v>
      </c>
      <c r="C299">
        <v>19477</v>
      </c>
    </row>
    <row r="300" spans="1:3" x14ac:dyDescent="0.35">
      <c r="A300">
        <v>24510060100</v>
      </c>
      <c r="B300" t="s">
        <v>108</v>
      </c>
      <c r="C300">
        <v>19473</v>
      </c>
    </row>
    <row r="301" spans="1:3" x14ac:dyDescent="0.35">
      <c r="A301">
        <v>24510200300</v>
      </c>
      <c r="B301" t="s">
        <v>181</v>
      </c>
      <c r="C301">
        <v>19404</v>
      </c>
    </row>
    <row r="302" spans="1:3" x14ac:dyDescent="0.35">
      <c r="A302">
        <v>24510160300</v>
      </c>
      <c r="B302" t="s">
        <v>170</v>
      </c>
      <c r="C302">
        <v>19401</v>
      </c>
    </row>
    <row r="303" spans="1:3" x14ac:dyDescent="0.35">
      <c r="A303">
        <v>24510200200</v>
      </c>
      <c r="B303" t="s">
        <v>158</v>
      </c>
      <c r="C303">
        <v>19401</v>
      </c>
    </row>
    <row r="304" spans="1:3" x14ac:dyDescent="0.35">
      <c r="A304">
        <v>24510090900</v>
      </c>
      <c r="B304" t="s">
        <v>182</v>
      </c>
      <c r="C304">
        <v>19381</v>
      </c>
    </row>
    <row r="305" spans="1:3" x14ac:dyDescent="0.35">
      <c r="A305">
        <v>24510080700</v>
      </c>
      <c r="B305" t="s">
        <v>166</v>
      </c>
      <c r="C305">
        <v>19370</v>
      </c>
    </row>
    <row r="306" spans="1:3" x14ac:dyDescent="0.35">
      <c r="A306">
        <v>24510140200</v>
      </c>
      <c r="B306" t="s">
        <v>179</v>
      </c>
      <c r="C306">
        <v>19350</v>
      </c>
    </row>
    <row r="307" spans="1:3" x14ac:dyDescent="0.35">
      <c r="A307">
        <v>24510250301</v>
      </c>
      <c r="B307" t="s">
        <v>183</v>
      </c>
      <c r="C307">
        <v>19279</v>
      </c>
    </row>
    <row r="308" spans="1:3" x14ac:dyDescent="0.35">
      <c r="A308">
        <v>24510080200</v>
      </c>
      <c r="B308" t="s">
        <v>166</v>
      </c>
      <c r="C308">
        <v>19122</v>
      </c>
    </row>
    <row r="309" spans="1:3" x14ac:dyDescent="0.35">
      <c r="A309">
        <v>24510170200</v>
      </c>
      <c r="B309" t="s">
        <v>184</v>
      </c>
      <c r="C309">
        <v>19019</v>
      </c>
    </row>
    <row r="310" spans="1:3" x14ac:dyDescent="0.35">
      <c r="A310">
        <v>24510100200</v>
      </c>
      <c r="B310" t="s">
        <v>38</v>
      </c>
      <c r="C310">
        <v>18919</v>
      </c>
    </row>
    <row r="311" spans="1:3" x14ac:dyDescent="0.35">
      <c r="A311">
        <v>24510260303</v>
      </c>
      <c r="B311" t="s">
        <v>185</v>
      </c>
      <c r="C311">
        <v>18894</v>
      </c>
    </row>
    <row r="312" spans="1:3" x14ac:dyDescent="0.35">
      <c r="A312">
        <v>24510140300</v>
      </c>
      <c r="B312" t="s">
        <v>186</v>
      </c>
      <c r="C312">
        <v>18429</v>
      </c>
    </row>
    <row r="313" spans="1:3" x14ac:dyDescent="0.35">
      <c r="A313">
        <v>24510280500</v>
      </c>
      <c r="B313" t="s">
        <v>187</v>
      </c>
      <c r="C313">
        <v>18192</v>
      </c>
    </row>
    <row r="314" spans="1:3" x14ac:dyDescent="0.35">
      <c r="A314">
        <v>24510190100</v>
      </c>
      <c r="B314" t="s">
        <v>188</v>
      </c>
      <c r="C314">
        <v>18168</v>
      </c>
    </row>
    <row r="315" spans="1:3" x14ac:dyDescent="0.35">
      <c r="A315">
        <v>24510200400</v>
      </c>
      <c r="B315" t="s">
        <v>189</v>
      </c>
      <c r="C315">
        <v>17979</v>
      </c>
    </row>
    <row r="316" spans="1:3" x14ac:dyDescent="0.35">
      <c r="A316">
        <v>24510250204</v>
      </c>
      <c r="B316" t="s">
        <v>153</v>
      </c>
      <c r="C316">
        <v>17902</v>
      </c>
    </row>
    <row r="317" spans="1:3" x14ac:dyDescent="0.35">
      <c r="A317">
        <v>24510150100</v>
      </c>
      <c r="B317" t="s">
        <v>170</v>
      </c>
      <c r="C317">
        <v>17709</v>
      </c>
    </row>
    <row r="318" spans="1:3" x14ac:dyDescent="0.35">
      <c r="A318">
        <v>24510100100</v>
      </c>
      <c r="B318" t="s">
        <v>190</v>
      </c>
      <c r="C318">
        <v>17650</v>
      </c>
    </row>
    <row r="319" spans="1:3" x14ac:dyDescent="0.35">
      <c r="A319">
        <v>24510080800</v>
      </c>
      <c r="B319" t="s">
        <v>166</v>
      </c>
      <c r="C319">
        <v>17386</v>
      </c>
    </row>
    <row r="320" spans="1:3" x14ac:dyDescent="0.35">
      <c r="A320">
        <v>24510130100</v>
      </c>
      <c r="B320" t="s">
        <v>160</v>
      </c>
      <c r="C320">
        <v>17306</v>
      </c>
    </row>
    <row r="321" spans="1:3" x14ac:dyDescent="0.35">
      <c r="A321">
        <v>24510070300</v>
      </c>
      <c r="B321" t="s">
        <v>191</v>
      </c>
      <c r="C321">
        <v>17213</v>
      </c>
    </row>
    <row r="322" spans="1:3" x14ac:dyDescent="0.35">
      <c r="A322">
        <v>24510180100</v>
      </c>
      <c r="B322" t="s">
        <v>145</v>
      </c>
      <c r="C322">
        <v>15979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59127-85E6-4A46-BC1F-58939894C404}">
  <dimension ref="A2:D160"/>
  <sheetViews>
    <sheetView topLeftCell="B21" workbookViewId="0">
      <selection activeCell="H40" sqref="H40"/>
    </sheetView>
  </sheetViews>
  <sheetFormatPr defaultRowHeight="14.5" x14ac:dyDescent="0.35"/>
  <cols>
    <col min="1" max="1" width="46.36328125" customWidth="1"/>
    <col min="2" max="2" width="36.7265625" customWidth="1"/>
  </cols>
  <sheetData>
    <row r="2" spans="1:4" x14ac:dyDescent="0.35">
      <c r="D2" t="s">
        <v>238</v>
      </c>
    </row>
    <row r="3" spans="1:4" x14ac:dyDescent="0.35">
      <c r="A3" s="6" t="s">
        <v>224</v>
      </c>
      <c r="B3" t="s">
        <v>226</v>
      </c>
    </row>
    <row r="4" spans="1:4" x14ac:dyDescent="0.35">
      <c r="A4" s="7" t="s">
        <v>191</v>
      </c>
      <c r="B4" s="8">
        <v>17213</v>
      </c>
    </row>
    <row r="5" spans="1:4" x14ac:dyDescent="0.35">
      <c r="A5" s="7" t="s">
        <v>190</v>
      </c>
      <c r="B5" s="8">
        <v>17650</v>
      </c>
    </row>
    <row r="6" spans="1:4" x14ac:dyDescent="0.35">
      <c r="A6" s="7" t="s">
        <v>189</v>
      </c>
      <c r="B6" s="8">
        <v>17979</v>
      </c>
    </row>
    <row r="7" spans="1:4" x14ac:dyDescent="0.35">
      <c r="A7" s="7" t="s">
        <v>188</v>
      </c>
      <c r="B7" s="8">
        <v>18168</v>
      </c>
    </row>
    <row r="8" spans="1:4" x14ac:dyDescent="0.35">
      <c r="A8" s="7" t="s">
        <v>187</v>
      </c>
      <c r="B8" s="8">
        <v>18192</v>
      </c>
    </row>
    <row r="9" spans="1:4" x14ac:dyDescent="0.35">
      <c r="A9" s="7" t="s">
        <v>186</v>
      </c>
      <c r="B9" s="8">
        <v>18429</v>
      </c>
    </row>
    <row r="10" spans="1:4" x14ac:dyDescent="0.35">
      <c r="A10" s="7" t="s">
        <v>185</v>
      </c>
      <c r="B10" s="8">
        <v>18894</v>
      </c>
    </row>
    <row r="11" spans="1:4" x14ac:dyDescent="0.35">
      <c r="A11" s="7" t="s">
        <v>184</v>
      </c>
      <c r="B11" s="8">
        <v>19019</v>
      </c>
    </row>
    <row r="12" spans="1:4" x14ac:dyDescent="0.35">
      <c r="A12" s="7" t="s">
        <v>183</v>
      </c>
      <c r="B12" s="8">
        <v>19279</v>
      </c>
    </row>
    <row r="13" spans="1:4" x14ac:dyDescent="0.35">
      <c r="A13" s="7" t="s">
        <v>166</v>
      </c>
      <c r="B13" s="8">
        <v>19287.599999999999</v>
      </c>
    </row>
    <row r="14" spans="1:4" x14ac:dyDescent="0.35">
      <c r="A14" s="7" t="s">
        <v>170</v>
      </c>
      <c r="B14" s="8">
        <v>19297.25</v>
      </c>
    </row>
    <row r="15" spans="1:4" x14ac:dyDescent="0.35">
      <c r="A15" s="7" t="s">
        <v>160</v>
      </c>
      <c r="B15" s="8">
        <v>19341.5</v>
      </c>
    </row>
    <row r="16" spans="1:4" x14ac:dyDescent="0.35">
      <c r="A16" s="7" t="s">
        <v>182</v>
      </c>
      <c r="B16" s="8">
        <v>19381</v>
      </c>
    </row>
    <row r="17" spans="1:4" x14ac:dyDescent="0.35">
      <c r="A17" s="7" t="s">
        <v>181</v>
      </c>
      <c r="B17" s="8">
        <v>19404</v>
      </c>
    </row>
    <row r="18" spans="1:4" x14ac:dyDescent="0.35">
      <c r="A18" s="7" t="s">
        <v>179</v>
      </c>
      <c r="B18" s="8">
        <v>19421.5</v>
      </c>
    </row>
    <row r="19" spans="1:4" x14ac:dyDescent="0.35">
      <c r="A19" s="7" t="s">
        <v>145</v>
      </c>
      <c r="B19" s="8">
        <v>19452.5</v>
      </c>
    </row>
    <row r="20" spans="1:4" x14ac:dyDescent="0.35">
      <c r="A20" s="7" t="s">
        <v>180</v>
      </c>
      <c r="B20" s="8">
        <v>19477</v>
      </c>
    </row>
    <row r="21" spans="1:4" x14ac:dyDescent="0.35">
      <c r="A21" s="7" t="s">
        <v>178</v>
      </c>
      <c r="B21" s="8">
        <v>19532</v>
      </c>
    </row>
    <row r="22" spans="1:4" x14ac:dyDescent="0.35">
      <c r="A22" s="7" t="s">
        <v>177</v>
      </c>
      <c r="B22" s="8">
        <v>19724</v>
      </c>
    </row>
    <row r="23" spans="1:4" x14ac:dyDescent="0.35">
      <c r="A23" s="7" t="s">
        <v>176</v>
      </c>
      <c r="B23" s="8">
        <v>19764</v>
      </c>
    </row>
    <row r="24" spans="1:4" x14ac:dyDescent="0.35">
      <c r="A24" s="7" t="s">
        <v>175</v>
      </c>
      <c r="B24" s="8">
        <v>19802</v>
      </c>
    </row>
    <row r="25" spans="1:4" x14ac:dyDescent="0.35">
      <c r="A25" s="7" t="s">
        <v>174</v>
      </c>
      <c r="B25" s="8">
        <v>19867</v>
      </c>
    </row>
    <row r="26" spans="1:4" x14ac:dyDescent="0.35">
      <c r="A26" s="7" t="s">
        <v>173</v>
      </c>
      <c r="B26" s="8">
        <v>19977</v>
      </c>
    </row>
    <row r="27" spans="1:4" x14ac:dyDescent="0.35">
      <c r="A27" s="7" t="s">
        <v>172</v>
      </c>
      <c r="B27" s="8">
        <v>20019</v>
      </c>
    </row>
    <row r="28" spans="1:4" x14ac:dyDescent="0.35">
      <c r="A28" s="7" t="s">
        <v>171</v>
      </c>
      <c r="B28" s="8">
        <v>20233</v>
      </c>
      <c r="D28" t="s">
        <v>237</v>
      </c>
    </row>
    <row r="29" spans="1:4" x14ac:dyDescent="0.35">
      <c r="A29" s="7" t="s">
        <v>169</v>
      </c>
      <c r="B29" s="8">
        <v>20279</v>
      </c>
    </row>
    <row r="30" spans="1:4" x14ac:dyDescent="0.35">
      <c r="A30" s="7" t="s">
        <v>168</v>
      </c>
      <c r="B30" s="8">
        <v>20286</v>
      </c>
      <c r="D30" t="s">
        <v>240</v>
      </c>
    </row>
    <row r="31" spans="1:4" x14ac:dyDescent="0.35">
      <c r="A31" s="7" t="s">
        <v>167</v>
      </c>
      <c r="B31" s="8">
        <v>20316</v>
      </c>
      <c r="D31" t="s">
        <v>241</v>
      </c>
    </row>
    <row r="32" spans="1:4" x14ac:dyDescent="0.35">
      <c r="A32" s="7" t="s">
        <v>158</v>
      </c>
      <c r="B32" s="8">
        <v>20507.5</v>
      </c>
      <c r="D32" t="s">
        <v>242</v>
      </c>
    </row>
    <row r="33" spans="1:4" x14ac:dyDescent="0.35">
      <c r="A33" s="7" t="s">
        <v>153</v>
      </c>
      <c r="B33" s="8">
        <v>20583.666666666668</v>
      </c>
      <c r="D33" t="s">
        <v>243</v>
      </c>
    </row>
    <row r="34" spans="1:4" x14ac:dyDescent="0.35">
      <c r="A34" s="7" t="s">
        <v>156</v>
      </c>
      <c r="B34" s="8">
        <v>20729</v>
      </c>
      <c r="D34" t="s">
        <v>244</v>
      </c>
    </row>
    <row r="35" spans="1:4" x14ac:dyDescent="0.35">
      <c r="A35" s="7" t="s">
        <v>165</v>
      </c>
      <c r="B35" s="8">
        <v>20803</v>
      </c>
    </row>
    <row r="36" spans="1:4" x14ac:dyDescent="0.35">
      <c r="A36" s="7" t="s">
        <v>164</v>
      </c>
      <c r="B36" s="8">
        <v>20829</v>
      </c>
    </row>
    <row r="37" spans="1:4" x14ac:dyDescent="0.35">
      <c r="A37" s="7" t="s">
        <v>163</v>
      </c>
      <c r="B37" s="8">
        <v>21057</v>
      </c>
    </row>
    <row r="38" spans="1:4" x14ac:dyDescent="0.35">
      <c r="A38" s="7" t="s">
        <v>162</v>
      </c>
      <c r="B38" s="8">
        <v>21169</v>
      </c>
    </row>
    <row r="39" spans="1:4" x14ac:dyDescent="0.35">
      <c r="A39" s="7" t="s">
        <v>161</v>
      </c>
      <c r="B39" s="8">
        <v>21278</v>
      </c>
    </row>
    <row r="40" spans="1:4" x14ac:dyDescent="0.35">
      <c r="A40" s="7" t="s">
        <v>155</v>
      </c>
      <c r="B40" s="8">
        <v>21477.5</v>
      </c>
    </row>
    <row r="41" spans="1:4" x14ac:dyDescent="0.35">
      <c r="A41" s="7" t="s">
        <v>159</v>
      </c>
      <c r="B41" s="8">
        <v>21588</v>
      </c>
    </row>
    <row r="42" spans="1:4" x14ac:dyDescent="0.35">
      <c r="A42" s="7" t="s">
        <v>157</v>
      </c>
      <c r="B42" s="8">
        <v>21705</v>
      </c>
    </row>
    <row r="43" spans="1:4" x14ac:dyDescent="0.35">
      <c r="A43" s="7" t="s">
        <v>154</v>
      </c>
      <c r="B43" s="8">
        <v>22158</v>
      </c>
    </row>
    <row r="44" spans="1:4" x14ac:dyDescent="0.35">
      <c r="A44" s="7" t="s">
        <v>152</v>
      </c>
      <c r="B44" s="8">
        <v>22384</v>
      </c>
    </row>
    <row r="45" spans="1:4" x14ac:dyDescent="0.35">
      <c r="A45" s="7" t="s">
        <v>151</v>
      </c>
      <c r="B45" s="8">
        <v>22384</v>
      </c>
    </row>
    <row r="46" spans="1:4" x14ac:dyDescent="0.35">
      <c r="A46" s="7" t="s">
        <v>150</v>
      </c>
      <c r="B46" s="8">
        <v>22463</v>
      </c>
    </row>
    <row r="47" spans="1:4" x14ac:dyDescent="0.35">
      <c r="A47" s="7" t="s">
        <v>140</v>
      </c>
      <c r="B47" s="8">
        <v>22503.5</v>
      </c>
    </row>
    <row r="48" spans="1:4" x14ac:dyDescent="0.35">
      <c r="A48" s="7" t="s">
        <v>129</v>
      </c>
      <c r="B48" s="8">
        <v>22554</v>
      </c>
    </row>
    <row r="49" spans="1:2" x14ac:dyDescent="0.35">
      <c r="A49" s="7" t="s">
        <v>149</v>
      </c>
      <c r="B49" s="8">
        <v>22687</v>
      </c>
    </row>
    <row r="50" spans="1:2" x14ac:dyDescent="0.35">
      <c r="A50" s="7" t="s">
        <v>148</v>
      </c>
      <c r="B50" s="8">
        <v>22748</v>
      </c>
    </row>
    <row r="51" spans="1:2" x14ac:dyDescent="0.35">
      <c r="A51" s="7" t="s">
        <v>147</v>
      </c>
      <c r="B51" s="8">
        <v>22834</v>
      </c>
    </row>
    <row r="52" spans="1:2" x14ac:dyDescent="0.35">
      <c r="A52" s="7" t="s">
        <v>146</v>
      </c>
      <c r="B52" s="8">
        <v>22835</v>
      </c>
    </row>
    <row r="53" spans="1:2" x14ac:dyDescent="0.35">
      <c r="A53" s="7" t="s">
        <v>144</v>
      </c>
      <c r="B53" s="8">
        <v>23070</v>
      </c>
    </row>
    <row r="54" spans="1:2" x14ac:dyDescent="0.35">
      <c r="A54" s="7" t="s">
        <v>138</v>
      </c>
      <c r="B54" s="8">
        <v>23267.5</v>
      </c>
    </row>
    <row r="55" spans="1:2" x14ac:dyDescent="0.35">
      <c r="A55" s="7" t="s">
        <v>143</v>
      </c>
      <c r="B55" s="8">
        <v>23275</v>
      </c>
    </row>
    <row r="56" spans="1:2" x14ac:dyDescent="0.35">
      <c r="A56" s="7" t="s">
        <v>142</v>
      </c>
      <c r="B56" s="8">
        <v>23281</v>
      </c>
    </row>
    <row r="57" spans="1:2" x14ac:dyDescent="0.35">
      <c r="A57" s="7" t="s">
        <v>141</v>
      </c>
      <c r="B57" s="8">
        <v>23598</v>
      </c>
    </row>
    <row r="58" spans="1:2" x14ac:dyDescent="0.35">
      <c r="A58" s="7" t="s">
        <v>136</v>
      </c>
      <c r="B58" s="8">
        <v>23653.5</v>
      </c>
    </row>
    <row r="59" spans="1:2" x14ac:dyDescent="0.35">
      <c r="A59" s="7" t="s">
        <v>139</v>
      </c>
      <c r="B59" s="8">
        <v>23654</v>
      </c>
    </row>
    <row r="60" spans="1:2" x14ac:dyDescent="0.35">
      <c r="A60" s="7" t="s">
        <v>137</v>
      </c>
      <c r="B60" s="8">
        <v>23921</v>
      </c>
    </row>
    <row r="61" spans="1:2" x14ac:dyDescent="0.35">
      <c r="A61" s="7" t="s">
        <v>135</v>
      </c>
      <c r="B61" s="8">
        <v>24373</v>
      </c>
    </row>
    <row r="62" spans="1:2" x14ac:dyDescent="0.35">
      <c r="A62" s="7" t="s">
        <v>134</v>
      </c>
      <c r="B62" s="8">
        <v>24561</v>
      </c>
    </row>
    <row r="63" spans="1:2" x14ac:dyDescent="0.35">
      <c r="A63" s="7" t="s">
        <v>133</v>
      </c>
      <c r="B63" s="8">
        <v>24644</v>
      </c>
    </row>
    <row r="64" spans="1:2" x14ac:dyDescent="0.35">
      <c r="A64" s="7" t="s">
        <v>132</v>
      </c>
      <c r="B64" s="8">
        <v>24977</v>
      </c>
    </row>
    <row r="65" spans="1:2" x14ac:dyDescent="0.35">
      <c r="A65" s="7" t="s">
        <v>131</v>
      </c>
      <c r="B65" s="8">
        <v>25104</v>
      </c>
    </row>
    <row r="66" spans="1:2" x14ac:dyDescent="0.35">
      <c r="A66" s="7" t="s">
        <v>130</v>
      </c>
      <c r="B66" s="8">
        <v>25123</v>
      </c>
    </row>
    <row r="67" spans="1:2" x14ac:dyDescent="0.35">
      <c r="A67" s="7" t="s">
        <v>100</v>
      </c>
      <c r="B67" s="8">
        <v>25325</v>
      </c>
    </row>
    <row r="68" spans="1:2" x14ac:dyDescent="0.35">
      <c r="A68" s="7" t="s">
        <v>128</v>
      </c>
      <c r="B68" s="8">
        <v>25381</v>
      </c>
    </row>
    <row r="69" spans="1:2" x14ac:dyDescent="0.35">
      <c r="A69" s="7" t="s">
        <v>127</v>
      </c>
      <c r="B69" s="8">
        <v>25562</v>
      </c>
    </row>
    <row r="70" spans="1:2" x14ac:dyDescent="0.35">
      <c r="A70" s="7" t="s">
        <v>126</v>
      </c>
      <c r="B70" s="8">
        <v>25652</v>
      </c>
    </row>
    <row r="71" spans="1:2" x14ac:dyDescent="0.35">
      <c r="A71" s="7" t="s">
        <v>108</v>
      </c>
      <c r="B71" s="8">
        <v>25714.666666666668</v>
      </c>
    </row>
    <row r="72" spans="1:2" x14ac:dyDescent="0.35">
      <c r="A72" s="7" t="s">
        <v>125</v>
      </c>
      <c r="B72" s="8">
        <v>25836</v>
      </c>
    </row>
    <row r="73" spans="1:2" x14ac:dyDescent="0.35">
      <c r="A73" s="7" t="s">
        <v>124</v>
      </c>
      <c r="B73" s="8">
        <v>25970</v>
      </c>
    </row>
    <row r="74" spans="1:2" x14ac:dyDescent="0.35">
      <c r="A74" s="7" t="s">
        <v>123</v>
      </c>
      <c r="B74" s="8">
        <v>26262</v>
      </c>
    </row>
    <row r="75" spans="1:2" x14ac:dyDescent="0.35">
      <c r="A75" s="7" t="s">
        <v>122</v>
      </c>
      <c r="B75" s="8">
        <v>26410.5</v>
      </c>
    </row>
    <row r="76" spans="1:2" x14ac:dyDescent="0.35">
      <c r="A76" s="7" t="s">
        <v>106</v>
      </c>
      <c r="B76" s="8">
        <v>26603.666666666668</v>
      </c>
    </row>
    <row r="77" spans="1:2" x14ac:dyDescent="0.35">
      <c r="A77" s="7" t="s">
        <v>104</v>
      </c>
      <c r="B77" s="8">
        <v>26633.5</v>
      </c>
    </row>
    <row r="78" spans="1:2" x14ac:dyDescent="0.35">
      <c r="A78" s="7" t="s">
        <v>109</v>
      </c>
      <c r="B78" s="8">
        <v>26829.25</v>
      </c>
    </row>
    <row r="79" spans="1:2" x14ac:dyDescent="0.35">
      <c r="A79" s="7" t="s">
        <v>121</v>
      </c>
      <c r="B79" s="8">
        <v>26952</v>
      </c>
    </row>
    <row r="80" spans="1:2" x14ac:dyDescent="0.35">
      <c r="A80" s="7" t="s">
        <v>111</v>
      </c>
      <c r="B80" s="8">
        <v>27146</v>
      </c>
    </row>
    <row r="81" spans="1:2" x14ac:dyDescent="0.35">
      <c r="A81" s="7" t="s">
        <v>120</v>
      </c>
      <c r="B81" s="8">
        <v>27472</v>
      </c>
    </row>
    <row r="82" spans="1:2" x14ac:dyDescent="0.35">
      <c r="A82" s="7" t="s">
        <v>119</v>
      </c>
      <c r="B82" s="8">
        <v>27607</v>
      </c>
    </row>
    <row r="83" spans="1:2" x14ac:dyDescent="0.35">
      <c r="A83" s="7" t="s">
        <v>118</v>
      </c>
      <c r="B83" s="8">
        <v>28019</v>
      </c>
    </row>
    <row r="84" spans="1:2" x14ac:dyDescent="0.35">
      <c r="A84" s="7" t="s">
        <v>117</v>
      </c>
      <c r="B84" s="8">
        <v>28134</v>
      </c>
    </row>
    <row r="85" spans="1:2" x14ac:dyDescent="0.35">
      <c r="A85" s="7" t="s">
        <v>105</v>
      </c>
      <c r="B85" s="8">
        <v>28244.333333333332</v>
      </c>
    </row>
    <row r="86" spans="1:2" x14ac:dyDescent="0.35">
      <c r="A86" s="7" t="s">
        <v>116</v>
      </c>
      <c r="B86" s="8">
        <v>28901</v>
      </c>
    </row>
    <row r="87" spans="1:2" x14ac:dyDescent="0.35">
      <c r="A87" s="7" t="s">
        <v>115</v>
      </c>
      <c r="B87" s="8">
        <v>28912</v>
      </c>
    </row>
    <row r="88" spans="1:2" x14ac:dyDescent="0.35">
      <c r="A88" s="7" t="s">
        <v>114</v>
      </c>
      <c r="B88" s="8">
        <v>29687</v>
      </c>
    </row>
    <row r="89" spans="1:2" x14ac:dyDescent="0.35">
      <c r="A89" s="7" t="s">
        <v>113</v>
      </c>
      <c r="B89" s="8">
        <v>29990</v>
      </c>
    </row>
    <row r="90" spans="1:2" x14ac:dyDescent="0.35">
      <c r="A90" s="7" t="s">
        <v>112</v>
      </c>
      <c r="B90" s="8">
        <v>30027</v>
      </c>
    </row>
    <row r="91" spans="1:2" x14ac:dyDescent="0.35">
      <c r="A91" s="7" t="s">
        <v>110</v>
      </c>
      <c r="B91" s="8">
        <v>30166</v>
      </c>
    </row>
    <row r="92" spans="1:2" x14ac:dyDescent="0.35">
      <c r="A92" s="7" t="s">
        <v>92</v>
      </c>
      <c r="B92" s="8">
        <v>30250.125</v>
      </c>
    </row>
    <row r="93" spans="1:2" x14ac:dyDescent="0.35">
      <c r="A93" s="7" t="s">
        <v>95</v>
      </c>
      <c r="B93" s="8">
        <v>30586.5</v>
      </c>
    </row>
    <row r="94" spans="1:2" x14ac:dyDescent="0.35">
      <c r="A94" s="7" t="s">
        <v>99</v>
      </c>
      <c r="B94" s="8">
        <v>31101</v>
      </c>
    </row>
    <row r="95" spans="1:2" x14ac:dyDescent="0.35">
      <c r="A95" s="7" t="s">
        <v>107</v>
      </c>
      <c r="B95" s="8">
        <v>31168</v>
      </c>
    </row>
    <row r="96" spans="1:2" x14ac:dyDescent="0.35">
      <c r="A96" s="7" t="s">
        <v>103</v>
      </c>
      <c r="B96" s="8">
        <v>32121</v>
      </c>
    </row>
    <row r="97" spans="1:2" x14ac:dyDescent="0.35">
      <c r="A97" s="7" t="s">
        <v>97</v>
      </c>
      <c r="B97" s="8">
        <v>32193.5</v>
      </c>
    </row>
    <row r="98" spans="1:2" x14ac:dyDescent="0.35">
      <c r="A98" s="7" t="s">
        <v>102</v>
      </c>
      <c r="B98" s="8">
        <v>32278</v>
      </c>
    </row>
    <row r="99" spans="1:2" x14ac:dyDescent="0.35">
      <c r="A99" s="7" t="s">
        <v>78</v>
      </c>
      <c r="B99" s="8">
        <v>32292.666666666668</v>
      </c>
    </row>
    <row r="100" spans="1:2" x14ac:dyDescent="0.35">
      <c r="A100" s="7" t="s">
        <v>101</v>
      </c>
      <c r="B100" s="8">
        <v>32483</v>
      </c>
    </row>
    <row r="101" spans="1:2" x14ac:dyDescent="0.35">
      <c r="A101" s="7" t="s">
        <v>98</v>
      </c>
      <c r="B101" s="8">
        <v>32738</v>
      </c>
    </row>
    <row r="102" spans="1:2" x14ac:dyDescent="0.35">
      <c r="A102" s="7" t="s">
        <v>96</v>
      </c>
      <c r="B102" s="8">
        <v>34081</v>
      </c>
    </row>
    <row r="103" spans="1:2" x14ac:dyDescent="0.35">
      <c r="A103" s="7" t="s">
        <v>94</v>
      </c>
      <c r="B103" s="8">
        <v>34720</v>
      </c>
    </row>
    <row r="104" spans="1:2" x14ac:dyDescent="0.35">
      <c r="A104" s="7" t="s">
        <v>93</v>
      </c>
      <c r="B104" s="8">
        <v>34779</v>
      </c>
    </row>
    <row r="105" spans="1:2" x14ac:dyDescent="0.35">
      <c r="A105" s="7" t="s">
        <v>91</v>
      </c>
      <c r="B105" s="8">
        <v>34865</v>
      </c>
    </row>
    <row r="106" spans="1:2" x14ac:dyDescent="0.35">
      <c r="A106" s="7" t="s">
        <v>79</v>
      </c>
      <c r="B106" s="8">
        <v>35168</v>
      </c>
    </row>
    <row r="107" spans="1:2" x14ac:dyDescent="0.35">
      <c r="A107" s="7" t="s">
        <v>80</v>
      </c>
      <c r="B107" s="8">
        <v>35184</v>
      </c>
    </row>
    <row r="108" spans="1:2" x14ac:dyDescent="0.35">
      <c r="A108" s="7" t="s">
        <v>88</v>
      </c>
      <c r="B108" s="8">
        <v>35466.666666666664</v>
      </c>
    </row>
    <row r="109" spans="1:2" x14ac:dyDescent="0.35">
      <c r="A109" s="7" t="s">
        <v>90</v>
      </c>
      <c r="B109" s="8">
        <v>35857</v>
      </c>
    </row>
    <row r="110" spans="1:2" x14ac:dyDescent="0.35">
      <c r="A110" s="7" t="s">
        <v>81</v>
      </c>
      <c r="B110" s="8">
        <v>36312</v>
      </c>
    </row>
    <row r="111" spans="1:2" x14ac:dyDescent="0.35">
      <c r="A111" s="7" t="s">
        <v>74</v>
      </c>
      <c r="B111" s="8">
        <v>36664.5</v>
      </c>
    </row>
    <row r="112" spans="1:2" x14ac:dyDescent="0.35">
      <c r="A112" s="7" t="s">
        <v>89</v>
      </c>
      <c r="B112" s="8">
        <v>36983</v>
      </c>
    </row>
    <row r="113" spans="1:2" x14ac:dyDescent="0.35">
      <c r="A113" s="7" t="s">
        <v>83</v>
      </c>
      <c r="B113" s="8">
        <v>37176.5</v>
      </c>
    </row>
    <row r="114" spans="1:2" x14ac:dyDescent="0.35">
      <c r="A114" s="7" t="s">
        <v>87</v>
      </c>
      <c r="B114" s="8">
        <v>37546</v>
      </c>
    </row>
    <row r="115" spans="1:2" x14ac:dyDescent="0.35">
      <c r="A115" s="7" t="s">
        <v>86</v>
      </c>
      <c r="B115" s="8">
        <v>37731</v>
      </c>
    </row>
    <row r="116" spans="1:2" x14ac:dyDescent="0.35">
      <c r="A116" s="7" t="s">
        <v>85</v>
      </c>
      <c r="B116" s="8">
        <v>37885</v>
      </c>
    </row>
    <row r="117" spans="1:2" x14ac:dyDescent="0.35">
      <c r="A117" s="7" t="s">
        <v>67</v>
      </c>
      <c r="B117" s="8">
        <v>37979.5</v>
      </c>
    </row>
    <row r="118" spans="1:2" x14ac:dyDescent="0.35">
      <c r="A118" s="7" t="s">
        <v>84</v>
      </c>
      <c r="B118" s="8">
        <v>38111</v>
      </c>
    </row>
    <row r="119" spans="1:2" x14ac:dyDescent="0.35">
      <c r="A119" s="7" t="s">
        <v>82</v>
      </c>
      <c r="B119" s="8">
        <v>38207</v>
      </c>
    </row>
    <row r="120" spans="1:2" x14ac:dyDescent="0.35">
      <c r="A120" s="7" t="s">
        <v>73</v>
      </c>
      <c r="B120" s="8">
        <v>38249</v>
      </c>
    </row>
    <row r="121" spans="1:2" x14ac:dyDescent="0.35">
      <c r="A121" s="7" t="s">
        <v>69</v>
      </c>
      <c r="B121" s="8">
        <v>38283</v>
      </c>
    </row>
    <row r="122" spans="1:2" x14ac:dyDescent="0.35">
      <c r="A122" s="7" t="s">
        <v>62</v>
      </c>
      <c r="B122" s="8">
        <v>38457.727272727272</v>
      </c>
    </row>
    <row r="123" spans="1:2" x14ac:dyDescent="0.35">
      <c r="A123" s="7" t="s">
        <v>68</v>
      </c>
      <c r="B123" s="8">
        <v>39216.25</v>
      </c>
    </row>
    <row r="124" spans="1:2" x14ac:dyDescent="0.35">
      <c r="A124" s="7" t="s">
        <v>77</v>
      </c>
      <c r="B124" s="8">
        <v>39243</v>
      </c>
    </row>
    <row r="125" spans="1:2" x14ac:dyDescent="0.35">
      <c r="A125" s="7" t="s">
        <v>76</v>
      </c>
      <c r="B125" s="8">
        <v>39299</v>
      </c>
    </row>
    <row r="126" spans="1:2" x14ac:dyDescent="0.35">
      <c r="A126" s="7" t="s">
        <v>75</v>
      </c>
      <c r="B126" s="8">
        <v>39473</v>
      </c>
    </row>
    <row r="127" spans="1:2" x14ac:dyDescent="0.35">
      <c r="A127" s="7" t="s">
        <v>57</v>
      </c>
      <c r="B127" s="8">
        <v>39896.470588235294</v>
      </c>
    </row>
    <row r="128" spans="1:2" x14ac:dyDescent="0.35">
      <c r="A128" s="7" t="s">
        <v>72</v>
      </c>
      <c r="B128" s="8">
        <v>40634</v>
      </c>
    </row>
    <row r="129" spans="1:2" x14ac:dyDescent="0.35">
      <c r="A129" s="7" t="s">
        <v>71</v>
      </c>
      <c r="B129" s="8">
        <v>41890</v>
      </c>
    </row>
    <row r="130" spans="1:2" x14ac:dyDescent="0.35">
      <c r="A130" s="7" t="s">
        <v>55</v>
      </c>
      <c r="B130" s="8">
        <v>41928.5</v>
      </c>
    </row>
    <row r="131" spans="1:2" x14ac:dyDescent="0.35">
      <c r="A131" s="7" t="s">
        <v>70</v>
      </c>
      <c r="B131" s="8">
        <v>41988</v>
      </c>
    </row>
    <row r="132" spans="1:2" x14ac:dyDescent="0.35">
      <c r="A132" s="7" t="s">
        <v>53</v>
      </c>
      <c r="B132" s="8">
        <v>42444.75</v>
      </c>
    </row>
    <row r="133" spans="1:2" x14ac:dyDescent="0.35">
      <c r="A133" s="7" t="s">
        <v>38</v>
      </c>
      <c r="B133" s="8">
        <v>42511.483870967742</v>
      </c>
    </row>
    <row r="134" spans="1:2" x14ac:dyDescent="0.35">
      <c r="A134" s="7" t="s">
        <v>65</v>
      </c>
      <c r="B134" s="8">
        <v>44041.5</v>
      </c>
    </row>
    <row r="135" spans="1:2" x14ac:dyDescent="0.35">
      <c r="A135" s="7" t="s">
        <v>56</v>
      </c>
      <c r="B135" s="8">
        <v>45830.5</v>
      </c>
    </row>
    <row r="136" spans="1:2" x14ac:dyDescent="0.35">
      <c r="A136" s="7" t="s">
        <v>54</v>
      </c>
      <c r="B136" s="8">
        <v>46194.875</v>
      </c>
    </row>
    <row r="137" spans="1:2" x14ac:dyDescent="0.35">
      <c r="A137" s="7" t="s">
        <v>50</v>
      </c>
      <c r="B137" s="8">
        <v>46356.125</v>
      </c>
    </row>
    <row r="138" spans="1:2" x14ac:dyDescent="0.35">
      <c r="A138" s="7" t="s">
        <v>66</v>
      </c>
      <c r="B138" s="8">
        <v>46668</v>
      </c>
    </row>
    <row r="139" spans="1:2" x14ac:dyDescent="0.35">
      <c r="A139" s="7" t="s">
        <v>64</v>
      </c>
      <c r="B139" s="8">
        <v>47265</v>
      </c>
    </row>
    <row r="140" spans="1:2" x14ac:dyDescent="0.35">
      <c r="A140" s="7" t="s">
        <v>63</v>
      </c>
      <c r="B140" s="8">
        <v>47909</v>
      </c>
    </row>
    <row r="141" spans="1:2" x14ac:dyDescent="0.35">
      <c r="A141" s="7" t="s">
        <v>61</v>
      </c>
      <c r="B141" s="8">
        <v>48007</v>
      </c>
    </row>
    <row r="142" spans="1:2" x14ac:dyDescent="0.35">
      <c r="A142" s="7" t="s">
        <v>58</v>
      </c>
      <c r="B142" s="8">
        <v>48138.333333333336</v>
      </c>
    </row>
    <row r="143" spans="1:2" x14ac:dyDescent="0.35">
      <c r="A143" s="7" t="s">
        <v>60</v>
      </c>
      <c r="B143" s="8">
        <v>48240</v>
      </c>
    </row>
    <row r="144" spans="1:2" x14ac:dyDescent="0.35">
      <c r="A144" s="7" t="s">
        <v>59</v>
      </c>
      <c r="B144" s="8">
        <v>49379</v>
      </c>
    </row>
    <row r="145" spans="1:2" x14ac:dyDescent="0.35">
      <c r="A145" s="7" t="s">
        <v>45</v>
      </c>
      <c r="B145" s="8">
        <v>50724.142857142855</v>
      </c>
    </row>
    <row r="146" spans="1:2" x14ac:dyDescent="0.35">
      <c r="A146" s="7" t="s">
        <v>52</v>
      </c>
      <c r="B146" s="8">
        <v>52863</v>
      </c>
    </row>
    <row r="147" spans="1:2" x14ac:dyDescent="0.35">
      <c r="A147" s="7" t="s">
        <v>47</v>
      </c>
      <c r="B147" s="8">
        <v>53109.571428571428</v>
      </c>
    </row>
    <row r="148" spans="1:2" x14ac:dyDescent="0.35">
      <c r="A148" s="7" t="s">
        <v>51</v>
      </c>
      <c r="B148" s="8">
        <v>53447</v>
      </c>
    </row>
    <row r="149" spans="1:2" x14ac:dyDescent="0.35">
      <c r="A149" s="7" t="s">
        <v>49</v>
      </c>
      <c r="B149" s="8">
        <v>59646</v>
      </c>
    </row>
    <row r="150" spans="1:2" x14ac:dyDescent="0.35">
      <c r="A150" s="7" t="s">
        <v>36</v>
      </c>
      <c r="B150" s="8">
        <v>60441.8</v>
      </c>
    </row>
    <row r="151" spans="1:2" x14ac:dyDescent="0.35">
      <c r="A151" s="7" t="s">
        <v>48</v>
      </c>
      <c r="B151" s="8">
        <v>60859</v>
      </c>
    </row>
    <row r="152" spans="1:2" x14ac:dyDescent="0.35">
      <c r="A152" s="7" t="s">
        <v>46</v>
      </c>
      <c r="B152" s="8">
        <v>62714</v>
      </c>
    </row>
    <row r="153" spans="1:2" x14ac:dyDescent="0.35">
      <c r="A153" s="7" t="s">
        <v>44</v>
      </c>
      <c r="B153" s="8">
        <v>66489</v>
      </c>
    </row>
    <row r="154" spans="1:2" x14ac:dyDescent="0.35">
      <c r="A154" s="7" t="s">
        <v>43</v>
      </c>
      <c r="B154" s="8">
        <v>66907</v>
      </c>
    </row>
    <row r="155" spans="1:2" x14ac:dyDescent="0.35">
      <c r="A155" s="7" t="s">
        <v>42</v>
      </c>
      <c r="B155" s="8">
        <v>67394</v>
      </c>
    </row>
    <row r="156" spans="1:2" x14ac:dyDescent="0.35">
      <c r="A156" s="7" t="s">
        <v>41</v>
      </c>
      <c r="B156" s="8">
        <v>68340</v>
      </c>
    </row>
    <row r="157" spans="1:2" x14ac:dyDescent="0.35">
      <c r="A157" s="7" t="s">
        <v>40</v>
      </c>
      <c r="B157" s="8">
        <v>69634</v>
      </c>
    </row>
    <row r="158" spans="1:2" x14ac:dyDescent="0.35">
      <c r="A158" s="7" t="s">
        <v>39</v>
      </c>
      <c r="B158" s="8">
        <v>71859</v>
      </c>
    </row>
    <row r="159" spans="1:2" x14ac:dyDescent="0.35">
      <c r="A159" s="7" t="s">
        <v>37</v>
      </c>
      <c r="B159" s="8">
        <v>73417</v>
      </c>
    </row>
    <row r="160" spans="1:2" x14ac:dyDescent="0.35">
      <c r="A160" s="7" t="s">
        <v>225</v>
      </c>
      <c r="B160" s="8">
        <v>35235.473520249223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ADCA-127F-4FCD-B0E1-EA8E89425171}">
  <dimension ref="A1:I105"/>
  <sheetViews>
    <sheetView workbookViewId="0">
      <selection activeCell="I19" sqref="I19"/>
    </sheetView>
  </sheetViews>
  <sheetFormatPr defaultColWidth="17.7265625" defaultRowHeight="14.5" x14ac:dyDescent="0.35"/>
  <cols>
    <col min="1" max="1" width="11.90625" customWidth="1"/>
    <col min="2" max="2" width="17.1796875" customWidth="1"/>
    <col min="3" max="3" width="27.08984375" customWidth="1"/>
    <col min="4" max="4" width="6.7265625" customWidth="1"/>
    <col min="5" max="5" width="11.54296875" customWidth="1"/>
    <col min="6" max="6" width="13.453125" customWidth="1"/>
    <col min="7" max="7" width="11.90625" customWidth="1"/>
    <col min="8" max="8" width="13.453125" customWidth="1"/>
    <col min="9" max="9" width="11" customWidth="1"/>
    <col min="10" max="10" width="11.6328125" customWidth="1"/>
    <col min="11" max="11" width="8.1796875" customWidth="1"/>
    <col min="12" max="12" width="12.08984375" customWidth="1"/>
    <col min="13" max="13" width="9.90625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>
        <v>9003497700</v>
      </c>
      <c r="B2" t="s">
        <v>3</v>
      </c>
      <c r="C2">
        <v>82302</v>
      </c>
    </row>
    <row r="3" spans="1:6" x14ac:dyDescent="0.35">
      <c r="A3">
        <v>9003497400</v>
      </c>
      <c r="B3" t="s">
        <v>3</v>
      </c>
      <c r="C3">
        <v>80731</v>
      </c>
    </row>
    <row r="4" spans="1:6" x14ac:dyDescent="0.35">
      <c r="A4">
        <v>9003497200</v>
      </c>
      <c r="B4" t="s">
        <v>3</v>
      </c>
      <c r="C4">
        <v>74816</v>
      </c>
    </row>
    <row r="5" spans="1:6" x14ac:dyDescent="0.35">
      <c r="A5">
        <v>9003496400</v>
      </c>
      <c r="B5" t="s">
        <v>3</v>
      </c>
      <c r="C5">
        <v>73894</v>
      </c>
    </row>
    <row r="6" spans="1:6" x14ac:dyDescent="0.35">
      <c r="A6">
        <v>9003520100</v>
      </c>
      <c r="B6" t="s">
        <v>4</v>
      </c>
      <c r="C6">
        <v>71005</v>
      </c>
    </row>
    <row r="7" spans="1:6" x14ac:dyDescent="0.35">
      <c r="A7">
        <v>9003487201</v>
      </c>
      <c r="B7" t="s">
        <v>5</v>
      </c>
      <c r="C7">
        <v>70082</v>
      </c>
    </row>
    <row r="8" spans="1:6" x14ac:dyDescent="0.35">
      <c r="A8">
        <v>9003496500</v>
      </c>
      <c r="B8" t="s">
        <v>3</v>
      </c>
      <c r="C8">
        <v>69963</v>
      </c>
    </row>
    <row r="9" spans="1:6" x14ac:dyDescent="0.35">
      <c r="A9">
        <v>9003497500</v>
      </c>
      <c r="B9" t="s">
        <v>3</v>
      </c>
      <c r="C9">
        <v>69261</v>
      </c>
    </row>
    <row r="10" spans="1:6" x14ac:dyDescent="0.35">
      <c r="A10">
        <v>9003497000</v>
      </c>
      <c r="B10" t="s">
        <v>3</v>
      </c>
      <c r="C10">
        <v>68745</v>
      </c>
    </row>
    <row r="11" spans="1:6" x14ac:dyDescent="0.35">
      <c r="A11">
        <v>9003497300</v>
      </c>
      <c r="B11" t="s">
        <v>3</v>
      </c>
      <c r="C11">
        <v>68743</v>
      </c>
    </row>
    <row r="12" spans="1:6" x14ac:dyDescent="0.35">
      <c r="A12">
        <v>9003487300</v>
      </c>
      <c r="B12" t="s">
        <v>5</v>
      </c>
      <c r="C12">
        <v>68334</v>
      </c>
    </row>
    <row r="13" spans="1:6" x14ac:dyDescent="0.35">
      <c r="A13">
        <v>9003487100</v>
      </c>
      <c r="B13" t="s">
        <v>5</v>
      </c>
      <c r="C13">
        <v>67199</v>
      </c>
    </row>
    <row r="14" spans="1:6" x14ac:dyDescent="0.35">
      <c r="A14">
        <v>9003496600</v>
      </c>
      <c r="B14" t="s">
        <v>3</v>
      </c>
      <c r="C14">
        <v>66955</v>
      </c>
    </row>
    <row r="15" spans="1:6" x14ac:dyDescent="0.35">
      <c r="A15">
        <v>9003492400</v>
      </c>
      <c r="B15" t="s">
        <v>6</v>
      </c>
      <c r="C15">
        <v>66525</v>
      </c>
      <c r="E15" s="2" t="s">
        <v>192</v>
      </c>
      <c r="F15" s="2">
        <f>MIN($C$2:$C$105)</f>
        <v>20067</v>
      </c>
    </row>
    <row r="16" spans="1:6" x14ac:dyDescent="0.35">
      <c r="A16">
        <v>9003466400</v>
      </c>
      <c r="B16" t="s">
        <v>7</v>
      </c>
      <c r="C16">
        <v>65301</v>
      </c>
      <c r="E16" s="2" t="s">
        <v>193</v>
      </c>
      <c r="F16" s="2">
        <f>MAX($C$2:$C$105)</f>
        <v>82302</v>
      </c>
    </row>
    <row r="17" spans="1:9" x14ac:dyDescent="0.35">
      <c r="A17">
        <v>9003487500</v>
      </c>
      <c r="B17" t="s">
        <v>5</v>
      </c>
      <c r="C17">
        <v>62710</v>
      </c>
      <c r="E17" s="2" t="s">
        <v>197</v>
      </c>
      <c r="F17" s="2">
        <f>AVERAGE($C$2:$C$105)</f>
        <v>44247.375</v>
      </c>
      <c r="H17" s="2" t="s">
        <v>231</v>
      </c>
      <c r="I17" s="2">
        <f>COUNTIF(C1:C321,"&gt;=44247.375")</f>
        <v>50</v>
      </c>
    </row>
    <row r="18" spans="1:9" x14ac:dyDescent="0.35">
      <c r="A18">
        <v>9003460202</v>
      </c>
      <c r="B18" t="s">
        <v>8</v>
      </c>
      <c r="C18">
        <v>62665</v>
      </c>
      <c r="E18" s="2" t="s">
        <v>194</v>
      </c>
      <c r="F18" s="2">
        <f>MEDIAN($C$2:$C$105)</f>
        <v>42341</v>
      </c>
      <c r="H18" s="2" t="s">
        <v>233</v>
      </c>
      <c r="I18" s="10">
        <f>I17/F21</f>
        <v>0.48076923076923078</v>
      </c>
    </row>
    <row r="19" spans="1:9" x14ac:dyDescent="0.35">
      <c r="A19">
        <v>9003497100</v>
      </c>
      <c r="B19" t="s">
        <v>3</v>
      </c>
      <c r="C19">
        <v>60962</v>
      </c>
      <c r="E19" s="2" t="s">
        <v>195</v>
      </c>
      <c r="F19" s="2">
        <f>QUARTILE($C$2:$C$105,1)</f>
        <v>30392.75</v>
      </c>
      <c r="H19" s="2"/>
      <c r="I19" s="2"/>
    </row>
    <row r="20" spans="1:9" x14ac:dyDescent="0.35">
      <c r="A20">
        <v>9003462202</v>
      </c>
      <c r="B20" t="s">
        <v>9</v>
      </c>
      <c r="C20">
        <v>60702</v>
      </c>
      <c r="E20" s="2" t="s">
        <v>196</v>
      </c>
      <c r="F20" s="2">
        <f>QUARTILE($C$2:$C$105,3)</f>
        <v>56594.75</v>
      </c>
      <c r="H20" s="2" t="s">
        <v>232</v>
      </c>
      <c r="I20" s="2">
        <f>COUNTIF(C1:C321,"&gt;=56594.75")</f>
        <v>26</v>
      </c>
    </row>
    <row r="21" spans="1:9" x14ac:dyDescent="0.35">
      <c r="A21">
        <v>9003492100</v>
      </c>
      <c r="B21" t="s">
        <v>6</v>
      </c>
      <c r="C21">
        <v>60034</v>
      </c>
      <c r="E21" s="2" t="s">
        <v>208</v>
      </c>
      <c r="F21" s="2">
        <f>COUNT(C2:C105)</f>
        <v>104</v>
      </c>
    </row>
    <row r="22" spans="1:9" x14ac:dyDescent="0.35">
      <c r="A22">
        <v>9003494600</v>
      </c>
      <c r="B22" t="s">
        <v>10</v>
      </c>
      <c r="C22">
        <v>59835</v>
      </c>
      <c r="E22" s="2" t="s">
        <v>202</v>
      </c>
      <c r="F22" s="2">
        <f>STDEV(C2:C105)</f>
        <v>16056.725767496087</v>
      </c>
    </row>
    <row r="23" spans="1:9" x14ac:dyDescent="0.35">
      <c r="A23">
        <v>9003497600</v>
      </c>
      <c r="B23" t="s">
        <v>3</v>
      </c>
      <c r="C23">
        <v>59328</v>
      </c>
      <c r="E23" s="2" t="s">
        <v>207</v>
      </c>
      <c r="F23" s="2">
        <f>F16-F15</f>
        <v>62235</v>
      </c>
    </row>
    <row r="24" spans="1:9" x14ac:dyDescent="0.35">
      <c r="A24">
        <v>9003417400</v>
      </c>
      <c r="B24" t="s">
        <v>11</v>
      </c>
      <c r="C24">
        <v>58428</v>
      </c>
    </row>
    <row r="25" spans="1:9" x14ac:dyDescent="0.35">
      <c r="A25">
        <v>9003492200</v>
      </c>
      <c r="B25" t="s">
        <v>6</v>
      </c>
      <c r="C25">
        <v>56802</v>
      </c>
    </row>
    <row r="26" spans="1:9" x14ac:dyDescent="0.35">
      <c r="A26">
        <v>9003496300</v>
      </c>
      <c r="B26" t="s">
        <v>3</v>
      </c>
      <c r="C26">
        <v>56769</v>
      </c>
    </row>
    <row r="27" spans="1:9" x14ac:dyDescent="0.35">
      <c r="A27">
        <v>9003460100</v>
      </c>
      <c r="B27" t="s">
        <v>8</v>
      </c>
      <c r="C27">
        <v>56711</v>
      </c>
    </row>
    <row r="28" spans="1:9" x14ac:dyDescent="0.35">
      <c r="A28">
        <v>9003511400</v>
      </c>
      <c r="B28" t="s">
        <v>12</v>
      </c>
      <c r="C28">
        <v>56556</v>
      </c>
    </row>
    <row r="29" spans="1:9" x14ac:dyDescent="0.35">
      <c r="A29">
        <v>9003494500</v>
      </c>
      <c r="B29" t="s">
        <v>10</v>
      </c>
      <c r="C29">
        <v>56071</v>
      </c>
    </row>
    <row r="30" spans="1:9" x14ac:dyDescent="0.35">
      <c r="A30">
        <v>9003520301</v>
      </c>
      <c r="B30" t="s">
        <v>4</v>
      </c>
      <c r="C30">
        <v>55732</v>
      </c>
    </row>
    <row r="31" spans="1:9" x14ac:dyDescent="0.35">
      <c r="A31">
        <v>9003515102</v>
      </c>
      <c r="B31" t="s">
        <v>13</v>
      </c>
      <c r="C31">
        <v>55646</v>
      </c>
    </row>
    <row r="32" spans="1:9" x14ac:dyDescent="0.35">
      <c r="A32">
        <v>9003487400</v>
      </c>
      <c r="B32" t="s">
        <v>5</v>
      </c>
      <c r="C32">
        <v>55529</v>
      </c>
    </row>
    <row r="33" spans="1:3" x14ac:dyDescent="0.35">
      <c r="A33">
        <v>9003511000</v>
      </c>
      <c r="B33" t="s">
        <v>12</v>
      </c>
      <c r="C33">
        <v>55241</v>
      </c>
    </row>
    <row r="34" spans="1:3" x14ac:dyDescent="0.35">
      <c r="A34">
        <v>9003496200</v>
      </c>
      <c r="B34" t="s">
        <v>3</v>
      </c>
      <c r="C34">
        <v>53794</v>
      </c>
    </row>
    <row r="35" spans="1:3" x14ac:dyDescent="0.35">
      <c r="A35">
        <v>9003496900</v>
      </c>
      <c r="B35" t="s">
        <v>3</v>
      </c>
      <c r="C35">
        <v>52247</v>
      </c>
    </row>
    <row r="36" spans="1:3" x14ac:dyDescent="0.35">
      <c r="A36">
        <v>9003510900</v>
      </c>
      <c r="B36" t="s">
        <v>12</v>
      </c>
      <c r="C36">
        <v>51987</v>
      </c>
    </row>
    <row r="37" spans="1:3" x14ac:dyDescent="0.35">
      <c r="A37">
        <v>9003524502</v>
      </c>
      <c r="B37" t="s">
        <v>14</v>
      </c>
      <c r="C37">
        <v>51016</v>
      </c>
    </row>
    <row r="38" spans="1:3" x14ac:dyDescent="0.35">
      <c r="A38">
        <v>9003511100</v>
      </c>
      <c r="B38" t="s">
        <v>12</v>
      </c>
      <c r="C38">
        <v>50940</v>
      </c>
    </row>
    <row r="39" spans="1:3" x14ac:dyDescent="0.35">
      <c r="A39">
        <v>9003417500</v>
      </c>
      <c r="B39" t="s">
        <v>11</v>
      </c>
      <c r="C39">
        <v>50846</v>
      </c>
    </row>
    <row r="40" spans="1:3" x14ac:dyDescent="0.35">
      <c r="A40">
        <v>9003471400</v>
      </c>
      <c r="B40" t="s">
        <v>15</v>
      </c>
      <c r="C40">
        <v>50714</v>
      </c>
    </row>
    <row r="41" spans="1:3" x14ac:dyDescent="0.35">
      <c r="A41">
        <v>9003520302</v>
      </c>
      <c r="B41" t="s">
        <v>16</v>
      </c>
      <c r="C41">
        <v>50576</v>
      </c>
    </row>
    <row r="42" spans="1:3" x14ac:dyDescent="0.35">
      <c r="A42">
        <v>9003515101</v>
      </c>
      <c r="B42" t="s">
        <v>17</v>
      </c>
      <c r="C42">
        <v>50520</v>
      </c>
    </row>
    <row r="43" spans="1:3" x14ac:dyDescent="0.35">
      <c r="A43">
        <v>9003496800</v>
      </c>
      <c r="B43" t="s">
        <v>3</v>
      </c>
      <c r="C43">
        <v>48456</v>
      </c>
    </row>
    <row r="44" spans="1:3" x14ac:dyDescent="0.35">
      <c r="A44">
        <v>9003473100</v>
      </c>
      <c r="B44" t="s">
        <v>18</v>
      </c>
      <c r="C44">
        <v>48284</v>
      </c>
    </row>
    <row r="45" spans="1:3" x14ac:dyDescent="0.35">
      <c r="A45">
        <v>9003492300</v>
      </c>
      <c r="B45" t="s">
        <v>6</v>
      </c>
      <c r="C45">
        <v>47198</v>
      </c>
    </row>
    <row r="46" spans="1:3" x14ac:dyDescent="0.35">
      <c r="A46">
        <v>9003514200</v>
      </c>
      <c r="B46" t="s">
        <v>19</v>
      </c>
      <c r="C46">
        <v>47088</v>
      </c>
    </row>
    <row r="47" spans="1:3" x14ac:dyDescent="0.35">
      <c r="A47">
        <v>9003473700</v>
      </c>
      <c r="B47" t="s">
        <v>18</v>
      </c>
      <c r="C47">
        <v>46318</v>
      </c>
    </row>
    <row r="48" spans="1:3" x14ac:dyDescent="0.35">
      <c r="A48">
        <v>9003514102</v>
      </c>
      <c r="B48" t="s">
        <v>19</v>
      </c>
      <c r="C48">
        <v>45828</v>
      </c>
    </row>
    <row r="49" spans="1:3" x14ac:dyDescent="0.35">
      <c r="A49">
        <v>9003510100</v>
      </c>
      <c r="B49" t="s">
        <v>12</v>
      </c>
      <c r="C49">
        <v>45420</v>
      </c>
    </row>
    <row r="50" spans="1:3" x14ac:dyDescent="0.35">
      <c r="A50">
        <v>9003502100</v>
      </c>
      <c r="B50" t="s">
        <v>20</v>
      </c>
      <c r="C50">
        <v>45083</v>
      </c>
    </row>
    <row r="51" spans="1:3" x14ac:dyDescent="0.35">
      <c r="A51">
        <v>9003514500</v>
      </c>
      <c r="B51" t="s">
        <v>21</v>
      </c>
      <c r="C51">
        <v>44821</v>
      </c>
    </row>
    <row r="52" spans="1:3" x14ac:dyDescent="0.35">
      <c r="A52">
        <v>9003510800</v>
      </c>
      <c r="B52" t="s">
        <v>12</v>
      </c>
      <c r="C52">
        <v>42586</v>
      </c>
    </row>
    <row r="53" spans="1:3" x14ac:dyDescent="0.35">
      <c r="A53">
        <v>9003496100</v>
      </c>
      <c r="B53" t="s">
        <v>3</v>
      </c>
      <c r="C53">
        <v>42400</v>
      </c>
    </row>
    <row r="54" spans="1:3" x14ac:dyDescent="0.35">
      <c r="A54">
        <v>9003510500</v>
      </c>
      <c r="B54" t="s">
        <v>12</v>
      </c>
      <c r="C54">
        <v>42282</v>
      </c>
    </row>
    <row r="55" spans="1:3" x14ac:dyDescent="0.35">
      <c r="A55">
        <v>9003511300</v>
      </c>
      <c r="B55" t="s">
        <v>12</v>
      </c>
      <c r="C55">
        <v>40035</v>
      </c>
    </row>
    <row r="56" spans="1:3" x14ac:dyDescent="0.35">
      <c r="A56">
        <v>9003496700</v>
      </c>
      <c r="B56" t="s">
        <v>3</v>
      </c>
      <c r="C56">
        <v>40022</v>
      </c>
    </row>
    <row r="57" spans="1:3" x14ac:dyDescent="0.35">
      <c r="A57">
        <v>9003510700</v>
      </c>
      <c r="B57" t="s">
        <v>12</v>
      </c>
      <c r="C57">
        <v>39861</v>
      </c>
    </row>
    <row r="58" spans="1:3" x14ac:dyDescent="0.35">
      <c r="A58">
        <v>9003471500</v>
      </c>
      <c r="B58" t="s">
        <v>15</v>
      </c>
      <c r="C58">
        <v>38908</v>
      </c>
    </row>
    <row r="59" spans="1:3" x14ac:dyDescent="0.35">
      <c r="A59">
        <v>9003514600</v>
      </c>
      <c r="B59" t="s">
        <v>21</v>
      </c>
      <c r="C59">
        <v>38401</v>
      </c>
    </row>
    <row r="60" spans="1:3" x14ac:dyDescent="0.35">
      <c r="A60">
        <v>9003511200</v>
      </c>
      <c r="B60" t="s">
        <v>12</v>
      </c>
      <c r="C60">
        <v>38183</v>
      </c>
    </row>
    <row r="61" spans="1:3" x14ac:dyDescent="0.35">
      <c r="A61">
        <v>9003504800</v>
      </c>
      <c r="B61" t="s">
        <v>22</v>
      </c>
      <c r="C61">
        <v>37825</v>
      </c>
    </row>
    <row r="62" spans="1:3" x14ac:dyDescent="0.35">
      <c r="A62">
        <v>9003502300</v>
      </c>
      <c r="B62" t="s">
        <v>23</v>
      </c>
      <c r="C62">
        <v>37491</v>
      </c>
    </row>
    <row r="63" spans="1:3" x14ac:dyDescent="0.35">
      <c r="A63">
        <v>9003471300</v>
      </c>
      <c r="B63" t="s">
        <v>15</v>
      </c>
      <c r="C63">
        <v>36483</v>
      </c>
    </row>
    <row r="64" spans="1:3" x14ac:dyDescent="0.35">
      <c r="A64">
        <v>9003524501</v>
      </c>
      <c r="B64" t="s">
        <v>14</v>
      </c>
      <c r="C64">
        <v>36094</v>
      </c>
    </row>
    <row r="65" spans="1:3" x14ac:dyDescent="0.35">
      <c r="A65">
        <v>9003510300</v>
      </c>
      <c r="B65" t="s">
        <v>12</v>
      </c>
      <c r="C65">
        <v>35432</v>
      </c>
    </row>
    <row r="66" spans="1:3" x14ac:dyDescent="0.35">
      <c r="A66">
        <v>9003510200</v>
      </c>
      <c r="B66" t="s">
        <v>12</v>
      </c>
      <c r="C66">
        <v>34266</v>
      </c>
    </row>
    <row r="67" spans="1:3" x14ac:dyDescent="0.35">
      <c r="A67">
        <v>9003504200</v>
      </c>
      <c r="B67" t="s">
        <v>14</v>
      </c>
      <c r="C67">
        <v>33825</v>
      </c>
    </row>
    <row r="68" spans="1:3" x14ac:dyDescent="0.35">
      <c r="A68">
        <v>9003471100</v>
      </c>
      <c r="B68" t="s">
        <v>24</v>
      </c>
      <c r="C68">
        <v>33748</v>
      </c>
    </row>
    <row r="69" spans="1:3" x14ac:dyDescent="0.35">
      <c r="A69">
        <v>9003502600</v>
      </c>
      <c r="B69" t="s">
        <v>25</v>
      </c>
      <c r="C69">
        <v>33597</v>
      </c>
    </row>
    <row r="70" spans="1:3" x14ac:dyDescent="0.35">
      <c r="A70">
        <v>9003510400</v>
      </c>
      <c r="B70" t="s">
        <v>12</v>
      </c>
      <c r="C70">
        <v>32821</v>
      </c>
    </row>
    <row r="71" spans="1:3" x14ac:dyDescent="0.35">
      <c r="A71">
        <v>9003510600</v>
      </c>
      <c r="B71" t="s">
        <v>12</v>
      </c>
      <c r="C71">
        <v>32392</v>
      </c>
    </row>
    <row r="72" spans="1:3" x14ac:dyDescent="0.35">
      <c r="A72">
        <v>9003502400</v>
      </c>
      <c r="B72" t="s">
        <v>23</v>
      </c>
      <c r="C72">
        <v>32334</v>
      </c>
    </row>
    <row r="73" spans="1:3" x14ac:dyDescent="0.35">
      <c r="A73">
        <v>9003504300</v>
      </c>
      <c r="B73" t="s">
        <v>26</v>
      </c>
      <c r="C73">
        <v>31963</v>
      </c>
    </row>
    <row r="74" spans="1:3" x14ac:dyDescent="0.35">
      <c r="A74">
        <v>9003504000</v>
      </c>
      <c r="B74" t="s">
        <v>27</v>
      </c>
      <c r="C74">
        <v>31783</v>
      </c>
    </row>
    <row r="75" spans="1:3" x14ac:dyDescent="0.35">
      <c r="A75">
        <v>9003473800</v>
      </c>
      <c r="B75" t="s">
        <v>18</v>
      </c>
      <c r="C75">
        <v>31676</v>
      </c>
    </row>
    <row r="76" spans="1:3" x14ac:dyDescent="0.35">
      <c r="A76">
        <v>9003502500</v>
      </c>
      <c r="B76" t="s">
        <v>23</v>
      </c>
      <c r="C76">
        <v>31035</v>
      </c>
    </row>
    <row r="77" spans="1:3" x14ac:dyDescent="0.35">
      <c r="A77">
        <v>9003524700</v>
      </c>
      <c r="B77" t="s">
        <v>22</v>
      </c>
      <c r="C77">
        <v>30993</v>
      </c>
    </row>
    <row r="78" spans="1:3" x14ac:dyDescent="0.35">
      <c r="A78">
        <v>9003471200</v>
      </c>
      <c r="B78" t="s">
        <v>15</v>
      </c>
      <c r="C78">
        <v>30682</v>
      </c>
    </row>
    <row r="79" spans="1:3" x14ac:dyDescent="0.35">
      <c r="A79">
        <v>9003503900</v>
      </c>
      <c r="B79" t="s">
        <v>27</v>
      </c>
      <c r="C79">
        <v>30506</v>
      </c>
    </row>
    <row r="80" spans="1:3" x14ac:dyDescent="0.35">
      <c r="A80">
        <v>9003504900</v>
      </c>
      <c r="B80" t="s">
        <v>28</v>
      </c>
      <c r="C80">
        <v>30053</v>
      </c>
    </row>
    <row r="81" spans="1:3" x14ac:dyDescent="0.35">
      <c r="A81">
        <v>9003504500</v>
      </c>
      <c r="B81" t="s">
        <v>28</v>
      </c>
      <c r="C81">
        <v>29719</v>
      </c>
    </row>
    <row r="82" spans="1:3" x14ac:dyDescent="0.35">
      <c r="A82">
        <v>9003502900</v>
      </c>
      <c r="B82" t="s">
        <v>29</v>
      </c>
      <c r="C82">
        <v>29362</v>
      </c>
    </row>
    <row r="83" spans="1:3" x14ac:dyDescent="0.35">
      <c r="A83">
        <v>9003504100</v>
      </c>
      <c r="B83" t="s">
        <v>26</v>
      </c>
      <c r="C83">
        <v>28818</v>
      </c>
    </row>
    <row r="84" spans="1:3" x14ac:dyDescent="0.35">
      <c r="A84">
        <v>9003524600</v>
      </c>
      <c r="B84" t="s">
        <v>30</v>
      </c>
      <c r="C84">
        <v>28647</v>
      </c>
    </row>
    <row r="85" spans="1:3" x14ac:dyDescent="0.35">
      <c r="A85">
        <v>9003500400</v>
      </c>
      <c r="B85" t="s">
        <v>31</v>
      </c>
      <c r="C85">
        <v>28527</v>
      </c>
    </row>
    <row r="86" spans="1:3" x14ac:dyDescent="0.35">
      <c r="A86">
        <v>9003503500</v>
      </c>
      <c r="B86" t="s">
        <v>32</v>
      </c>
      <c r="C86">
        <v>27887</v>
      </c>
    </row>
    <row r="87" spans="1:3" x14ac:dyDescent="0.35">
      <c r="A87">
        <v>9003502700</v>
      </c>
      <c r="B87" t="s">
        <v>25</v>
      </c>
      <c r="C87">
        <v>27605</v>
      </c>
    </row>
    <row r="88" spans="1:3" x14ac:dyDescent="0.35">
      <c r="A88">
        <v>9003500200</v>
      </c>
      <c r="B88" t="s">
        <v>25</v>
      </c>
      <c r="C88">
        <v>27311</v>
      </c>
    </row>
    <row r="89" spans="1:3" x14ac:dyDescent="0.35">
      <c r="A89">
        <v>9003500500</v>
      </c>
      <c r="B89" t="s">
        <v>31</v>
      </c>
      <c r="C89">
        <v>27040</v>
      </c>
    </row>
    <row r="90" spans="1:3" x14ac:dyDescent="0.35">
      <c r="A90">
        <v>9003503700</v>
      </c>
      <c r="B90" t="s">
        <v>32</v>
      </c>
      <c r="C90">
        <v>26707</v>
      </c>
    </row>
    <row r="91" spans="1:3" x14ac:dyDescent="0.35">
      <c r="A91">
        <v>9003503100</v>
      </c>
      <c r="B91" t="s">
        <v>30</v>
      </c>
      <c r="C91">
        <v>26640</v>
      </c>
    </row>
    <row r="92" spans="1:3" x14ac:dyDescent="0.35">
      <c r="A92">
        <v>9003501700</v>
      </c>
      <c r="B92" t="s">
        <v>33</v>
      </c>
      <c r="C92">
        <v>26400</v>
      </c>
    </row>
    <row r="93" spans="1:3" x14ac:dyDescent="0.35">
      <c r="A93">
        <v>9003500100</v>
      </c>
      <c r="B93" t="s">
        <v>25</v>
      </c>
      <c r="C93">
        <v>26076</v>
      </c>
    </row>
    <row r="94" spans="1:3" x14ac:dyDescent="0.35">
      <c r="A94">
        <v>9003501500</v>
      </c>
      <c r="B94" t="s">
        <v>34</v>
      </c>
      <c r="C94">
        <v>25391</v>
      </c>
    </row>
    <row r="95" spans="1:3" x14ac:dyDescent="0.35">
      <c r="A95">
        <v>9003524400</v>
      </c>
      <c r="B95" t="s">
        <v>34</v>
      </c>
      <c r="C95">
        <v>25093</v>
      </c>
    </row>
    <row r="96" spans="1:3" x14ac:dyDescent="0.35">
      <c r="A96">
        <v>9003500300</v>
      </c>
      <c r="B96" t="s">
        <v>35</v>
      </c>
      <c r="C96">
        <v>24983</v>
      </c>
    </row>
    <row r="97" spans="1:3" x14ac:dyDescent="0.35">
      <c r="A97">
        <v>9003503000</v>
      </c>
      <c r="B97" t="s">
        <v>29</v>
      </c>
      <c r="C97">
        <v>24179</v>
      </c>
    </row>
    <row r="98" spans="1:3" x14ac:dyDescent="0.35">
      <c r="A98">
        <v>9003501800</v>
      </c>
      <c r="B98" t="s">
        <v>33</v>
      </c>
      <c r="C98">
        <v>23296</v>
      </c>
    </row>
    <row r="99" spans="1:3" x14ac:dyDescent="0.35">
      <c r="A99">
        <v>9003502800</v>
      </c>
      <c r="B99" t="s">
        <v>29</v>
      </c>
      <c r="C99">
        <v>23234</v>
      </c>
    </row>
    <row r="100" spans="1:3" x14ac:dyDescent="0.35">
      <c r="A100">
        <v>9003503300</v>
      </c>
      <c r="B100" t="s">
        <v>30</v>
      </c>
      <c r="C100">
        <v>22880</v>
      </c>
    </row>
    <row r="101" spans="1:3" x14ac:dyDescent="0.35">
      <c r="A101">
        <v>9003501300</v>
      </c>
      <c r="B101" t="s">
        <v>34</v>
      </c>
      <c r="C101">
        <v>22560</v>
      </c>
    </row>
    <row r="102" spans="1:3" x14ac:dyDescent="0.35">
      <c r="A102">
        <v>9003503800</v>
      </c>
      <c r="B102" t="s">
        <v>27</v>
      </c>
      <c r="C102">
        <v>22558</v>
      </c>
    </row>
    <row r="103" spans="1:3" x14ac:dyDescent="0.35">
      <c r="A103">
        <v>9003501200</v>
      </c>
      <c r="B103" t="s">
        <v>34</v>
      </c>
      <c r="C103">
        <v>22396</v>
      </c>
    </row>
    <row r="104" spans="1:3" x14ac:dyDescent="0.35">
      <c r="A104">
        <v>9003501400</v>
      </c>
      <c r="B104" t="s">
        <v>32</v>
      </c>
      <c r="C104">
        <v>21961</v>
      </c>
    </row>
    <row r="105" spans="1:3" x14ac:dyDescent="0.35">
      <c r="A105">
        <v>9003500900</v>
      </c>
      <c r="B105" t="s">
        <v>33</v>
      </c>
      <c r="C105">
        <v>20067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AF63-8038-4B43-B680-04CC81BC682A}">
  <dimension ref="A2:E37"/>
  <sheetViews>
    <sheetView workbookViewId="0">
      <selection activeCell="D31" sqref="D31"/>
    </sheetView>
  </sheetViews>
  <sheetFormatPr defaultRowHeight="14.5" x14ac:dyDescent="0.35"/>
  <cols>
    <col min="1" max="1" width="30.81640625" customWidth="1"/>
    <col min="2" max="2" width="36.7265625" bestFit="1" customWidth="1"/>
  </cols>
  <sheetData>
    <row r="2" spans="1:5" x14ac:dyDescent="0.35">
      <c r="E2" t="s">
        <v>238</v>
      </c>
    </row>
    <row r="3" spans="1:5" x14ac:dyDescent="0.35">
      <c r="A3" s="6" t="s">
        <v>224</v>
      </c>
      <c r="B3" t="s">
        <v>226</v>
      </c>
    </row>
    <row r="4" spans="1:5" x14ac:dyDescent="0.35">
      <c r="A4" s="7" t="s">
        <v>33</v>
      </c>
      <c r="B4" s="8">
        <v>23254.333333333332</v>
      </c>
    </row>
    <row r="5" spans="1:5" x14ac:dyDescent="0.35">
      <c r="A5" s="7" t="s">
        <v>34</v>
      </c>
      <c r="B5" s="8">
        <v>23860</v>
      </c>
    </row>
    <row r="6" spans="1:5" x14ac:dyDescent="0.35">
      <c r="A6" s="7" t="s">
        <v>35</v>
      </c>
      <c r="B6" s="8">
        <v>24983</v>
      </c>
    </row>
    <row r="7" spans="1:5" x14ac:dyDescent="0.35">
      <c r="A7" s="7" t="s">
        <v>32</v>
      </c>
      <c r="B7" s="8">
        <v>25518.333333333332</v>
      </c>
    </row>
    <row r="8" spans="1:5" x14ac:dyDescent="0.35">
      <c r="A8" s="7" t="s">
        <v>29</v>
      </c>
      <c r="B8" s="8">
        <v>25591.666666666668</v>
      </c>
    </row>
    <row r="9" spans="1:5" x14ac:dyDescent="0.35">
      <c r="A9" s="7" t="s">
        <v>30</v>
      </c>
      <c r="B9" s="8">
        <v>26055.666666666668</v>
      </c>
    </row>
    <row r="10" spans="1:5" x14ac:dyDescent="0.35">
      <c r="A10" s="7" t="s">
        <v>31</v>
      </c>
      <c r="B10" s="8">
        <v>27783.5</v>
      </c>
    </row>
    <row r="11" spans="1:5" x14ac:dyDescent="0.35">
      <c r="A11" s="7" t="s">
        <v>27</v>
      </c>
      <c r="B11" s="8">
        <v>28282.333333333332</v>
      </c>
    </row>
    <row r="12" spans="1:5" x14ac:dyDescent="0.35">
      <c r="A12" s="7" t="s">
        <v>25</v>
      </c>
      <c r="B12" s="8">
        <v>28647.25</v>
      </c>
    </row>
    <row r="13" spans="1:5" x14ac:dyDescent="0.35">
      <c r="A13" s="7" t="s">
        <v>28</v>
      </c>
      <c r="B13" s="8">
        <v>29886</v>
      </c>
    </row>
    <row r="14" spans="1:5" x14ac:dyDescent="0.35">
      <c r="A14" s="7" t="s">
        <v>26</v>
      </c>
      <c r="B14" s="8">
        <v>30390.5</v>
      </c>
    </row>
    <row r="15" spans="1:5" x14ac:dyDescent="0.35">
      <c r="A15" s="7" t="s">
        <v>23</v>
      </c>
      <c r="B15" s="8">
        <v>33620</v>
      </c>
    </row>
    <row r="16" spans="1:5" x14ac:dyDescent="0.35">
      <c r="A16" s="7" t="s">
        <v>24</v>
      </c>
      <c r="B16" s="8">
        <v>33748</v>
      </c>
    </row>
    <row r="17" spans="1:4" x14ac:dyDescent="0.35">
      <c r="A17" s="7" t="s">
        <v>22</v>
      </c>
      <c r="B17" s="8">
        <v>34409</v>
      </c>
    </row>
    <row r="18" spans="1:4" x14ac:dyDescent="0.35">
      <c r="A18" s="7" t="s">
        <v>15</v>
      </c>
      <c r="B18" s="8">
        <v>39196.75</v>
      </c>
    </row>
    <row r="19" spans="1:4" x14ac:dyDescent="0.35">
      <c r="A19" s="7" t="s">
        <v>14</v>
      </c>
      <c r="B19" s="8">
        <v>40311.666666666664</v>
      </c>
    </row>
    <row r="20" spans="1:4" x14ac:dyDescent="0.35">
      <c r="A20" s="7" t="s">
        <v>21</v>
      </c>
      <c r="B20" s="8">
        <v>41611</v>
      </c>
    </row>
    <row r="21" spans="1:4" x14ac:dyDescent="0.35">
      <c r="A21" s="7" t="s">
        <v>18</v>
      </c>
      <c r="B21" s="8">
        <v>42092.666666666664</v>
      </c>
    </row>
    <row r="22" spans="1:4" x14ac:dyDescent="0.35">
      <c r="A22" s="7" t="s">
        <v>12</v>
      </c>
      <c r="B22" s="8">
        <v>42714.428571428572</v>
      </c>
    </row>
    <row r="23" spans="1:4" x14ac:dyDescent="0.35">
      <c r="A23" s="7" t="s">
        <v>20</v>
      </c>
      <c r="B23" s="8">
        <v>45083</v>
      </c>
    </row>
    <row r="24" spans="1:4" x14ac:dyDescent="0.35">
      <c r="A24" s="7" t="s">
        <v>19</v>
      </c>
      <c r="B24" s="8">
        <v>46458</v>
      </c>
    </row>
    <row r="25" spans="1:4" x14ac:dyDescent="0.35">
      <c r="A25" s="7" t="s">
        <v>17</v>
      </c>
      <c r="B25" s="8">
        <v>50520</v>
      </c>
      <c r="D25" t="s">
        <v>239</v>
      </c>
    </row>
    <row r="26" spans="1:4" x14ac:dyDescent="0.35">
      <c r="A26" s="7" t="s">
        <v>16</v>
      </c>
      <c r="B26" s="8">
        <v>50576</v>
      </c>
    </row>
    <row r="27" spans="1:4" x14ac:dyDescent="0.35">
      <c r="A27" s="7" t="s">
        <v>11</v>
      </c>
      <c r="B27" s="8">
        <v>54637</v>
      </c>
      <c r="D27" t="s">
        <v>245</v>
      </c>
    </row>
    <row r="28" spans="1:4" x14ac:dyDescent="0.35">
      <c r="A28" s="7" t="s">
        <v>13</v>
      </c>
      <c r="B28" s="8">
        <v>55646</v>
      </c>
      <c r="D28" t="s">
        <v>246</v>
      </c>
    </row>
    <row r="29" spans="1:4" x14ac:dyDescent="0.35">
      <c r="A29" s="7" t="s">
        <v>6</v>
      </c>
      <c r="B29" s="8">
        <v>57639.75</v>
      </c>
      <c r="D29" t="s">
        <v>248</v>
      </c>
    </row>
    <row r="30" spans="1:4" x14ac:dyDescent="0.35">
      <c r="A30" s="7" t="s">
        <v>10</v>
      </c>
      <c r="B30" s="8">
        <v>57953</v>
      </c>
      <c r="D30" t="s">
        <v>247</v>
      </c>
    </row>
    <row r="31" spans="1:4" x14ac:dyDescent="0.35">
      <c r="A31" s="7" t="s">
        <v>8</v>
      </c>
      <c r="B31" s="8">
        <v>59688</v>
      </c>
      <c r="D31" t="s">
        <v>249</v>
      </c>
    </row>
    <row r="32" spans="1:4" x14ac:dyDescent="0.35">
      <c r="A32" s="7" t="s">
        <v>9</v>
      </c>
      <c r="B32" s="8">
        <v>60702</v>
      </c>
    </row>
    <row r="33" spans="1:2" x14ac:dyDescent="0.35">
      <c r="A33" s="7" t="s">
        <v>3</v>
      </c>
      <c r="B33" s="8">
        <v>62905.176470588238</v>
      </c>
    </row>
    <row r="34" spans="1:2" x14ac:dyDescent="0.35">
      <c r="A34" s="7" t="s">
        <v>4</v>
      </c>
      <c r="B34" s="8">
        <v>63368.5</v>
      </c>
    </row>
    <row r="35" spans="1:2" x14ac:dyDescent="0.35">
      <c r="A35" s="7" t="s">
        <v>5</v>
      </c>
      <c r="B35" s="8">
        <v>64770.8</v>
      </c>
    </row>
    <row r="36" spans="1:2" x14ac:dyDescent="0.35">
      <c r="A36" s="7" t="s">
        <v>7</v>
      </c>
      <c r="B36" s="8">
        <v>65301</v>
      </c>
    </row>
    <row r="37" spans="1:2" x14ac:dyDescent="0.35">
      <c r="A37" s="7" t="s">
        <v>225</v>
      </c>
      <c r="B37" s="8">
        <v>44247.375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F8B4-75A2-4553-B76D-59BA9D8EC1C0}">
  <dimension ref="A1:O322"/>
  <sheetViews>
    <sheetView topLeftCell="B1" zoomScale="94" zoomScaleNormal="94" workbookViewId="0">
      <selection activeCell="O4" sqref="O4"/>
    </sheetView>
  </sheetViews>
  <sheetFormatPr defaultRowHeight="14.5" x14ac:dyDescent="0.35"/>
  <cols>
    <col min="3" max="3" width="5.54296875" customWidth="1"/>
    <col min="4" max="4" width="18.54296875" customWidth="1"/>
  </cols>
  <sheetData>
    <row r="1" spans="1:8" x14ac:dyDescent="0.35">
      <c r="A1" t="s">
        <v>205</v>
      </c>
      <c r="B1" t="s">
        <v>206</v>
      </c>
      <c r="D1" t="s">
        <v>209</v>
      </c>
      <c r="E1" t="s">
        <v>205</v>
      </c>
      <c r="F1" t="s">
        <v>206</v>
      </c>
    </row>
    <row r="2" spans="1:8" x14ac:dyDescent="0.35">
      <c r="A2">
        <v>85716</v>
      </c>
      <c r="B2">
        <v>82302</v>
      </c>
      <c r="D2" t="s">
        <v>192</v>
      </c>
      <c r="E2">
        <f>VLOOKUP(D2,'BAL-fulldata-5numsum'!E16:F24,2,FALSE)</f>
        <v>15979</v>
      </c>
      <c r="F2">
        <f>VLOOKUP(D2,'HAR-fulldata-5numsum'!E15:F23,2,FALSE)</f>
        <v>20067</v>
      </c>
    </row>
    <row r="3" spans="1:8" x14ac:dyDescent="0.35">
      <c r="A3">
        <v>77836</v>
      </c>
      <c r="B3">
        <v>80731</v>
      </c>
      <c r="D3" t="s">
        <v>193</v>
      </c>
      <c r="E3">
        <f>VLOOKUP(D3,'BAL-fulldata-5numsum'!E17:F25,2,FALSE)</f>
        <v>85716</v>
      </c>
      <c r="F3">
        <f>VLOOKUP(D3,'HAR-fulldata-5numsum'!E16:F24,2,FALSE)</f>
        <v>82302</v>
      </c>
    </row>
    <row r="4" spans="1:8" x14ac:dyDescent="0.35">
      <c r="A4">
        <v>76317</v>
      </c>
      <c r="B4">
        <v>74816</v>
      </c>
      <c r="D4" t="s">
        <v>197</v>
      </c>
      <c r="E4">
        <f>VLOOKUP(D4,'BAL-fulldata-5numsum'!E18:F26,2,FALSE)</f>
        <v>35235.473520249223</v>
      </c>
      <c r="F4">
        <f>VLOOKUP(D4,'HAR-fulldata-5numsum'!E17:F25,2,FALSE)</f>
        <v>44247.375</v>
      </c>
    </row>
    <row r="5" spans="1:8" x14ac:dyDescent="0.35">
      <c r="A5">
        <v>75513</v>
      </c>
      <c r="B5">
        <v>73894</v>
      </c>
      <c r="D5" t="s">
        <v>194</v>
      </c>
      <c r="E5">
        <f>VLOOKUP(D5,'BAL-fulldata-5numsum'!E19:F27,2,FALSE)</f>
        <v>33047</v>
      </c>
      <c r="F5">
        <f>VLOOKUP(D5,'HAR-fulldata-5numsum'!E18:F26,2,FALSE)</f>
        <v>42341</v>
      </c>
    </row>
    <row r="6" spans="1:8" x14ac:dyDescent="0.35">
      <c r="A6">
        <v>72847</v>
      </c>
      <c r="B6">
        <v>71005</v>
      </c>
      <c r="D6" t="s">
        <v>195</v>
      </c>
      <c r="E6">
        <f>VLOOKUP(D6,'BAL-fulldata-5numsum'!E20:F28,2,FALSE)</f>
        <v>23304</v>
      </c>
      <c r="F6">
        <f>VLOOKUP(D6,'HAR-fulldata-5numsum'!E19:F27,2,FALSE)</f>
        <v>30392.75</v>
      </c>
    </row>
    <row r="7" spans="1:8" x14ac:dyDescent="0.35">
      <c r="A7">
        <v>71859</v>
      </c>
      <c r="B7">
        <v>70082</v>
      </c>
      <c r="D7" t="s">
        <v>196</v>
      </c>
      <c r="E7">
        <f>VLOOKUP(D7,'BAL-fulldata-5numsum'!E21:F29,2,FALSE)</f>
        <v>43492</v>
      </c>
      <c r="F7">
        <f>VLOOKUP(D7,'HAR-fulldata-5numsum'!E20:F28,2,FALSE)</f>
        <v>56594.75</v>
      </c>
    </row>
    <row r="8" spans="1:8" x14ac:dyDescent="0.35">
      <c r="A8">
        <v>69634</v>
      </c>
      <c r="B8">
        <v>69963</v>
      </c>
      <c r="D8" t="s">
        <v>208</v>
      </c>
      <c r="E8">
        <f>VLOOKUP(D8,'BAL-fulldata-5numsum'!E22:F30,2,FALSE)</f>
        <v>321</v>
      </c>
      <c r="F8">
        <f>VLOOKUP(D8,'HAR-fulldata-5numsum'!E21:F29,2,FALSE)</f>
        <v>104</v>
      </c>
    </row>
    <row r="9" spans="1:8" x14ac:dyDescent="0.35">
      <c r="A9">
        <v>68851</v>
      </c>
      <c r="B9">
        <v>69261</v>
      </c>
      <c r="D9" t="s">
        <v>202</v>
      </c>
      <c r="E9">
        <f>VLOOKUP(D9,'BAL-fulldata-5numsum'!E22:F30,2,FALSE)</f>
        <v>13759.96770436173</v>
      </c>
      <c r="F9">
        <f>VLOOKUP(D9,'HAR-fulldata-5numsum'!E22:F30,2,FALSE)</f>
        <v>16056.725767496087</v>
      </c>
    </row>
    <row r="10" spans="1:8" x14ac:dyDescent="0.35">
      <c r="A10">
        <v>68340</v>
      </c>
      <c r="B10">
        <v>68745</v>
      </c>
      <c r="D10" t="s">
        <v>207</v>
      </c>
      <c r="E10">
        <f>VLOOKUP(D10,'BAL-fulldata-5numsum'!E23:F31,2,FALSE)</f>
        <v>69737</v>
      </c>
      <c r="F10">
        <f>VLOOKUP(D10,'HAR-fulldata-5numsum'!E23:F31,2,FALSE)</f>
        <v>62235</v>
      </c>
    </row>
    <row r="11" spans="1:8" x14ac:dyDescent="0.35">
      <c r="A11">
        <v>67394</v>
      </c>
      <c r="B11">
        <v>68743</v>
      </c>
    </row>
    <row r="12" spans="1:8" x14ac:dyDescent="0.35">
      <c r="A12">
        <v>66907</v>
      </c>
      <c r="B12">
        <v>68334</v>
      </c>
    </row>
    <row r="13" spans="1:8" x14ac:dyDescent="0.35">
      <c r="A13">
        <v>66489</v>
      </c>
      <c r="B13">
        <v>67199</v>
      </c>
      <c r="D13" t="s">
        <v>210</v>
      </c>
    </row>
    <row r="14" spans="1:8" ht="15" thickBot="1" x14ac:dyDescent="0.4">
      <c r="A14">
        <v>66098</v>
      </c>
      <c r="B14">
        <v>66955</v>
      </c>
    </row>
    <row r="15" spans="1:8" x14ac:dyDescent="0.35">
      <c r="A15">
        <v>65126</v>
      </c>
      <c r="B15">
        <v>66525</v>
      </c>
      <c r="D15" s="5"/>
      <c r="E15" s="5" t="s">
        <v>205</v>
      </c>
      <c r="F15" s="5" t="s">
        <v>206</v>
      </c>
    </row>
    <row r="16" spans="1:8" x14ac:dyDescent="0.35">
      <c r="A16">
        <v>64049</v>
      </c>
      <c r="B16">
        <v>65301</v>
      </c>
      <c r="D16" s="3" t="s">
        <v>211</v>
      </c>
      <c r="E16" s="3">
        <v>35235.473520249223</v>
      </c>
      <c r="F16" s="3">
        <v>44247.375</v>
      </c>
      <c r="H16" t="s">
        <v>255</v>
      </c>
    </row>
    <row r="17" spans="1:15" x14ac:dyDescent="0.35">
      <c r="A17">
        <v>63507</v>
      </c>
      <c r="B17">
        <v>62710</v>
      </c>
      <c r="D17" s="3" t="s">
        <v>212</v>
      </c>
      <c r="E17" s="3">
        <v>189336711.22507781</v>
      </c>
      <c r="F17" s="3">
        <v>257818442.37257281</v>
      </c>
      <c r="H17" t="s">
        <v>256</v>
      </c>
    </row>
    <row r="18" spans="1:15" x14ac:dyDescent="0.35">
      <c r="A18">
        <v>62714</v>
      </c>
      <c r="B18">
        <v>62665</v>
      </c>
      <c r="D18" s="3" t="s">
        <v>213</v>
      </c>
      <c r="E18" s="3">
        <v>321</v>
      </c>
      <c r="F18" s="3">
        <v>104</v>
      </c>
      <c r="H18" t="s">
        <v>257</v>
      </c>
    </row>
    <row r="19" spans="1:15" x14ac:dyDescent="0.35">
      <c r="A19">
        <v>62680</v>
      </c>
      <c r="B19">
        <v>60962</v>
      </c>
      <c r="D19" s="3" t="s">
        <v>214</v>
      </c>
      <c r="E19" s="3">
        <v>206011931.81182009</v>
      </c>
      <c r="F19" s="3"/>
      <c r="H19" t="s">
        <v>258</v>
      </c>
    </row>
    <row r="20" spans="1:15" x14ac:dyDescent="0.35">
      <c r="A20">
        <v>60859</v>
      </c>
      <c r="B20">
        <v>60702</v>
      </c>
      <c r="D20" s="3" t="s">
        <v>215</v>
      </c>
      <c r="E20" s="3">
        <v>0</v>
      </c>
      <c r="F20" s="3"/>
      <c r="H20" t="s">
        <v>259</v>
      </c>
    </row>
    <row r="21" spans="1:15" x14ac:dyDescent="0.35">
      <c r="A21">
        <v>60560</v>
      </c>
      <c r="B21">
        <v>60034</v>
      </c>
      <c r="D21" s="3" t="s">
        <v>216</v>
      </c>
      <c r="E21" s="3">
        <v>423</v>
      </c>
      <c r="F21" s="3"/>
    </row>
    <row r="22" spans="1:15" x14ac:dyDescent="0.35">
      <c r="A22">
        <v>59646</v>
      </c>
      <c r="B22">
        <v>59835</v>
      </c>
      <c r="D22" s="3" t="s">
        <v>217</v>
      </c>
      <c r="E22" s="3">
        <v>-5.564741167149136</v>
      </c>
      <c r="F22" s="3"/>
      <c r="G22" s="2" t="s">
        <v>222</v>
      </c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>
        <v>58546</v>
      </c>
      <c r="B23">
        <v>59328</v>
      </c>
      <c r="D23" s="3" t="s">
        <v>218</v>
      </c>
      <c r="E23" s="3">
        <v>2.333710378759719E-8</v>
      </c>
      <c r="F23" s="3"/>
      <c r="G23" s="2" t="s">
        <v>223</v>
      </c>
      <c r="H23" s="2"/>
      <c r="I23" s="2"/>
      <c r="J23" s="2"/>
      <c r="K23" s="2"/>
      <c r="L23" s="2"/>
      <c r="M23" s="2"/>
      <c r="N23" s="2"/>
      <c r="O23" s="2"/>
    </row>
    <row r="24" spans="1:15" x14ac:dyDescent="0.35">
      <c r="A24">
        <v>58481</v>
      </c>
      <c r="B24">
        <v>58428</v>
      </c>
      <c r="D24" s="3" t="s">
        <v>219</v>
      </c>
      <c r="E24" s="3">
        <v>1.6484638683249382</v>
      </c>
      <c r="F24" s="3"/>
    </row>
    <row r="25" spans="1:15" x14ac:dyDescent="0.35">
      <c r="A25">
        <v>57223</v>
      </c>
      <c r="B25">
        <v>56802</v>
      </c>
      <c r="D25" s="3" t="s">
        <v>220</v>
      </c>
      <c r="E25" s="3">
        <v>4.667420757519438E-8</v>
      </c>
      <c r="F25" s="3"/>
    </row>
    <row r="26" spans="1:15" ht="15" thickBot="1" x14ac:dyDescent="0.4">
      <c r="A26">
        <v>57187</v>
      </c>
      <c r="B26">
        <v>56769</v>
      </c>
      <c r="D26" s="4" t="s">
        <v>221</v>
      </c>
      <c r="E26" s="4">
        <v>1.96558799898224</v>
      </c>
      <c r="F26" s="4"/>
    </row>
    <row r="27" spans="1:15" x14ac:dyDescent="0.35">
      <c r="A27">
        <v>56426</v>
      </c>
      <c r="B27">
        <v>56711</v>
      </c>
    </row>
    <row r="28" spans="1:15" x14ac:dyDescent="0.35">
      <c r="A28">
        <v>55609</v>
      </c>
      <c r="B28">
        <v>56556</v>
      </c>
    </row>
    <row r="29" spans="1:15" x14ac:dyDescent="0.35">
      <c r="A29">
        <v>55232</v>
      </c>
      <c r="B29">
        <v>56071</v>
      </c>
    </row>
    <row r="30" spans="1:15" x14ac:dyDescent="0.35">
      <c r="A30">
        <v>54149</v>
      </c>
      <c r="B30">
        <v>55732</v>
      </c>
    </row>
    <row r="31" spans="1:15" x14ac:dyDescent="0.35">
      <c r="A31">
        <v>53590</v>
      </c>
      <c r="B31">
        <v>55646</v>
      </c>
    </row>
    <row r="32" spans="1:15" x14ac:dyDescent="0.35">
      <c r="A32">
        <v>53447</v>
      </c>
      <c r="B32">
        <v>55529</v>
      </c>
    </row>
    <row r="33" spans="1:2" x14ac:dyDescent="0.35">
      <c r="A33">
        <v>53304</v>
      </c>
      <c r="B33">
        <v>55241</v>
      </c>
    </row>
    <row r="34" spans="1:2" x14ac:dyDescent="0.35">
      <c r="A34">
        <v>53270</v>
      </c>
      <c r="B34">
        <v>53794</v>
      </c>
    </row>
    <row r="35" spans="1:2" x14ac:dyDescent="0.35">
      <c r="A35">
        <v>53078</v>
      </c>
      <c r="B35">
        <v>52247</v>
      </c>
    </row>
    <row r="36" spans="1:2" x14ac:dyDescent="0.35">
      <c r="A36">
        <v>52968</v>
      </c>
      <c r="B36">
        <v>51987</v>
      </c>
    </row>
    <row r="37" spans="1:2" x14ac:dyDescent="0.35">
      <c r="A37">
        <v>52863</v>
      </c>
      <c r="B37">
        <v>51016</v>
      </c>
    </row>
    <row r="38" spans="1:2" x14ac:dyDescent="0.35">
      <c r="A38">
        <v>52656</v>
      </c>
      <c r="B38">
        <v>50940</v>
      </c>
    </row>
    <row r="39" spans="1:2" x14ac:dyDescent="0.35">
      <c r="A39">
        <v>52257</v>
      </c>
      <c r="B39">
        <v>50846</v>
      </c>
    </row>
    <row r="40" spans="1:2" x14ac:dyDescent="0.35">
      <c r="A40">
        <v>51282</v>
      </c>
      <c r="B40">
        <v>50714</v>
      </c>
    </row>
    <row r="41" spans="1:2" x14ac:dyDescent="0.35">
      <c r="A41">
        <v>50924</v>
      </c>
      <c r="B41">
        <v>50576</v>
      </c>
    </row>
    <row r="42" spans="1:2" x14ac:dyDescent="0.35">
      <c r="A42">
        <v>50598</v>
      </c>
      <c r="B42">
        <v>50520</v>
      </c>
    </row>
    <row r="43" spans="1:2" x14ac:dyDescent="0.35">
      <c r="A43">
        <v>50529</v>
      </c>
      <c r="B43">
        <v>48456</v>
      </c>
    </row>
    <row r="44" spans="1:2" x14ac:dyDescent="0.35">
      <c r="A44">
        <v>49917</v>
      </c>
      <c r="B44">
        <v>48284</v>
      </c>
    </row>
    <row r="45" spans="1:2" x14ac:dyDescent="0.35">
      <c r="A45">
        <v>49708</v>
      </c>
      <c r="B45">
        <v>47198</v>
      </c>
    </row>
    <row r="46" spans="1:2" x14ac:dyDescent="0.35">
      <c r="A46">
        <v>49659</v>
      </c>
      <c r="B46">
        <v>47088</v>
      </c>
    </row>
    <row r="47" spans="1:2" x14ac:dyDescent="0.35">
      <c r="A47">
        <v>49581</v>
      </c>
      <c r="B47">
        <v>46318</v>
      </c>
    </row>
    <row r="48" spans="1:2" x14ac:dyDescent="0.35">
      <c r="A48">
        <v>49576</v>
      </c>
      <c r="B48">
        <v>45828</v>
      </c>
    </row>
    <row r="49" spans="1:2" x14ac:dyDescent="0.35">
      <c r="A49">
        <v>49379</v>
      </c>
      <c r="B49">
        <v>45420</v>
      </c>
    </row>
    <row r="50" spans="1:2" x14ac:dyDescent="0.35">
      <c r="A50">
        <v>49150</v>
      </c>
      <c r="B50">
        <v>45083</v>
      </c>
    </row>
    <row r="51" spans="1:2" x14ac:dyDescent="0.35">
      <c r="A51">
        <v>49112</v>
      </c>
      <c r="B51">
        <v>44821</v>
      </c>
    </row>
    <row r="52" spans="1:2" x14ac:dyDescent="0.35">
      <c r="A52">
        <v>48984</v>
      </c>
      <c r="B52">
        <v>42586</v>
      </c>
    </row>
    <row r="53" spans="1:2" x14ac:dyDescent="0.35">
      <c r="A53">
        <v>48714</v>
      </c>
      <c r="B53">
        <v>42400</v>
      </c>
    </row>
    <row r="54" spans="1:2" x14ac:dyDescent="0.35">
      <c r="A54">
        <v>48449</v>
      </c>
      <c r="B54">
        <v>42282</v>
      </c>
    </row>
    <row r="55" spans="1:2" x14ac:dyDescent="0.35">
      <c r="A55">
        <v>48375</v>
      </c>
      <c r="B55">
        <v>40035</v>
      </c>
    </row>
    <row r="56" spans="1:2" x14ac:dyDescent="0.35">
      <c r="A56">
        <v>48240</v>
      </c>
      <c r="B56">
        <v>40022</v>
      </c>
    </row>
    <row r="57" spans="1:2" x14ac:dyDescent="0.35">
      <c r="A57">
        <v>48236</v>
      </c>
      <c r="B57">
        <v>39861</v>
      </c>
    </row>
    <row r="58" spans="1:2" x14ac:dyDescent="0.35">
      <c r="A58">
        <v>48014</v>
      </c>
      <c r="B58">
        <v>38908</v>
      </c>
    </row>
    <row r="59" spans="1:2" x14ac:dyDescent="0.35">
      <c r="A59">
        <v>48007</v>
      </c>
      <c r="B59">
        <v>38401</v>
      </c>
    </row>
    <row r="60" spans="1:2" x14ac:dyDescent="0.35">
      <c r="A60">
        <v>47931</v>
      </c>
      <c r="B60">
        <v>38183</v>
      </c>
    </row>
    <row r="61" spans="1:2" x14ac:dyDescent="0.35">
      <c r="A61">
        <v>47909</v>
      </c>
      <c r="B61">
        <v>37825</v>
      </c>
    </row>
    <row r="62" spans="1:2" x14ac:dyDescent="0.35">
      <c r="A62">
        <v>47845</v>
      </c>
      <c r="B62">
        <v>37491</v>
      </c>
    </row>
    <row r="63" spans="1:2" x14ac:dyDescent="0.35">
      <c r="A63">
        <v>47753</v>
      </c>
      <c r="B63">
        <v>36483</v>
      </c>
    </row>
    <row r="64" spans="1:2" x14ac:dyDescent="0.35">
      <c r="A64">
        <v>47500</v>
      </c>
      <c r="B64">
        <v>36094</v>
      </c>
    </row>
    <row r="65" spans="1:2" x14ac:dyDescent="0.35">
      <c r="A65">
        <v>47266</v>
      </c>
      <c r="B65">
        <v>35432</v>
      </c>
    </row>
    <row r="66" spans="1:2" x14ac:dyDescent="0.35">
      <c r="A66">
        <v>47265</v>
      </c>
      <c r="B66">
        <v>34266</v>
      </c>
    </row>
    <row r="67" spans="1:2" x14ac:dyDescent="0.35">
      <c r="A67">
        <v>47019</v>
      </c>
      <c r="B67">
        <v>33825</v>
      </c>
    </row>
    <row r="68" spans="1:2" x14ac:dyDescent="0.35">
      <c r="A68">
        <v>46746</v>
      </c>
      <c r="B68">
        <v>33748</v>
      </c>
    </row>
    <row r="69" spans="1:2" x14ac:dyDescent="0.35">
      <c r="A69">
        <v>46668</v>
      </c>
      <c r="B69">
        <v>33597</v>
      </c>
    </row>
    <row r="70" spans="1:2" x14ac:dyDescent="0.35">
      <c r="A70">
        <v>46253</v>
      </c>
      <c r="B70">
        <v>32821</v>
      </c>
    </row>
    <row r="71" spans="1:2" x14ac:dyDescent="0.35">
      <c r="A71">
        <v>45689</v>
      </c>
      <c r="B71">
        <v>32392</v>
      </c>
    </row>
    <row r="72" spans="1:2" x14ac:dyDescent="0.35">
      <c r="A72">
        <v>45165</v>
      </c>
      <c r="B72">
        <v>32334</v>
      </c>
    </row>
    <row r="73" spans="1:2" x14ac:dyDescent="0.35">
      <c r="A73">
        <v>44941</v>
      </c>
      <c r="B73">
        <v>31963</v>
      </c>
    </row>
    <row r="74" spans="1:2" x14ac:dyDescent="0.35">
      <c r="A74">
        <v>44711</v>
      </c>
      <c r="B74">
        <v>31783</v>
      </c>
    </row>
    <row r="75" spans="1:2" x14ac:dyDescent="0.35">
      <c r="A75">
        <v>44500</v>
      </c>
      <c r="B75">
        <v>31676</v>
      </c>
    </row>
    <row r="76" spans="1:2" x14ac:dyDescent="0.35">
      <c r="A76">
        <v>44261</v>
      </c>
      <c r="B76">
        <v>31035</v>
      </c>
    </row>
    <row r="77" spans="1:2" x14ac:dyDescent="0.35">
      <c r="A77">
        <v>44154</v>
      </c>
      <c r="B77">
        <v>30993</v>
      </c>
    </row>
    <row r="78" spans="1:2" x14ac:dyDescent="0.35">
      <c r="A78">
        <v>44135</v>
      </c>
      <c r="B78">
        <v>30682</v>
      </c>
    </row>
    <row r="79" spans="1:2" x14ac:dyDescent="0.35">
      <c r="A79">
        <v>44105</v>
      </c>
      <c r="B79">
        <v>30506</v>
      </c>
    </row>
    <row r="80" spans="1:2" x14ac:dyDescent="0.35">
      <c r="A80">
        <v>43524</v>
      </c>
      <c r="B80">
        <v>30053</v>
      </c>
    </row>
    <row r="81" spans="1:2" x14ac:dyDescent="0.35">
      <c r="A81">
        <v>43493</v>
      </c>
      <c r="B81">
        <v>29719</v>
      </c>
    </row>
    <row r="82" spans="1:2" x14ac:dyDescent="0.35">
      <c r="A82">
        <v>43492</v>
      </c>
      <c r="B82">
        <v>29362</v>
      </c>
    </row>
    <row r="83" spans="1:2" x14ac:dyDescent="0.35">
      <c r="A83">
        <v>43297</v>
      </c>
      <c r="B83">
        <v>28818</v>
      </c>
    </row>
    <row r="84" spans="1:2" x14ac:dyDescent="0.35">
      <c r="A84">
        <v>42826</v>
      </c>
      <c r="B84">
        <v>28647</v>
      </c>
    </row>
    <row r="85" spans="1:2" x14ac:dyDescent="0.35">
      <c r="A85">
        <v>42635</v>
      </c>
      <c r="B85">
        <v>28527</v>
      </c>
    </row>
    <row r="86" spans="1:2" x14ac:dyDescent="0.35">
      <c r="A86">
        <v>42569</v>
      </c>
      <c r="B86">
        <v>27887</v>
      </c>
    </row>
    <row r="87" spans="1:2" x14ac:dyDescent="0.35">
      <c r="A87">
        <v>42492</v>
      </c>
      <c r="B87">
        <v>27605</v>
      </c>
    </row>
    <row r="88" spans="1:2" x14ac:dyDescent="0.35">
      <c r="A88">
        <v>42451</v>
      </c>
      <c r="B88">
        <v>27311</v>
      </c>
    </row>
    <row r="89" spans="1:2" x14ac:dyDescent="0.35">
      <c r="A89">
        <v>42362</v>
      </c>
      <c r="B89">
        <v>27040</v>
      </c>
    </row>
    <row r="90" spans="1:2" x14ac:dyDescent="0.35">
      <c r="A90">
        <v>42075</v>
      </c>
      <c r="B90">
        <v>26707</v>
      </c>
    </row>
    <row r="91" spans="1:2" x14ac:dyDescent="0.35">
      <c r="A91">
        <v>41988</v>
      </c>
      <c r="B91">
        <v>26640</v>
      </c>
    </row>
    <row r="92" spans="1:2" x14ac:dyDescent="0.35">
      <c r="A92">
        <v>41953</v>
      </c>
      <c r="B92">
        <v>26400</v>
      </c>
    </row>
    <row r="93" spans="1:2" x14ac:dyDescent="0.35">
      <c r="A93">
        <v>41890</v>
      </c>
      <c r="B93">
        <v>26076</v>
      </c>
    </row>
    <row r="94" spans="1:2" x14ac:dyDescent="0.35">
      <c r="A94">
        <v>41885</v>
      </c>
      <c r="B94">
        <v>25391</v>
      </c>
    </row>
    <row r="95" spans="1:2" x14ac:dyDescent="0.35">
      <c r="A95">
        <v>41514</v>
      </c>
      <c r="B95">
        <v>25093</v>
      </c>
    </row>
    <row r="96" spans="1:2" x14ac:dyDescent="0.35">
      <c r="A96">
        <v>41469</v>
      </c>
      <c r="B96">
        <v>24983</v>
      </c>
    </row>
    <row r="97" spans="1:2" x14ac:dyDescent="0.35">
      <c r="A97">
        <v>41064</v>
      </c>
      <c r="B97">
        <v>24179</v>
      </c>
    </row>
    <row r="98" spans="1:2" x14ac:dyDescent="0.35">
      <c r="A98">
        <v>40741</v>
      </c>
      <c r="B98">
        <v>23296</v>
      </c>
    </row>
    <row r="99" spans="1:2" x14ac:dyDescent="0.35">
      <c r="A99">
        <v>40634</v>
      </c>
      <c r="B99">
        <v>23234</v>
      </c>
    </row>
    <row r="100" spans="1:2" x14ac:dyDescent="0.35">
      <c r="A100">
        <v>40542</v>
      </c>
      <c r="B100">
        <v>22880</v>
      </c>
    </row>
    <row r="101" spans="1:2" x14ac:dyDescent="0.35">
      <c r="A101">
        <v>40535</v>
      </c>
      <c r="B101">
        <v>22560</v>
      </c>
    </row>
    <row r="102" spans="1:2" x14ac:dyDescent="0.35">
      <c r="A102">
        <v>40369</v>
      </c>
      <c r="B102">
        <v>22558</v>
      </c>
    </row>
    <row r="103" spans="1:2" x14ac:dyDescent="0.35">
      <c r="A103">
        <v>40272</v>
      </c>
      <c r="B103">
        <v>22396</v>
      </c>
    </row>
    <row r="104" spans="1:2" x14ac:dyDescent="0.35">
      <c r="A104">
        <v>40144</v>
      </c>
      <c r="B104">
        <v>21961</v>
      </c>
    </row>
    <row r="105" spans="1:2" x14ac:dyDescent="0.35">
      <c r="A105">
        <v>39944</v>
      </c>
      <c r="B105">
        <v>20067</v>
      </c>
    </row>
    <row r="106" spans="1:2" x14ac:dyDescent="0.35">
      <c r="A106">
        <v>39841</v>
      </c>
    </row>
    <row r="107" spans="1:2" x14ac:dyDescent="0.35">
      <c r="A107">
        <v>39808</v>
      </c>
    </row>
    <row r="108" spans="1:2" x14ac:dyDescent="0.35">
      <c r="A108">
        <v>39473</v>
      </c>
    </row>
    <row r="109" spans="1:2" x14ac:dyDescent="0.35">
      <c r="A109">
        <v>39446</v>
      </c>
    </row>
    <row r="110" spans="1:2" x14ac:dyDescent="0.35">
      <c r="A110">
        <v>39373</v>
      </c>
    </row>
    <row r="111" spans="1:2" x14ac:dyDescent="0.35">
      <c r="A111">
        <v>39299</v>
      </c>
    </row>
    <row r="112" spans="1:2" x14ac:dyDescent="0.35">
      <c r="A112">
        <v>39259</v>
      </c>
    </row>
    <row r="113" spans="1:1" x14ac:dyDescent="0.35">
      <c r="A113">
        <v>39243</v>
      </c>
    </row>
    <row r="114" spans="1:1" x14ac:dyDescent="0.35">
      <c r="A114">
        <v>39237</v>
      </c>
    </row>
    <row r="115" spans="1:1" x14ac:dyDescent="0.35">
      <c r="A115">
        <v>39123</v>
      </c>
    </row>
    <row r="116" spans="1:1" x14ac:dyDescent="0.35">
      <c r="A116">
        <v>39001</v>
      </c>
    </row>
    <row r="117" spans="1:1" x14ac:dyDescent="0.35">
      <c r="A117">
        <v>38765</v>
      </c>
    </row>
    <row r="118" spans="1:1" x14ac:dyDescent="0.35">
      <c r="A118">
        <v>38508</v>
      </c>
    </row>
    <row r="119" spans="1:1" x14ac:dyDescent="0.35">
      <c r="A119">
        <v>38301</v>
      </c>
    </row>
    <row r="120" spans="1:1" x14ac:dyDescent="0.35">
      <c r="A120">
        <v>38207</v>
      </c>
    </row>
    <row r="121" spans="1:1" x14ac:dyDescent="0.35">
      <c r="A121">
        <v>38166</v>
      </c>
    </row>
    <row r="122" spans="1:1" x14ac:dyDescent="0.35">
      <c r="A122">
        <v>38140</v>
      </c>
    </row>
    <row r="123" spans="1:1" x14ac:dyDescent="0.35">
      <c r="A123">
        <v>38139</v>
      </c>
    </row>
    <row r="124" spans="1:1" x14ac:dyDescent="0.35">
      <c r="A124">
        <v>38111</v>
      </c>
    </row>
    <row r="125" spans="1:1" x14ac:dyDescent="0.35">
      <c r="A125">
        <v>37885</v>
      </c>
    </row>
    <row r="126" spans="1:1" x14ac:dyDescent="0.35">
      <c r="A126">
        <v>37731</v>
      </c>
    </row>
    <row r="127" spans="1:1" x14ac:dyDescent="0.35">
      <c r="A127">
        <v>37546</v>
      </c>
    </row>
    <row r="128" spans="1:1" x14ac:dyDescent="0.35">
      <c r="A128">
        <v>37492</v>
      </c>
    </row>
    <row r="129" spans="1:1" x14ac:dyDescent="0.35">
      <c r="A129">
        <v>36983</v>
      </c>
    </row>
    <row r="130" spans="1:1" x14ac:dyDescent="0.35">
      <c r="A130">
        <v>36825</v>
      </c>
    </row>
    <row r="131" spans="1:1" x14ac:dyDescent="0.35">
      <c r="A131">
        <v>36342</v>
      </c>
    </row>
    <row r="132" spans="1:1" x14ac:dyDescent="0.35">
      <c r="A132">
        <v>36274</v>
      </c>
    </row>
    <row r="133" spans="1:1" x14ac:dyDescent="0.35">
      <c r="A133">
        <v>36213</v>
      </c>
    </row>
    <row r="134" spans="1:1" x14ac:dyDescent="0.35">
      <c r="A134">
        <v>35963</v>
      </c>
    </row>
    <row r="135" spans="1:1" x14ac:dyDescent="0.35">
      <c r="A135">
        <v>35857</v>
      </c>
    </row>
    <row r="136" spans="1:1" x14ac:dyDescent="0.35">
      <c r="A136">
        <v>35817</v>
      </c>
    </row>
    <row r="137" spans="1:1" x14ac:dyDescent="0.35">
      <c r="A137">
        <v>35768</v>
      </c>
    </row>
    <row r="138" spans="1:1" x14ac:dyDescent="0.35">
      <c r="A138">
        <v>35464</v>
      </c>
    </row>
    <row r="139" spans="1:1" x14ac:dyDescent="0.35">
      <c r="A139">
        <v>35435</v>
      </c>
    </row>
    <row r="140" spans="1:1" x14ac:dyDescent="0.35">
      <c r="A140">
        <v>35359</v>
      </c>
    </row>
    <row r="141" spans="1:1" x14ac:dyDescent="0.35">
      <c r="A141">
        <v>34865</v>
      </c>
    </row>
    <row r="142" spans="1:1" x14ac:dyDescent="0.35">
      <c r="A142">
        <v>34843</v>
      </c>
    </row>
    <row r="143" spans="1:1" x14ac:dyDescent="0.35">
      <c r="A143">
        <v>34779</v>
      </c>
    </row>
    <row r="144" spans="1:1" x14ac:dyDescent="0.35">
      <c r="A144">
        <v>34720</v>
      </c>
    </row>
    <row r="145" spans="1:1" x14ac:dyDescent="0.35">
      <c r="A145">
        <v>34707</v>
      </c>
    </row>
    <row r="146" spans="1:1" x14ac:dyDescent="0.35">
      <c r="A146">
        <v>34648</v>
      </c>
    </row>
    <row r="147" spans="1:1" x14ac:dyDescent="0.35">
      <c r="A147">
        <v>34637</v>
      </c>
    </row>
    <row r="148" spans="1:1" x14ac:dyDescent="0.35">
      <c r="A148">
        <v>34584</v>
      </c>
    </row>
    <row r="149" spans="1:1" x14ac:dyDescent="0.35">
      <c r="A149">
        <v>34536</v>
      </c>
    </row>
    <row r="150" spans="1:1" x14ac:dyDescent="0.35">
      <c r="A150">
        <v>34100</v>
      </c>
    </row>
    <row r="151" spans="1:1" x14ac:dyDescent="0.35">
      <c r="A151">
        <v>34083</v>
      </c>
    </row>
    <row r="152" spans="1:1" x14ac:dyDescent="0.35">
      <c r="A152">
        <v>34081</v>
      </c>
    </row>
    <row r="153" spans="1:1" x14ac:dyDescent="0.35">
      <c r="A153">
        <v>34074</v>
      </c>
    </row>
    <row r="154" spans="1:1" x14ac:dyDescent="0.35">
      <c r="A154">
        <v>34053</v>
      </c>
    </row>
    <row r="155" spans="1:1" x14ac:dyDescent="0.35">
      <c r="A155">
        <v>33943</v>
      </c>
    </row>
    <row r="156" spans="1:1" x14ac:dyDescent="0.35">
      <c r="A156">
        <v>33660</v>
      </c>
    </row>
    <row r="157" spans="1:1" x14ac:dyDescent="0.35">
      <c r="A157">
        <v>33599</v>
      </c>
    </row>
    <row r="158" spans="1:1" x14ac:dyDescent="0.35">
      <c r="A158">
        <v>33259</v>
      </c>
    </row>
    <row r="159" spans="1:1" x14ac:dyDescent="0.35">
      <c r="A159">
        <v>33161</v>
      </c>
    </row>
    <row r="160" spans="1:1" x14ac:dyDescent="0.35">
      <c r="A160">
        <v>33091</v>
      </c>
    </row>
    <row r="161" spans="1:1" x14ac:dyDescent="0.35">
      <c r="A161">
        <v>33057</v>
      </c>
    </row>
    <row r="162" spans="1:1" x14ac:dyDescent="0.35">
      <c r="A162">
        <v>33047</v>
      </c>
    </row>
    <row r="163" spans="1:1" x14ac:dyDescent="0.35">
      <c r="A163">
        <v>32982</v>
      </c>
    </row>
    <row r="164" spans="1:1" x14ac:dyDescent="0.35">
      <c r="A164">
        <v>32706</v>
      </c>
    </row>
    <row r="165" spans="1:1" x14ac:dyDescent="0.35">
      <c r="A165">
        <v>32553</v>
      </c>
    </row>
    <row r="166" spans="1:1" x14ac:dyDescent="0.35">
      <c r="A166">
        <v>32483</v>
      </c>
    </row>
    <row r="167" spans="1:1" x14ac:dyDescent="0.35">
      <c r="A167">
        <v>32278</v>
      </c>
    </row>
    <row r="168" spans="1:1" x14ac:dyDescent="0.35">
      <c r="A168">
        <v>32121</v>
      </c>
    </row>
    <row r="169" spans="1:1" x14ac:dyDescent="0.35">
      <c r="A169">
        <v>31916</v>
      </c>
    </row>
    <row r="170" spans="1:1" x14ac:dyDescent="0.35">
      <c r="A170">
        <v>31912</v>
      </c>
    </row>
    <row r="171" spans="1:1" x14ac:dyDescent="0.35">
      <c r="A171">
        <v>31896</v>
      </c>
    </row>
    <row r="172" spans="1:1" x14ac:dyDescent="0.35">
      <c r="A172">
        <v>31759</v>
      </c>
    </row>
    <row r="173" spans="1:1" x14ac:dyDescent="0.35">
      <c r="A173">
        <v>31609</v>
      </c>
    </row>
    <row r="174" spans="1:1" x14ac:dyDescent="0.35">
      <c r="A174">
        <v>31559</v>
      </c>
    </row>
    <row r="175" spans="1:1" x14ac:dyDescent="0.35">
      <c r="A175">
        <v>31533</v>
      </c>
    </row>
    <row r="176" spans="1:1" x14ac:dyDescent="0.35">
      <c r="A176">
        <v>31454</v>
      </c>
    </row>
    <row r="177" spans="1:1" x14ac:dyDescent="0.35">
      <c r="A177">
        <v>31447</v>
      </c>
    </row>
    <row r="178" spans="1:1" x14ac:dyDescent="0.35">
      <c r="A178">
        <v>31367</v>
      </c>
    </row>
    <row r="179" spans="1:1" x14ac:dyDescent="0.35">
      <c r="A179">
        <v>31306</v>
      </c>
    </row>
    <row r="180" spans="1:1" x14ac:dyDescent="0.35">
      <c r="A180">
        <v>31213</v>
      </c>
    </row>
    <row r="181" spans="1:1" x14ac:dyDescent="0.35">
      <c r="A181">
        <v>31168</v>
      </c>
    </row>
    <row r="182" spans="1:1" x14ac:dyDescent="0.35">
      <c r="A182">
        <v>31108</v>
      </c>
    </row>
    <row r="183" spans="1:1" x14ac:dyDescent="0.35">
      <c r="A183">
        <v>31059</v>
      </c>
    </row>
    <row r="184" spans="1:1" x14ac:dyDescent="0.35">
      <c r="A184">
        <v>30843</v>
      </c>
    </row>
    <row r="185" spans="1:1" x14ac:dyDescent="0.35">
      <c r="A185">
        <v>30668</v>
      </c>
    </row>
    <row r="186" spans="1:1" x14ac:dyDescent="0.35">
      <c r="A186">
        <v>30334</v>
      </c>
    </row>
    <row r="187" spans="1:1" x14ac:dyDescent="0.35">
      <c r="A187">
        <v>30234</v>
      </c>
    </row>
    <row r="188" spans="1:1" x14ac:dyDescent="0.35">
      <c r="A188">
        <v>30166</v>
      </c>
    </row>
    <row r="189" spans="1:1" x14ac:dyDescent="0.35">
      <c r="A189">
        <v>30040</v>
      </c>
    </row>
    <row r="190" spans="1:1" x14ac:dyDescent="0.35">
      <c r="A190">
        <v>30027</v>
      </c>
    </row>
    <row r="191" spans="1:1" x14ac:dyDescent="0.35">
      <c r="A191">
        <v>29990</v>
      </c>
    </row>
    <row r="192" spans="1:1" x14ac:dyDescent="0.35">
      <c r="A192">
        <v>29898</v>
      </c>
    </row>
    <row r="193" spans="1:1" x14ac:dyDescent="0.35">
      <c r="A193">
        <v>29706</v>
      </c>
    </row>
    <row r="194" spans="1:1" x14ac:dyDescent="0.35">
      <c r="A194">
        <v>29687</v>
      </c>
    </row>
    <row r="195" spans="1:1" x14ac:dyDescent="0.35">
      <c r="A195">
        <v>29083</v>
      </c>
    </row>
    <row r="196" spans="1:1" x14ac:dyDescent="0.35">
      <c r="A196">
        <v>28912</v>
      </c>
    </row>
    <row r="197" spans="1:1" x14ac:dyDescent="0.35">
      <c r="A197">
        <v>28901</v>
      </c>
    </row>
    <row r="198" spans="1:1" x14ac:dyDescent="0.35">
      <c r="A198">
        <v>28615</v>
      </c>
    </row>
    <row r="199" spans="1:1" x14ac:dyDescent="0.35">
      <c r="A199">
        <v>28147</v>
      </c>
    </row>
    <row r="200" spans="1:1" x14ac:dyDescent="0.35">
      <c r="A200">
        <v>28134</v>
      </c>
    </row>
    <row r="201" spans="1:1" x14ac:dyDescent="0.35">
      <c r="A201">
        <v>28019</v>
      </c>
    </row>
    <row r="202" spans="1:1" x14ac:dyDescent="0.35">
      <c r="A202">
        <v>27936</v>
      </c>
    </row>
    <row r="203" spans="1:1" x14ac:dyDescent="0.35">
      <c r="A203">
        <v>27891</v>
      </c>
    </row>
    <row r="204" spans="1:1" x14ac:dyDescent="0.35">
      <c r="A204">
        <v>27754</v>
      </c>
    </row>
    <row r="205" spans="1:1" x14ac:dyDescent="0.35">
      <c r="A205">
        <v>27607</v>
      </c>
    </row>
    <row r="206" spans="1:1" x14ac:dyDescent="0.35">
      <c r="A206">
        <v>27472</v>
      </c>
    </row>
    <row r="207" spans="1:1" x14ac:dyDescent="0.35">
      <c r="A207">
        <v>27223</v>
      </c>
    </row>
    <row r="208" spans="1:1" x14ac:dyDescent="0.35">
      <c r="A208">
        <v>26952</v>
      </c>
    </row>
    <row r="209" spans="1:1" x14ac:dyDescent="0.35">
      <c r="A209">
        <v>26669</v>
      </c>
    </row>
    <row r="210" spans="1:1" x14ac:dyDescent="0.35">
      <c r="A210">
        <v>26589</v>
      </c>
    </row>
    <row r="211" spans="1:1" x14ac:dyDescent="0.35">
      <c r="A211">
        <v>26563</v>
      </c>
    </row>
    <row r="212" spans="1:1" x14ac:dyDescent="0.35">
      <c r="A212">
        <v>26262</v>
      </c>
    </row>
    <row r="213" spans="1:1" x14ac:dyDescent="0.35">
      <c r="A213">
        <v>26152</v>
      </c>
    </row>
    <row r="214" spans="1:1" x14ac:dyDescent="0.35">
      <c r="A214">
        <v>25970</v>
      </c>
    </row>
    <row r="215" spans="1:1" x14ac:dyDescent="0.35">
      <c r="A215">
        <v>25836</v>
      </c>
    </row>
    <row r="216" spans="1:1" x14ac:dyDescent="0.35">
      <c r="A216">
        <v>25652</v>
      </c>
    </row>
    <row r="217" spans="1:1" x14ac:dyDescent="0.35">
      <c r="A217">
        <v>25637</v>
      </c>
    </row>
    <row r="218" spans="1:1" x14ac:dyDescent="0.35">
      <c r="A218">
        <v>25562</v>
      </c>
    </row>
    <row r="219" spans="1:1" x14ac:dyDescent="0.35">
      <c r="A219">
        <v>25381</v>
      </c>
    </row>
    <row r="220" spans="1:1" x14ac:dyDescent="0.35">
      <c r="A220">
        <v>25348</v>
      </c>
    </row>
    <row r="221" spans="1:1" x14ac:dyDescent="0.35">
      <c r="A221">
        <v>25184</v>
      </c>
    </row>
    <row r="222" spans="1:1" x14ac:dyDescent="0.35">
      <c r="A222">
        <v>25123</v>
      </c>
    </row>
    <row r="223" spans="1:1" x14ac:dyDescent="0.35">
      <c r="A223">
        <v>25104</v>
      </c>
    </row>
    <row r="224" spans="1:1" x14ac:dyDescent="0.35">
      <c r="A224">
        <v>25018</v>
      </c>
    </row>
    <row r="225" spans="1:1" x14ac:dyDescent="0.35">
      <c r="A225">
        <v>24977</v>
      </c>
    </row>
    <row r="226" spans="1:1" x14ac:dyDescent="0.35">
      <c r="A226">
        <v>24827</v>
      </c>
    </row>
    <row r="227" spans="1:1" x14ac:dyDescent="0.35">
      <c r="A227">
        <v>24776</v>
      </c>
    </row>
    <row r="228" spans="1:1" x14ac:dyDescent="0.35">
      <c r="A228">
        <v>24644</v>
      </c>
    </row>
    <row r="229" spans="1:1" x14ac:dyDescent="0.35">
      <c r="A229">
        <v>24561</v>
      </c>
    </row>
    <row r="230" spans="1:1" x14ac:dyDescent="0.35">
      <c r="A230">
        <v>24400</v>
      </c>
    </row>
    <row r="231" spans="1:1" x14ac:dyDescent="0.35">
      <c r="A231">
        <v>24373</v>
      </c>
    </row>
    <row r="232" spans="1:1" x14ac:dyDescent="0.35">
      <c r="A232">
        <v>24301</v>
      </c>
    </row>
    <row r="233" spans="1:1" x14ac:dyDescent="0.35">
      <c r="A233">
        <v>24252</v>
      </c>
    </row>
    <row r="234" spans="1:1" x14ac:dyDescent="0.35">
      <c r="A234">
        <v>24081</v>
      </c>
    </row>
    <row r="235" spans="1:1" x14ac:dyDescent="0.35">
      <c r="A235">
        <v>23998</v>
      </c>
    </row>
    <row r="236" spans="1:1" x14ac:dyDescent="0.35">
      <c r="A236">
        <v>23921</v>
      </c>
    </row>
    <row r="237" spans="1:1" x14ac:dyDescent="0.35">
      <c r="A237">
        <v>23702</v>
      </c>
    </row>
    <row r="238" spans="1:1" x14ac:dyDescent="0.35">
      <c r="A238">
        <v>23701</v>
      </c>
    </row>
    <row r="239" spans="1:1" x14ac:dyDescent="0.35">
      <c r="A239">
        <v>23654</v>
      </c>
    </row>
    <row r="240" spans="1:1" x14ac:dyDescent="0.35">
      <c r="A240">
        <v>23612</v>
      </c>
    </row>
    <row r="241" spans="1:1" x14ac:dyDescent="0.35">
      <c r="A241">
        <v>23598</v>
      </c>
    </row>
    <row r="242" spans="1:1" x14ac:dyDescent="0.35">
      <c r="A242">
        <v>23304</v>
      </c>
    </row>
    <row r="243" spans="1:1" x14ac:dyDescent="0.35">
      <c r="A243">
        <v>23281</v>
      </c>
    </row>
    <row r="244" spans="1:1" x14ac:dyDescent="0.35">
      <c r="A244">
        <v>23275</v>
      </c>
    </row>
    <row r="245" spans="1:1" x14ac:dyDescent="0.35">
      <c r="A245">
        <v>23225</v>
      </c>
    </row>
    <row r="246" spans="1:1" x14ac:dyDescent="0.35">
      <c r="A246">
        <v>23070</v>
      </c>
    </row>
    <row r="247" spans="1:1" x14ac:dyDescent="0.35">
      <c r="A247">
        <v>23009</v>
      </c>
    </row>
    <row r="248" spans="1:1" x14ac:dyDescent="0.35">
      <c r="A248">
        <v>23006</v>
      </c>
    </row>
    <row r="249" spans="1:1" x14ac:dyDescent="0.35">
      <c r="A249">
        <v>23004</v>
      </c>
    </row>
    <row r="250" spans="1:1" x14ac:dyDescent="0.35">
      <c r="A250">
        <v>22959</v>
      </c>
    </row>
    <row r="251" spans="1:1" x14ac:dyDescent="0.35">
      <c r="A251">
        <v>22926</v>
      </c>
    </row>
    <row r="252" spans="1:1" x14ac:dyDescent="0.35">
      <c r="A252">
        <v>22835</v>
      </c>
    </row>
    <row r="253" spans="1:1" x14ac:dyDescent="0.35">
      <c r="A253">
        <v>22834</v>
      </c>
    </row>
    <row r="254" spans="1:1" x14ac:dyDescent="0.35">
      <c r="A254">
        <v>22834</v>
      </c>
    </row>
    <row r="255" spans="1:1" x14ac:dyDescent="0.35">
      <c r="A255">
        <v>22748</v>
      </c>
    </row>
    <row r="256" spans="1:1" x14ac:dyDescent="0.35">
      <c r="A256">
        <v>22687</v>
      </c>
    </row>
    <row r="257" spans="1:1" x14ac:dyDescent="0.35">
      <c r="A257">
        <v>22463</v>
      </c>
    </row>
    <row r="258" spans="1:1" x14ac:dyDescent="0.35">
      <c r="A258">
        <v>22384</v>
      </c>
    </row>
    <row r="259" spans="1:1" x14ac:dyDescent="0.35">
      <c r="A259">
        <v>22384</v>
      </c>
    </row>
    <row r="260" spans="1:1" x14ac:dyDescent="0.35">
      <c r="A260">
        <v>22207</v>
      </c>
    </row>
    <row r="261" spans="1:1" x14ac:dyDescent="0.35">
      <c r="A261">
        <v>22158</v>
      </c>
    </row>
    <row r="262" spans="1:1" x14ac:dyDescent="0.35">
      <c r="A262">
        <v>21938</v>
      </c>
    </row>
    <row r="263" spans="1:1" x14ac:dyDescent="0.35">
      <c r="A263">
        <v>21714</v>
      </c>
    </row>
    <row r="264" spans="1:1" x14ac:dyDescent="0.35">
      <c r="A264">
        <v>21705</v>
      </c>
    </row>
    <row r="265" spans="1:1" x14ac:dyDescent="0.35">
      <c r="A265">
        <v>21648</v>
      </c>
    </row>
    <row r="266" spans="1:1" x14ac:dyDescent="0.35">
      <c r="A266">
        <v>21642</v>
      </c>
    </row>
    <row r="267" spans="1:1" x14ac:dyDescent="0.35">
      <c r="A267">
        <v>21614</v>
      </c>
    </row>
    <row r="268" spans="1:1" x14ac:dyDescent="0.35">
      <c r="A268">
        <v>21607</v>
      </c>
    </row>
    <row r="269" spans="1:1" x14ac:dyDescent="0.35">
      <c r="A269">
        <v>21588</v>
      </c>
    </row>
    <row r="270" spans="1:1" x14ac:dyDescent="0.35">
      <c r="A270">
        <v>21579</v>
      </c>
    </row>
    <row r="271" spans="1:1" x14ac:dyDescent="0.35">
      <c r="A271">
        <v>21395</v>
      </c>
    </row>
    <row r="272" spans="1:1" x14ac:dyDescent="0.35">
      <c r="A272">
        <v>21377</v>
      </c>
    </row>
    <row r="273" spans="1:1" x14ac:dyDescent="0.35">
      <c r="A273">
        <v>21278</v>
      </c>
    </row>
    <row r="274" spans="1:1" x14ac:dyDescent="0.35">
      <c r="A274">
        <v>21169</v>
      </c>
    </row>
    <row r="275" spans="1:1" x14ac:dyDescent="0.35">
      <c r="A275">
        <v>21057</v>
      </c>
    </row>
    <row r="276" spans="1:1" x14ac:dyDescent="0.35">
      <c r="A276">
        <v>21017</v>
      </c>
    </row>
    <row r="277" spans="1:1" x14ac:dyDescent="0.35">
      <c r="A277">
        <v>20829</v>
      </c>
    </row>
    <row r="278" spans="1:1" x14ac:dyDescent="0.35">
      <c r="A278">
        <v>20803</v>
      </c>
    </row>
    <row r="279" spans="1:1" x14ac:dyDescent="0.35">
      <c r="A279">
        <v>20760</v>
      </c>
    </row>
    <row r="280" spans="1:1" x14ac:dyDescent="0.35">
      <c r="A280">
        <v>20617</v>
      </c>
    </row>
    <row r="281" spans="1:1" x14ac:dyDescent="0.35">
      <c r="A281">
        <v>20471</v>
      </c>
    </row>
    <row r="282" spans="1:1" x14ac:dyDescent="0.35">
      <c r="A282">
        <v>20316</v>
      </c>
    </row>
    <row r="283" spans="1:1" x14ac:dyDescent="0.35">
      <c r="A283">
        <v>20286</v>
      </c>
    </row>
    <row r="284" spans="1:1" x14ac:dyDescent="0.35">
      <c r="A284">
        <v>20279</v>
      </c>
    </row>
    <row r="285" spans="1:1" x14ac:dyDescent="0.35">
      <c r="A285">
        <v>20270</v>
      </c>
    </row>
    <row r="286" spans="1:1" x14ac:dyDescent="0.35">
      <c r="A286">
        <v>20233</v>
      </c>
    </row>
    <row r="287" spans="1:1" x14ac:dyDescent="0.35">
      <c r="A287">
        <v>20089</v>
      </c>
    </row>
    <row r="288" spans="1:1" x14ac:dyDescent="0.35">
      <c r="A288">
        <v>20019</v>
      </c>
    </row>
    <row r="289" spans="1:1" x14ac:dyDescent="0.35">
      <c r="A289">
        <v>19977</v>
      </c>
    </row>
    <row r="290" spans="1:1" x14ac:dyDescent="0.35">
      <c r="A290">
        <v>19924</v>
      </c>
    </row>
    <row r="291" spans="1:1" x14ac:dyDescent="0.35">
      <c r="A291">
        <v>19867</v>
      </c>
    </row>
    <row r="292" spans="1:1" x14ac:dyDescent="0.35">
      <c r="A292">
        <v>19809</v>
      </c>
    </row>
    <row r="293" spans="1:1" x14ac:dyDescent="0.35">
      <c r="A293">
        <v>19802</v>
      </c>
    </row>
    <row r="294" spans="1:1" x14ac:dyDescent="0.35">
      <c r="A294">
        <v>19764</v>
      </c>
    </row>
    <row r="295" spans="1:1" x14ac:dyDescent="0.35">
      <c r="A295">
        <v>19744</v>
      </c>
    </row>
    <row r="296" spans="1:1" x14ac:dyDescent="0.35">
      <c r="A296">
        <v>19724</v>
      </c>
    </row>
    <row r="297" spans="1:1" x14ac:dyDescent="0.35">
      <c r="A297">
        <v>19532</v>
      </c>
    </row>
    <row r="298" spans="1:1" x14ac:dyDescent="0.35">
      <c r="A298">
        <v>19493</v>
      </c>
    </row>
    <row r="299" spans="1:1" x14ac:dyDescent="0.35">
      <c r="A299">
        <v>19477</v>
      </c>
    </row>
    <row r="300" spans="1:1" x14ac:dyDescent="0.35">
      <c r="A300">
        <v>19473</v>
      </c>
    </row>
    <row r="301" spans="1:1" x14ac:dyDescent="0.35">
      <c r="A301">
        <v>19404</v>
      </c>
    </row>
    <row r="302" spans="1:1" x14ac:dyDescent="0.35">
      <c r="A302">
        <v>19401</v>
      </c>
    </row>
    <row r="303" spans="1:1" x14ac:dyDescent="0.35">
      <c r="A303">
        <v>19401</v>
      </c>
    </row>
    <row r="304" spans="1:1" x14ac:dyDescent="0.35">
      <c r="A304">
        <v>19381</v>
      </c>
    </row>
    <row r="305" spans="1:1" x14ac:dyDescent="0.35">
      <c r="A305">
        <v>19370</v>
      </c>
    </row>
    <row r="306" spans="1:1" x14ac:dyDescent="0.35">
      <c r="A306">
        <v>19350</v>
      </c>
    </row>
    <row r="307" spans="1:1" x14ac:dyDescent="0.35">
      <c r="A307">
        <v>19279</v>
      </c>
    </row>
    <row r="308" spans="1:1" x14ac:dyDescent="0.35">
      <c r="A308">
        <v>19122</v>
      </c>
    </row>
    <row r="309" spans="1:1" x14ac:dyDescent="0.35">
      <c r="A309">
        <v>19019</v>
      </c>
    </row>
    <row r="310" spans="1:1" x14ac:dyDescent="0.35">
      <c r="A310">
        <v>18919</v>
      </c>
    </row>
    <row r="311" spans="1:1" x14ac:dyDescent="0.35">
      <c r="A311">
        <v>18894</v>
      </c>
    </row>
    <row r="312" spans="1:1" x14ac:dyDescent="0.35">
      <c r="A312">
        <v>18429</v>
      </c>
    </row>
    <row r="313" spans="1:1" x14ac:dyDescent="0.35">
      <c r="A313">
        <v>18192</v>
      </c>
    </row>
    <row r="314" spans="1:1" x14ac:dyDescent="0.35">
      <c r="A314">
        <v>18168</v>
      </c>
    </row>
    <row r="315" spans="1:1" x14ac:dyDescent="0.35">
      <c r="A315">
        <v>17979</v>
      </c>
    </row>
    <row r="316" spans="1:1" x14ac:dyDescent="0.35">
      <c r="A316">
        <v>17902</v>
      </c>
    </row>
    <row r="317" spans="1:1" x14ac:dyDescent="0.35">
      <c r="A317">
        <v>17709</v>
      </c>
    </row>
    <row r="318" spans="1:1" x14ac:dyDescent="0.35">
      <c r="A318">
        <v>17650</v>
      </c>
    </row>
    <row r="319" spans="1:1" x14ac:dyDescent="0.35">
      <c r="A319">
        <v>17386</v>
      </c>
    </row>
    <row r="320" spans="1:1" x14ac:dyDescent="0.35">
      <c r="A320">
        <v>17306</v>
      </c>
    </row>
    <row r="321" spans="1:1" x14ac:dyDescent="0.35">
      <c r="A321">
        <v>17213</v>
      </c>
    </row>
    <row r="322" spans="1:1" x14ac:dyDescent="0.35">
      <c r="A322">
        <v>15979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Commentary</vt:lpstr>
      <vt:lpstr>BAL-fulldata-5numsum</vt:lpstr>
      <vt:lpstr>BAL-pivottable</vt:lpstr>
      <vt:lpstr>HAR-fulldata-5numsum</vt:lpstr>
      <vt:lpstr>HAR-pivottable</vt:lpstr>
      <vt:lpstr>BALvsHAR-sumcomparison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2020-02-14T07:55:16Z</dcterms:created>
  <dcterms:modified xsi:type="dcterms:W3CDTF">2020-02-14T18:13:54Z</dcterms:modified>
</cp:coreProperties>
</file>